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j29k005a-1.dsa02.sa.suitalocal\files\k0000055\室課専用\02 スポーツグループ\03 推進担当\09   学校開放・ナイター\00  学校開放・ナイターＤＸ化\提出書類について\R８用（説明会）\HP用　■案：全様式（1～15差込あり）\"/>
    </mc:Choice>
  </mc:AlternateContent>
  <xr:revisionPtr revIDLastSave="0" documentId="13_ncr:1_{B997562E-2FEB-4E3F-9872-44311ED391B3}" xr6:coauthVersionLast="47" xr6:coauthVersionMax="47" xr10:uidLastSave="{00000000-0000-0000-0000-000000000000}"/>
  <bookViews>
    <workbookView xWindow="-120" yWindow="-120" windowWidth="19440" windowHeight="11520" xr2:uid="{D721734B-22CF-417E-A699-0C0812D4F823}"/>
  </bookViews>
  <sheets>
    <sheet name="様式６ 収支計画書" sheetId="1" r:id="rId1"/>
  </sheets>
  <externalReferences>
    <externalReference r:id="rId2"/>
    <externalReference r:id="rId3"/>
  </externalReferences>
  <definedNames>
    <definedName name="_xlnm.Print_Area" localSheetId="0">'様式６ 収支計画書'!$A$1:$AI$37</definedName>
    <definedName name="指定">[1]差込元共通!$M$2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" l="1"/>
  <c r="K19" i="1"/>
  <c r="K37" i="1" s="1"/>
  <c r="Y13" i="1"/>
  <c r="V12" i="1"/>
  <c r="V11" i="1"/>
  <c r="C7" i="1"/>
  <c r="U32" i="1" l="1"/>
  <c r="U26" i="1"/>
  <c r="U30" i="1"/>
  <c r="K31" i="1"/>
  <c r="U31" i="1"/>
  <c r="K32" i="1"/>
  <c r="K27" i="1"/>
  <c r="U27" i="1"/>
  <c r="K28" i="1"/>
  <c r="U28" i="1"/>
  <c r="U25" i="1"/>
  <c r="U29" i="1"/>
  <c r="K26" i="1"/>
  <c r="K30" i="1"/>
  <c r="K24" i="1"/>
  <c r="U24" i="1"/>
  <c r="K25" i="1"/>
  <c r="K29" i="1"/>
</calcChain>
</file>

<file path=xl/sharedStrings.xml><?xml version="1.0" encoding="utf-8"?>
<sst xmlns="http://schemas.openxmlformats.org/spreadsheetml/2006/main" count="57" uniqueCount="53">
  <si>
    <t>様式第６号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</si>
  <si>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</si>
  <si>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</si>
  <si>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</si>
  <si>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年度</t>
    <rPh sb="0" eb="2">
      <t>ネンド</t>
    </rPh>
    <phoneticPr fontId="1"/>
  </si>
  <si>
    <t>小</t>
    <rPh sb="0" eb="1">
      <t>ショウ</t>
    </rPh>
    <phoneticPr fontId="1"/>
  </si>
  <si>
    <t>学校　学校体育施設開放事業　収支計画書</t>
    <phoneticPr fontId="1"/>
  </si>
  <si>
    <t>中</t>
    <rPh sb="0" eb="1">
      <t>チュウ</t>
    </rPh>
    <phoneticPr fontId="1"/>
  </si>
  <si>
    <t>吹 田 市 長  あ て</t>
    <phoneticPr fontId="1"/>
  </si>
  <si>
    <t>住</t>
    <phoneticPr fontId="1"/>
  </si>
  <si>
    <t>所</t>
    <phoneticPr fontId="1"/>
  </si>
  <si>
    <t>運</t>
    <phoneticPr fontId="1"/>
  </si>
  <si>
    <t>営</t>
    <phoneticPr fontId="1"/>
  </si>
  <si>
    <t>委</t>
    <phoneticPr fontId="1"/>
  </si>
  <si>
    <t>員</t>
    <phoneticPr fontId="1"/>
  </si>
  <si>
    <t>会</t>
    <phoneticPr fontId="1"/>
  </si>
  <si>
    <t>名</t>
    <phoneticPr fontId="1"/>
  </si>
  <si>
    <t>役</t>
    <phoneticPr fontId="1"/>
  </si>
  <si>
    <t>職</t>
    <phoneticPr fontId="1"/>
  </si>
  <si>
    <t>委員長</t>
    <rPh sb="0" eb="3">
      <t>イインチョウ</t>
    </rPh>
    <phoneticPr fontId="1"/>
  </si>
  <si>
    <t>代</t>
    <phoneticPr fontId="1"/>
  </si>
  <si>
    <t>表</t>
    <phoneticPr fontId="1"/>
  </si>
  <si>
    <t>者</t>
    <rPh sb="0" eb="1">
      <t>シャ</t>
    </rPh>
    <phoneticPr fontId="1"/>
  </si>
  <si>
    <t>(　収　入　)</t>
    <phoneticPr fontId="1"/>
  </si>
  <si>
    <t>項　　目</t>
    <phoneticPr fontId="1"/>
  </si>
  <si>
    <t>金　　額　(円)</t>
    <phoneticPr fontId="1"/>
  </si>
  <si>
    <t>備　　考</t>
    <phoneticPr fontId="1"/>
  </si>
  <si>
    <t>委託料</t>
    <phoneticPr fontId="1"/>
  </si>
  <si>
    <t>合　計</t>
    <phoneticPr fontId="1"/>
  </si>
  <si>
    <t>改行</t>
    <rPh sb="0" eb="2">
      <t>カイギョウ</t>
    </rPh>
    <phoneticPr fontId="1"/>
  </si>
  <si>
    <t>(　支　出　)</t>
    <phoneticPr fontId="1"/>
  </si>
  <si>
    <t>&amp;CHAR(10)&amp;</t>
    <phoneticPr fontId="1"/>
  </si>
  <si>
    <t>内　　訳</t>
    <phoneticPr fontId="1"/>
  </si>
  <si>
    <t>体育用品費
（教室用は除く）</t>
    <phoneticPr fontId="1"/>
  </si>
  <si>
    <t>バドミントンネット　</t>
    <phoneticPr fontId="10"/>
  </si>
  <si>
    <t>教室運営費</t>
    <phoneticPr fontId="1"/>
  </si>
  <si>
    <t>ラインテープ</t>
    <phoneticPr fontId="10"/>
  </si>
  <si>
    <t>利用調整報償費</t>
    <phoneticPr fontId="1"/>
  </si>
  <si>
    <t>指導者報償費　＠○円×○人×○回×教室数
教室用体育用品　</t>
    <rPh sb="0" eb="3">
      <t>シドウシャ</t>
    </rPh>
    <rPh sb="3" eb="6">
      <t>ホウショウヒ</t>
    </rPh>
    <rPh sb="9" eb="10">
      <t>エン</t>
    </rPh>
    <rPh sb="12" eb="13">
      <t>ニン</t>
    </rPh>
    <rPh sb="15" eb="16">
      <t>カイ</t>
    </rPh>
    <rPh sb="17" eb="19">
      <t>キョウシツ</t>
    </rPh>
    <rPh sb="19" eb="20">
      <t>スウ</t>
    </rPh>
    <rPh sb="21" eb="24">
      <t>キョウシツヨウ</t>
    </rPh>
    <rPh sb="24" eb="26">
      <t>タイイク</t>
    </rPh>
    <rPh sb="26" eb="28">
      <t>ヨウヒン</t>
    </rPh>
    <phoneticPr fontId="10"/>
  </si>
  <si>
    <t>消耗品費</t>
    <phoneticPr fontId="1"/>
  </si>
  <si>
    <t xml:space="preserve">＠○○○円×○人×○回 </t>
    <rPh sb="4" eb="5">
      <t>エン</t>
    </rPh>
    <rPh sb="7" eb="8">
      <t>ニン</t>
    </rPh>
    <rPh sb="10" eb="11">
      <t>カイ</t>
    </rPh>
    <phoneticPr fontId="10"/>
  </si>
  <si>
    <t>会議費</t>
    <phoneticPr fontId="1"/>
  </si>
  <si>
    <t>印刷用紙・石灰・インク・コートブラシ</t>
    <rPh sb="0" eb="2">
      <t>インサツ</t>
    </rPh>
    <rPh sb="2" eb="4">
      <t>ヨウシ</t>
    </rPh>
    <rPh sb="5" eb="7">
      <t>セッカイ</t>
    </rPh>
    <phoneticPr fontId="10"/>
  </si>
  <si>
    <t>交通費</t>
    <phoneticPr fontId="1"/>
  </si>
  <si>
    <t>通信費</t>
    <phoneticPr fontId="1"/>
  </si>
  <si>
    <t>湯茶</t>
    <rPh sb="0" eb="2">
      <t>ユチャ</t>
    </rPh>
    <phoneticPr fontId="10"/>
  </si>
  <si>
    <t>印刷費</t>
    <phoneticPr fontId="1"/>
  </si>
  <si>
    <t>書類提出のための電車代、バス代等</t>
    <rPh sb="0" eb="2">
      <t>ショルイ</t>
    </rPh>
    <rPh sb="2" eb="4">
      <t>テイシュツ</t>
    </rPh>
    <rPh sb="8" eb="10">
      <t>デンシャ</t>
    </rPh>
    <rPh sb="10" eb="11">
      <t>ダイ</t>
    </rPh>
    <rPh sb="14" eb="15">
      <t>ダイ</t>
    </rPh>
    <rPh sb="15" eb="16">
      <t>トウ</t>
    </rPh>
    <phoneticPr fontId="10"/>
  </si>
  <si>
    <t>修繕費</t>
    <phoneticPr fontId="1"/>
  </si>
  <si>
    <t>電話代・切手代</t>
    <rPh sb="0" eb="3">
      <t>デンワダイ</t>
    </rPh>
    <rPh sb="4" eb="6">
      <t>キッテ</t>
    </rPh>
    <rPh sb="6" eb="7">
      <t>ダイ</t>
    </rPh>
    <phoneticPr fontId="10"/>
  </si>
  <si>
    <t>その他</t>
    <phoneticPr fontId="1"/>
  </si>
  <si>
    <t>コピー代</t>
    <rPh sb="3" eb="4">
      <t>ダイ</t>
    </rPh>
    <phoneticPr fontId="10"/>
  </si>
  <si>
    <t>開放用倉庫修繕</t>
    <rPh sb="0" eb="2">
      <t>カイホウ</t>
    </rPh>
    <rPh sb="2" eb="3">
      <t>ヨウ</t>
    </rPh>
    <rPh sb="3" eb="5">
      <t>ソウコ</t>
    </rPh>
    <rPh sb="5" eb="7">
      <t>シュウゼン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</si>
</sst>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2"/>
      <charset val="128"/>
    </font>
    <font>
      <b/>
      <sz val="9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8" fillId="0" borderId="0"/>
  </cellStyleXfs>
  <cellXfs count="11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2" borderId="0" xfId="0" applyFill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0" fillId="0" borderId="0" xfId="0" quotePrefix="1">
      <alignment vertical="center"/>
    </xf>
    <xf numFmtId="0" fontId="7" fillId="0" borderId="2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0" fillId="0" borderId="38" xfId="0" applyBorder="1" applyAlignment="1">
      <alignment vertical="top" wrapText="1"/>
    </xf>
    <xf numFmtId="0" fontId="0" fillId="0" borderId="39" xfId="0" applyBorder="1" applyAlignment="1">
      <alignment vertical="top" wrapText="1"/>
    </xf>
    <xf numFmtId="0" fontId="0" fillId="0" borderId="40" xfId="0" applyBorder="1" applyAlignment="1">
      <alignment vertical="top" wrapText="1"/>
    </xf>
    <xf numFmtId="176" fontId="6" fillId="0" borderId="2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0" fontId="0" fillId="0" borderId="2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49" fontId="9" fillId="0" borderId="26" xfId="1" applyNumberFormat="1" applyFont="1" applyBorder="1" applyAlignment="1">
      <alignment vertical="center"/>
    </xf>
    <xf numFmtId="0" fontId="8" fillId="0" borderId="27" xfId="1" applyBorder="1" applyAlignment="1">
      <alignment vertical="center"/>
    </xf>
    <xf numFmtId="0" fontId="8" fillId="0" borderId="28" xfId="1" applyBorder="1" applyAlignment="1">
      <alignment vertical="center"/>
    </xf>
    <xf numFmtId="176" fontId="6" fillId="0" borderId="32" xfId="0" applyNumberFormat="1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176" fontId="6" fillId="0" borderId="34" xfId="0" applyNumberFormat="1" applyFont="1" applyBorder="1" applyAlignment="1">
      <alignment horizontal="center" vertical="center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9" fillId="0" borderId="26" xfId="1" applyFont="1" applyBorder="1" applyAlignment="1">
      <alignment vertical="center"/>
    </xf>
    <xf numFmtId="0" fontId="9" fillId="0" borderId="27" xfId="1" applyFont="1" applyBorder="1" applyAlignment="1">
      <alignment vertical="center"/>
    </xf>
    <xf numFmtId="0" fontId="9" fillId="0" borderId="28" xfId="1" applyFont="1" applyBorder="1" applyAlignment="1">
      <alignment vertical="center"/>
    </xf>
    <xf numFmtId="49" fontId="9" fillId="0" borderId="27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vertical="center"/>
    </xf>
    <xf numFmtId="0" fontId="13" fillId="0" borderId="27" xfId="1" applyFont="1" applyBorder="1" applyAlignment="1">
      <alignment vertical="center"/>
    </xf>
    <xf numFmtId="0" fontId="13" fillId="0" borderId="28" xfId="1" applyFont="1" applyBorder="1" applyAlignment="1">
      <alignment vertical="center"/>
    </xf>
    <xf numFmtId="0" fontId="9" fillId="0" borderId="29" xfId="1" applyFont="1" applyBorder="1" applyAlignment="1">
      <alignment horizontal="left" vertical="center" wrapText="1"/>
    </xf>
    <xf numFmtId="0" fontId="9" fillId="0" borderId="30" xfId="1" applyFont="1" applyBorder="1" applyAlignment="1">
      <alignment horizontal="left" vertical="center" wrapText="1"/>
    </xf>
    <xf numFmtId="0" fontId="9" fillId="0" borderId="31" xfId="1" applyFont="1" applyBorder="1" applyAlignment="1">
      <alignment horizontal="left" vertical="center" wrapText="1"/>
    </xf>
    <xf numFmtId="0" fontId="9" fillId="0" borderId="23" xfId="1" applyFont="1" applyBorder="1" applyAlignment="1">
      <alignment horizontal="left" vertical="center" wrapText="1"/>
    </xf>
    <xf numFmtId="0" fontId="9" fillId="0" borderId="24" xfId="1" applyFont="1" applyBorder="1" applyAlignment="1">
      <alignment horizontal="left" vertical="center" wrapText="1"/>
    </xf>
    <xf numFmtId="0" fontId="9" fillId="0" borderId="25" xfId="1" applyFont="1" applyBorder="1" applyAlignment="1">
      <alignment horizontal="left" vertical="center" wrapText="1"/>
    </xf>
    <xf numFmtId="0" fontId="9" fillId="0" borderId="18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20" xfId="1" applyFont="1" applyBorder="1" applyAlignment="1">
      <alignment horizontal="left" vertical="center"/>
    </xf>
    <xf numFmtId="0" fontId="11" fillId="0" borderId="2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0" fontId="9" fillId="0" borderId="23" xfId="1" applyFont="1" applyBorder="1" applyAlignment="1">
      <alignment horizontal="left" vertical="center"/>
    </xf>
    <xf numFmtId="0" fontId="9" fillId="0" borderId="24" xfId="1" applyFont="1" applyBorder="1" applyAlignment="1">
      <alignment horizontal="left" vertical="center"/>
    </xf>
    <xf numFmtId="0" fontId="9" fillId="0" borderId="25" xfId="1" applyFont="1" applyBorder="1" applyAlignment="1">
      <alignment horizontal="left" vertical="center"/>
    </xf>
    <xf numFmtId="0" fontId="12" fillId="0" borderId="26" xfId="1" applyFont="1" applyBorder="1" applyAlignment="1">
      <alignment vertical="top" wrapText="1"/>
    </xf>
    <xf numFmtId="0" fontId="12" fillId="0" borderId="27" xfId="1" applyFont="1" applyBorder="1" applyAlignment="1">
      <alignment vertical="top"/>
    </xf>
    <xf numFmtId="0" fontId="12" fillId="0" borderId="28" xfId="1" applyFont="1" applyBorder="1" applyAlignment="1">
      <alignment vertical="top"/>
    </xf>
    <xf numFmtId="176" fontId="7" fillId="0" borderId="9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0" fontId="0" fillId="0" borderId="0" xfId="0" applyAlignment="1"/>
    <xf numFmtId="0" fontId="0" fillId="0" borderId="1" xfId="0" applyBorder="1" applyAlignment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</cellXfs>
  <cellStyles count="2">
    <cellStyle name="標準" xfId="0" builtinId="0"/>
    <cellStyle name="標準 2" xfId="1" xr:uid="{7EAFF0F0-0240-4DFF-A9AE-28225A49C6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0000055/&#23460;&#35506;&#23554;&#29992;/02%20&#12473;&#12509;&#12540;&#12484;&#12464;&#12523;&#12540;&#12503;/03%20&#25512;&#36914;&#25285;&#24403;/09&#23398;&#26657;&#38283;&#25918;&#12539;&#12490;&#12452;&#12479;&#12540;&#12539;&#21315;&#37324;&#23665;&#27494;&#36947;/02&#23398;&#26657;&#38283;&#25918;/08&#35500;&#26126;&#20250;/R3&#29992;&#35500;&#26126;&#20250;/&#9679;&#23398;&#26657;&#38283;&#25918;&#20107;&#26989;&#12539;&#23455;&#26045;&#35201;&#38936;&#21450;&#12403;&#38306;&#20418;&#36039;&#26009;/&#9733;R3&#12510;&#12491;&#12517;&#12450;&#12523;%20&#20840;&#27096;&#24335;&#65288;1&#65374;15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055\&#23460;&#35506;&#23554;&#29992;\02%20&#12473;&#12509;&#12540;&#12484;&#12464;&#12523;&#12540;&#12503;\03%20&#25512;&#36914;&#25285;&#24403;\09%20%20%20&#23398;&#26657;&#38283;&#25918;&#12539;&#12490;&#12452;&#12479;&#12540;\00%20%20&#23398;&#26657;&#38283;&#25918;&#12539;&#12490;&#12452;&#12479;&#12540;&#65316;&#65336;&#21270;\&#25552;&#20986;&#26360;&#39006;&#12395;&#12388;&#12356;&#12390;\R&#65304;&#29992;&#65288;&#35500;&#26126;&#20250;&#65289;\&#9632;&#26696;&#65306;&#20840;&#27096;&#24335;&#65288;1&#65374;15&#24046;&#36796;&#12354;&#12426;&#65289;.xlsx" TargetMode="External"/><Relationship Id="rId1" Type="http://schemas.openxmlformats.org/officeDocument/2006/relationships/externalLinkPath" Target="/k0000055/&#23460;&#35506;&#23554;&#29992;/02%20&#12473;&#12509;&#12540;&#12484;&#12464;&#12523;&#12540;&#12503;/03%20&#25512;&#36914;&#25285;&#24403;/09%20%20%20&#23398;&#26657;&#38283;&#25918;&#12539;&#12490;&#12452;&#12479;&#12540;/00%20%20&#23398;&#26657;&#38283;&#25918;&#12539;&#12490;&#12452;&#12479;&#12540;&#65316;&#65336;&#21270;/&#25552;&#20986;&#26360;&#39006;&#12395;&#12388;&#12356;&#12390;/R&#65304;&#29992;&#65288;&#35500;&#26126;&#20250;&#65289;/&#9632;&#26696;&#65306;&#20840;&#27096;&#24335;&#65288;1&#65374;15&#24046;&#36796;&#12354;&#1242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差込元共通"/>
      <sheetName val="Sheet1"/>
      <sheetName val="様式ｂ1(表）"/>
      <sheetName val="様式ｂ1(裏）"/>
      <sheetName val="様式b3"/>
      <sheetName val="様式b3 (裏)"/>
      <sheetName val="様式b4"/>
      <sheetName val="委託料の支出科目区分（なし）"/>
      <sheetName val="様式b4-2"/>
      <sheetName val="様式b5"/>
      <sheetName val="様式b6"/>
      <sheetName val="様式ｂ7"/>
      <sheetName val="団体整理名簿"/>
      <sheetName val="様式ｂ(請求書)"/>
      <sheetName val="提出無し"/>
      <sheetName val="委任状 (見本)"/>
      <sheetName val="様式ｂ8"/>
      <sheetName val="様式ｂ9"/>
      <sheetName val="様式ｂ9-2"/>
      <sheetName val="様式ｂ10"/>
      <sheetName val="様式ｂ11"/>
      <sheetName val="様式ｂ11-2"/>
      <sheetName val="様式ｂ12"/>
      <sheetName val="様式ｂ13"/>
      <sheetName val="様式ｂ13-2"/>
      <sheetName val="様式ｂ14"/>
      <sheetName val="様式ｂ15"/>
      <sheetName val="sakujyo "/>
    </sheetNames>
    <sheetDataSet>
      <sheetData sheetId="0">
        <row r="2">
          <cell r="A2">
            <v>1</v>
          </cell>
          <cell r="M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学校開放 (☆☆最終)"/>
      <sheetName val="共通差込元"/>
      <sheetName val="様式１　利用団体登録申請書"/>
      <sheetName val="様式２　団体登録構成員名簿"/>
      <sheetName val="様式3　参加承諾書"/>
      <sheetName val="様式４　使用料還付申請書（ナイター）"/>
      <sheetName val="様式5 事業計画書（表裏）"/>
      <sheetName val="様式６ 収支計画書"/>
      <sheetName val="様式６－２　収支計画書（教室用）"/>
      <sheetName val="様式７　役員名簿（表裏）"/>
      <sheetName val="様式８　事務担当者届"/>
      <sheetName val="様式９　事業報告書"/>
      <sheetName val="様式１０　収支報告書"/>
      <sheetName val="様式１０－２　収支報告書（教室用）"/>
      <sheetName val="様式１１　精算書"/>
      <sheetName val="様式１２　代表者変更届"/>
      <sheetName val="様式１３　 ナイター業務日誌"/>
      <sheetName val="様式１４　ナイター管理指導員出勤簿 (Ａ３　横)"/>
      <sheetName val="様式１５号　推薦状"/>
      <sheetName val="Sheet1"/>
    </sheetNames>
    <sheetDataSet>
      <sheetData sheetId="0"/>
      <sheetData sheetId="1">
        <row r="2">
          <cell r="A2">
            <v>1</v>
          </cell>
          <cell r="B2" t="str">
            <v>令和２年度</v>
          </cell>
          <cell r="C2" t="str">
            <v>令和２年</v>
          </cell>
          <cell r="D2" t="str">
            <v>２</v>
          </cell>
          <cell r="E2" t="str">
            <v>２０２０</v>
          </cell>
          <cell r="F2" t="str">
            <v>３</v>
          </cell>
          <cell r="K2" t="str">
            <v>後　藤　圭　二</v>
          </cell>
          <cell r="N2" t="str">
            <v>〇〇</v>
          </cell>
          <cell r="O2" t="str">
            <v>〇〇〇</v>
          </cell>
          <cell r="P2" t="str">
            <v>〇〇〇〇</v>
          </cell>
          <cell r="T2">
            <v>6</v>
          </cell>
        </row>
        <row r="3">
          <cell r="A3">
            <v>2</v>
          </cell>
          <cell r="B3" t="str">
            <v>令和３年度</v>
          </cell>
          <cell r="C3" t="str">
            <v>令和３年</v>
          </cell>
          <cell r="D3" t="str">
            <v>３</v>
          </cell>
          <cell r="E3" t="str">
            <v>２０２１</v>
          </cell>
          <cell r="F3" t="str">
            <v>４</v>
          </cell>
          <cell r="G3" t="str">
            <v>○　○　○　○</v>
          </cell>
          <cell r="H3" t="str">
            <v xml:space="preserve">×　×　×　×
</v>
          </cell>
          <cell r="I3" t="str">
            <v xml:space="preserve">吹田市△△町１－１－１
</v>
          </cell>
          <cell r="J3" t="str">
            <v xml:space="preserve">吹田市○○町２－２－２
</v>
          </cell>
          <cell r="K3" t="str">
            <v>後　藤　圭　二</v>
          </cell>
          <cell r="L3" t="str">
            <v xml:space="preserve">１２３４－５６７８
</v>
          </cell>
          <cell r="M3" t="str">
            <v xml:space="preserve">９８７６－５４３２
</v>
          </cell>
          <cell r="N3" t="str">
            <v>〇〇</v>
          </cell>
          <cell r="O3" t="str">
            <v>〇〇〇</v>
          </cell>
          <cell r="P3" t="str">
            <v>〇〇〇〇</v>
          </cell>
        </row>
        <row r="4">
          <cell r="A4">
            <v>3</v>
          </cell>
          <cell r="B4" t="str">
            <v>令和元年度</v>
          </cell>
          <cell r="C4" t="str">
            <v>令和元年</v>
          </cell>
          <cell r="D4">
            <v>1</v>
          </cell>
          <cell r="E4">
            <v>2019</v>
          </cell>
          <cell r="F4">
            <v>2</v>
          </cell>
          <cell r="G4" t="str">
            <v>○　○　○　○</v>
          </cell>
          <cell r="H4" t="str">
            <v xml:space="preserve">×　×　×　×
</v>
          </cell>
          <cell r="I4" t="str">
            <v xml:space="preserve">吹田市△△町１－１－１
</v>
          </cell>
          <cell r="J4" t="str">
            <v xml:space="preserve">吹田市○○町２－２－２
</v>
          </cell>
          <cell r="K4" t="str">
            <v>後　藤　圭　二</v>
          </cell>
          <cell r="L4" t="str">
            <v xml:space="preserve">１２３４－５６７８
</v>
          </cell>
          <cell r="M4" t="str">
            <v xml:space="preserve">９８７６－５４３２
</v>
          </cell>
          <cell r="N4" t="str">
            <v>〇〇</v>
          </cell>
          <cell r="O4" t="str">
            <v>〇〇〇</v>
          </cell>
          <cell r="P4" t="str">
            <v>〇〇〇〇</v>
          </cell>
        </row>
        <row r="5">
          <cell r="A5">
            <v>4</v>
          </cell>
          <cell r="B5" t="str">
            <v>令和４年度</v>
          </cell>
          <cell r="C5" t="str">
            <v>令和４年</v>
          </cell>
          <cell r="D5" t="str">
            <v>４</v>
          </cell>
          <cell r="E5" t="str">
            <v>２０２２</v>
          </cell>
          <cell r="F5" t="str">
            <v>５</v>
          </cell>
          <cell r="G5" t="str">
            <v>○　○　○　○</v>
          </cell>
          <cell r="H5" t="str">
            <v xml:space="preserve">×　×　×　×
</v>
          </cell>
          <cell r="I5" t="str">
            <v xml:space="preserve">吹田市△△町１－１－１
</v>
          </cell>
          <cell r="J5" t="str">
            <v xml:space="preserve">吹田市○○町２－２－２
</v>
          </cell>
          <cell r="K5" t="str">
            <v>後　藤　圭　二</v>
          </cell>
          <cell r="L5" t="str">
            <v xml:space="preserve">１２３４－５６７８
</v>
          </cell>
          <cell r="M5" t="str">
            <v xml:space="preserve">９８７６－５４３２
</v>
          </cell>
          <cell r="N5" t="str">
            <v>〇〇</v>
          </cell>
          <cell r="O5" t="str">
            <v>〇〇〇</v>
          </cell>
          <cell r="P5" t="str">
            <v>〇〇〇〇</v>
          </cell>
          <cell r="Q5">
            <v>4</v>
          </cell>
          <cell r="R5">
            <v>445000</v>
          </cell>
        </row>
        <row r="6">
          <cell r="A6">
            <v>5</v>
          </cell>
          <cell r="B6" t="str">
            <v>令和５年度</v>
          </cell>
          <cell r="C6" t="str">
            <v>令和５年</v>
          </cell>
          <cell r="D6" t="str">
            <v>５</v>
          </cell>
          <cell r="E6" t="str">
            <v>２０２３</v>
          </cell>
          <cell r="F6" t="str">
            <v>６</v>
          </cell>
          <cell r="G6" t="str">
            <v>○　○　○　○</v>
          </cell>
          <cell r="H6" t="str">
            <v xml:space="preserve">×　×　×　×
</v>
          </cell>
          <cell r="I6" t="str">
            <v xml:space="preserve">吹田市△△町１－１－１
</v>
          </cell>
          <cell r="J6" t="str">
            <v xml:space="preserve">吹田市○○町２－２－２
</v>
          </cell>
          <cell r="K6" t="str">
            <v>後　藤　圭　二</v>
          </cell>
          <cell r="L6" t="str">
            <v xml:space="preserve">１２３４－５６７８
</v>
          </cell>
          <cell r="M6" t="str">
            <v xml:space="preserve">９８７６－５４３２
</v>
          </cell>
          <cell r="N6" t="str">
            <v>〇〇</v>
          </cell>
          <cell r="O6" t="str">
            <v>〇〇〇</v>
          </cell>
          <cell r="P6" t="str">
            <v>〇〇〇〇</v>
          </cell>
          <cell r="Q6">
            <v>5</v>
          </cell>
          <cell r="R6">
            <v>445000</v>
          </cell>
        </row>
        <row r="7">
          <cell r="A7">
            <v>6</v>
          </cell>
          <cell r="B7" t="str">
            <v>令和７年度</v>
          </cell>
          <cell r="C7" t="str">
            <v>令和７年</v>
          </cell>
          <cell r="D7">
            <v>7</v>
          </cell>
          <cell r="E7" t="str">
            <v>２０２５</v>
          </cell>
          <cell r="F7" t="str">
            <v>８</v>
          </cell>
          <cell r="G7" t="str">
            <v>○　○　○　○</v>
          </cell>
          <cell r="H7" t="str">
            <v xml:space="preserve">×　×　×　×
</v>
          </cell>
          <cell r="I7" t="str">
            <v xml:space="preserve">吹田市△△町１－１－２
</v>
          </cell>
          <cell r="J7" t="str">
            <v xml:space="preserve">吹田市○○町２－２－３
</v>
          </cell>
          <cell r="K7" t="str">
            <v>後　藤　圭　二</v>
          </cell>
          <cell r="L7" t="str">
            <v xml:space="preserve">１２３４－５６７９
</v>
          </cell>
          <cell r="M7" t="str">
            <v xml:space="preserve">９８７６－５４３３
</v>
          </cell>
          <cell r="N7" t="str">
            <v>〇〇</v>
          </cell>
          <cell r="O7" t="str">
            <v>〇〇〇</v>
          </cell>
          <cell r="P7" t="str">
            <v>〇〇〇〇</v>
          </cell>
          <cell r="Q7">
            <v>7</v>
          </cell>
          <cell r="R7">
            <v>465000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B37F3-B767-499E-90F6-435DD4E7AAEF}">
  <dimension ref="A1:AR49"/>
  <sheetViews>
    <sheetView tabSelected="1" topLeftCell="A27" workbookViewId="0">
      <selection activeCell="AK8" sqref="AK8"/>
    </sheetView>
  </sheetViews>
  <sheetFormatPr defaultRowHeight="13.5" x14ac:dyDescent="0.15"/>
  <cols>
    <col min="1" max="35" width="2.625" customWidth="1"/>
  </cols>
  <sheetData>
    <row r="1" spans="2:37" x14ac:dyDescent="0.15">
      <c r="AH1" s="1" t="s">
        <v>0</v>
      </c>
    </row>
    <row r="2" spans="2:37" x14ac:dyDescent="0.15">
      <c r="AH2" s="2"/>
    </row>
    <row r="3" spans="2:37" x14ac:dyDescent="0.15">
      <c r="AB3" t="s">
        <v>1</v>
      </c>
      <c r="AC3" s="3"/>
      <c r="AD3">
        <v>4</v>
      </c>
      <c r="AE3" t="s">
        <v>2</v>
      </c>
      <c r="AG3">
        <v>1</v>
      </c>
      <c r="AH3" t="s">
        <v>3</v>
      </c>
    </row>
    <row r="5" spans="2:37" ht="14.25" x14ac:dyDescent="0.15">
      <c r="C5" s="4"/>
      <c r="D5" s="5"/>
      <c r="E5" s="108"/>
      <c r="F5" s="108"/>
      <c r="G5" s="4" t="s">
        <v>4</v>
      </c>
      <c r="H5" s="5"/>
    </row>
    <row r="6" spans="2:37" x14ac:dyDescent="0.15">
      <c r="AK6" s="6"/>
    </row>
    <row r="7" spans="2:37" ht="19.5" customHeight="1" x14ac:dyDescent="0.15">
      <c r="C7" s="109" t="str">
        <f>IF($AK$6="","",IF([2]共通差込元!$T$2="","",VLOOKUP([2]共通差込元!$T$2,[2]共通差込元!$A$2:$Q$7,15,FALSE)))</f>
        <v/>
      </c>
      <c r="D7" s="109"/>
      <c r="E7" s="109"/>
      <c r="F7" s="109"/>
      <c r="G7" s="109"/>
      <c r="H7" s="109"/>
      <c r="I7" s="109"/>
      <c r="J7" s="109"/>
      <c r="K7" s="111" t="s">
        <v>5</v>
      </c>
      <c r="L7" s="112"/>
      <c r="M7" s="113" t="s">
        <v>6</v>
      </c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</row>
    <row r="8" spans="2:37" ht="19.5" customHeight="1" x14ac:dyDescent="0.15">
      <c r="C8" s="110"/>
      <c r="D8" s="110"/>
      <c r="E8" s="110"/>
      <c r="F8" s="110"/>
      <c r="G8" s="110"/>
      <c r="H8" s="110"/>
      <c r="I8" s="110"/>
      <c r="J8" s="110"/>
      <c r="K8" s="115" t="s">
        <v>7</v>
      </c>
      <c r="L8" s="115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</row>
    <row r="10" spans="2:37" ht="17.25" x14ac:dyDescent="0.15">
      <c r="B10" s="7" t="s">
        <v>8</v>
      </c>
      <c r="C10" s="8"/>
      <c r="D10" s="8"/>
      <c r="E10" s="8"/>
      <c r="F10" s="8"/>
      <c r="G10" s="8"/>
      <c r="H10" s="8"/>
      <c r="I10" s="8"/>
    </row>
    <row r="11" spans="2:37" ht="30.75" customHeight="1" x14ac:dyDescent="0.15">
      <c r="O11" s="5" t="s">
        <v>9</v>
      </c>
      <c r="P11" s="5"/>
      <c r="Q11" s="5"/>
      <c r="R11" s="5"/>
      <c r="S11" s="5"/>
      <c r="T11" s="5" t="s">
        <v>10</v>
      </c>
      <c r="U11" s="5"/>
      <c r="V11" s="116" t="str">
        <f>IF($AK$6="","",IF([2]共通差込元!$T$2="","",VLOOKUP([2]共通差込元!$T$2,[2]共通差込元!$A$2:$Q$7,9,FALSE)))</f>
        <v/>
      </c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</row>
    <row r="12" spans="2:37" ht="30.75" customHeight="1" x14ac:dyDescent="0.15">
      <c r="O12" s="5" t="s">
        <v>11</v>
      </c>
      <c r="P12" s="5" t="s">
        <v>12</v>
      </c>
      <c r="Q12" s="5" t="s">
        <v>13</v>
      </c>
      <c r="R12" s="5" t="s">
        <v>14</v>
      </c>
      <c r="S12" s="5" t="s">
        <v>15</v>
      </c>
      <c r="T12" s="5" t="s">
        <v>16</v>
      </c>
      <c r="U12" s="5"/>
      <c r="V12" s="96" t="str">
        <f>IF($AK$6="","",IF([2]共通差込元!$T$2="","",VLOOKUP([2]共通差込元!$T$2,[2]共通差込元!$A$2:$Q$7,14,FALSE)&amp;"学校　学校体育施設開放運営委員会"))</f>
        <v/>
      </c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</row>
    <row r="13" spans="2:37" ht="15.75" customHeight="1" x14ac:dyDescent="0.15">
      <c r="O13" t="s">
        <v>17</v>
      </c>
      <c r="T13" t="s">
        <v>18</v>
      </c>
      <c r="V13" t="s">
        <v>19</v>
      </c>
      <c r="Y13" s="97" t="str">
        <f>IF($AK$6="","",IF([2]共通差込元!$T$2="","",VLOOKUP([2]共通差込元!$T$2,[2]共通差込元!$A$2:$Q$7,7,FALSE)))</f>
        <v/>
      </c>
      <c r="Z13" s="97"/>
      <c r="AA13" s="97"/>
      <c r="AB13" s="97"/>
      <c r="AC13" s="97"/>
      <c r="AD13" s="97"/>
      <c r="AE13" s="97"/>
      <c r="AF13" s="97"/>
      <c r="AG13" s="97"/>
      <c r="AH13" s="97"/>
    </row>
    <row r="14" spans="2:37" ht="15.75" customHeight="1" x14ac:dyDescent="0.15">
      <c r="O14" s="5" t="s">
        <v>20</v>
      </c>
      <c r="P14" s="9" t="s">
        <v>21</v>
      </c>
      <c r="Q14" s="9"/>
      <c r="R14" s="9" t="s">
        <v>22</v>
      </c>
      <c r="S14" s="9"/>
      <c r="T14" s="5" t="s">
        <v>16</v>
      </c>
      <c r="U14" s="5"/>
      <c r="V14" s="5"/>
      <c r="W14" s="5"/>
      <c r="X14" s="5"/>
      <c r="Y14" s="98"/>
      <c r="Z14" s="98"/>
      <c r="AA14" s="98"/>
      <c r="AB14" s="98"/>
      <c r="AC14" s="98"/>
      <c r="AD14" s="98"/>
      <c r="AE14" s="98"/>
      <c r="AF14" s="98"/>
      <c r="AG14" s="98"/>
      <c r="AH14" s="98"/>
    </row>
    <row r="17" spans="2:44" ht="22.9" customHeight="1" thickBot="1" x14ac:dyDescent="0.2">
      <c r="B17" s="10" t="s">
        <v>23</v>
      </c>
      <c r="C17" s="3"/>
      <c r="D17" s="3"/>
      <c r="E17" s="3"/>
    </row>
    <row r="18" spans="2:44" ht="27" customHeight="1" thickBot="1" x14ac:dyDescent="0.2">
      <c r="B18" s="84" t="s">
        <v>24</v>
      </c>
      <c r="C18" s="85"/>
      <c r="D18" s="85"/>
      <c r="E18" s="85"/>
      <c r="F18" s="85"/>
      <c r="G18" s="85"/>
      <c r="H18" s="85"/>
      <c r="I18" s="85"/>
      <c r="J18" s="86"/>
      <c r="K18" s="84" t="s">
        <v>25</v>
      </c>
      <c r="L18" s="85"/>
      <c r="M18" s="85"/>
      <c r="N18" s="85"/>
      <c r="O18" s="85"/>
      <c r="P18" s="85"/>
      <c r="Q18" s="85"/>
      <c r="R18" s="85"/>
      <c r="S18" s="85"/>
      <c r="T18" s="86"/>
      <c r="U18" s="99" t="s">
        <v>26</v>
      </c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1"/>
    </row>
    <row r="19" spans="2:44" ht="27" customHeight="1" thickBot="1" x14ac:dyDescent="0.2">
      <c r="B19" s="11" t="s">
        <v>27</v>
      </c>
      <c r="C19" s="12"/>
      <c r="D19" s="12"/>
      <c r="E19" s="12"/>
      <c r="F19" s="12"/>
      <c r="G19" s="13"/>
      <c r="H19" s="13"/>
      <c r="I19" s="13"/>
      <c r="J19" s="14"/>
      <c r="K19" s="102" t="str">
        <f>IF($AK$6="","",IF([2]共通差込元!$T$2="","",VLOOKUP([2]共通差込元!$T$2,[2]共通差込元!$A$2:$R$7,18,FALSE)))</f>
        <v/>
      </c>
      <c r="L19" s="103"/>
      <c r="M19" s="103"/>
      <c r="N19" s="103"/>
      <c r="O19" s="103"/>
      <c r="P19" s="103"/>
      <c r="Q19" s="103"/>
      <c r="R19" s="103"/>
      <c r="S19" s="103"/>
      <c r="T19" s="104"/>
      <c r="U19" s="105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7"/>
    </row>
    <row r="20" spans="2:44" ht="27" customHeight="1" thickTop="1" thickBot="1" x14ac:dyDescent="0.2">
      <c r="B20" s="15" t="s">
        <v>28</v>
      </c>
      <c r="C20" s="16"/>
      <c r="D20" s="16"/>
      <c r="E20" s="16"/>
      <c r="F20" s="16"/>
      <c r="G20" s="17"/>
      <c r="H20" s="17"/>
      <c r="I20" s="17"/>
      <c r="J20" s="18"/>
      <c r="K20" s="78" t="str">
        <f>IF($AK$6="","",IF($K$19="","",$K$19))</f>
        <v/>
      </c>
      <c r="L20" s="79"/>
      <c r="M20" s="79"/>
      <c r="N20" s="79"/>
      <c r="O20" s="79"/>
      <c r="P20" s="79"/>
      <c r="Q20" s="79"/>
      <c r="R20" s="79"/>
      <c r="S20" s="79"/>
      <c r="T20" s="80"/>
      <c r="U20" s="81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3"/>
    </row>
    <row r="21" spans="2:44" ht="4.9000000000000004" customHeight="1" x14ac:dyDescent="0.15">
      <c r="B21" s="3"/>
      <c r="C21" s="3"/>
      <c r="D21" s="3"/>
      <c r="E21" s="3"/>
      <c r="F21" s="3"/>
      <c r="G21" s="3"/>
      <c r="H21" s="3"/>
      <c r="I21" s="3"/>
      <c r="AO21" t="s">
        <v>29</v>
      </c>
    </row>
    <row r="22" spans="2:44" ht="22.9" customHeight="1" thickBot="1" x14ac:dyDescent="0.2">
      <c r="B22" s="10" t="s">
        <v>30</v>
      </c>
      <c r="C22" s="3"/>
      <c r="D22" s="3"/>
      <c r="E22" s="3"/>
      <c r="F22" s="3"/>
      <c r="G22" s="3"/>
      <c r="H22" s="3"/>
      <c r="I22" s="3"/>
      <c r="AO22" s="19" t="s">
        <v>31</v>
      </c>
    </row>
    <row r="23" spans="2:44" ht="27" customHeight="1" thickBot="1" x14ac:dyDescent="0.2">
      <c r="B23" s="84" t="s">
        <v>24</v>
      </c>
      <c r="C23" s="85"/>
      <c r="D23" s="85"/>
      <c r="E23" s="85"/>
      <c r="F23" s="85"/>
      <c r="G23" s="85"/>
      <c r="H23" s="85"/>
      <c r="I23" s="85"/>
      <c r="J23" s="86"/>
      <c r="K23" s="84" t="s">
        <v>25</v>
      </c>
      <c r="L23" s="85"/>
      <c r="M23" s="85"/>
      <c r="N23" s="85"/>
      <c r="O23" s="85"/>
      <c r="P23" s="85"/>
      <c r="Q23" s="85"/>
      <c r="R23" s="85"/>
      <c r="S23" s="85"/>
      <c r="T23" s="86"/>
      <c r="U23" s="84" t="s">
        <v>32</v>
      </c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6"/>
    </row>
    <row r="24" spans="2:44" ht="48" customHeight="1" x14ac:dyDescent="0.15">
      <c r="B24" s="87" t="s">
        <v>33</v>
      </c>
      <c r="C24" s="88"/>
      <c r="D24" s="88"/>
      <c r="E24" s="88"/>
      <c r="F24" s="88"/>
      <c r="G24" s="88"/>
      <c r="H24" s="88"/>
      <c r="I24" s="88"/>
      <c r="J24" s="89"/>
      <c r="K24" s="90" t="str">
        <f>IF($K$19="","","〇〇,〇〇〇")</f>
        <v/>
      </c>
      <c r="L24" s="91"/>
      <c r="M24" s="91"/>
      <c r="N24" s="91"/>
      <c r="O24" s="91"/>
      <c r="P24" s="91"/>
      <c r="Q24" s="91"/>
      <c r="R24" s="91"/>
      <c r="S24" s="91"/>
      <c r="T24" s="92"/>
      <c r="U24" s="93" t="str">
        <f>IF($K$19="","","バドミントンネット　"&amp;CHAR(10)&amp;"ラインテープ")</f>
        <v/>
      </c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5"/>
      <c r="AO24" s="66" t="s">
        <v>34</v>
      </c>
      <c r="AP24" s="67"/>
      <c r="AQ24" s="67"/>
      <c r="AR24" s="68"/>
    </row>
    <row r="25" spans="2:44" ht="33" customHeight="1" x14ac:dyDescent="0.15">
      <c r="B25" s="20" t="s">
        <v>35</v>
      </c>
      <c r="C25" s="21"/>
      <c r="D25" s="21"/>
      <c r="E25" s="21"/>
      <c r="F25" s="21"/>
      <c r="G25" s="22"/>
      <c r="H25" s="22"/>
      <c r="I25" s="22"/>
      <c r="J25" s="23"/>
      <c r="K25" s="38" t="str">
        <f>IF($K$19="","","〇〇,〇〇〇")</f>
        <v/>
      </c>
      <c r="L25" s="39"/>
      <c r="M25" s="39"/>
      <c r="N25" s="39"/>
      <c r="O25" s="39"/>
      <c r="P25" s="39"/>
      <c r="Q25" s="39"/>
      <c r="R25" s="39"/>
      <c r="S25" s="39"/>
      <c r="T25" s="40"/>
      <c r="U25" s="69" t="str">
        <f>IF($K$19="","","指導者報償費　＠○円×○人×○回×教室数"&amp;CHAR(10)&amp;"教室用体育用品")</f>
        <v/>
      </c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1"/>
      <c r="AO25" s="72" t="s">
        <v>36</v>
      </c>
      <c r="AP25" s="73"/>
      <c r="AQ25" s="73"/>
      <c r="AR25" s="74"/>
    </row>
    <row r="26" spans="2:44" ht="23.25" customHeight="1" x14ac:dyDescent="0.15">
      <c r="B26" s="20" t="s">
        <v>37</v>
      </c>
      <c r="C26" s="21"/>
      <c r="D26" s="21"/>
      <c r="E26" s="21"/>
      <c r="F26" s="21"/>
      <c r="G26" s="22"/>
      <c r="H26" s="22"/>
      <c r="I26" s="22"/>
      <c r="J26" s="23"/>
      <c r="K26" s="38" t="str">
        <f>IF($K$19="","","〇〇,〇〇〇")</f>
        <v/>
      </c>
      <c r="L26" s="39"/>
      <c r="M26" s="39"/>
      <c r="N26" s="39"/>
      <c r="O26" s="39"/>
      <c r="P26" s="39"/>
      <c r="Q26" s="39"/>
      <c r="R26" s="39"/>
      <c r="S26" s="39"/>
      <c r="T26" s="40"/>
      <c r="U26" s="41" t="str">
        <f>IF($K$19="","","＠○○○円×○人×○回")</f>
        <v/>
      </c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3"/>
      <c r="AO26" s="75" t="s">
        <v>38</v>
      </c>
      <c r="AP26" s="76"/>
      <c r="AQ26" s="76"/>
      <c r="AR26" s="77"/>
    </row>
    <row r="27" spans="2:44" ht="48.75" customHeight="1" x14ac:dyDescent="0.15">
      <c r="B27" s="20" t="s">
        <v>39</v>
      </c>
      <c r="C27" s="21"/>
      <c r="D27" s="21"/>
      <c r="E27" s="21"/>
      <c r="F27" s="21"/>
      <c r="G27" s="22"/>
      <c r="H27" s="22"/>
      <c r="I27" s="22"/>
      <c r="J27" s="23"/>
      <c r="K27" s="38" t="str">
        <f>IF($K$19="","","〇,〇〇〇")</f>
        <v/>
      </c>
      <c r="L27" s="39"/>
      <c r="M27" s="39"/>
      <c r="N27" s="39"/>
      <c r="O27" s="39"/>
      <c r="P27" s="39"/>
      <c r="Q27" s="39"/>
      <c r="R27" s="39"/>
      <c r="S27" s="39"/>
      <c r="T27" s="40"/>
      <c r="U27" s="41" t="str">
        <f>IF($K$19="","","印刷用紙・石灰・インク"&amp;CHAR(10)&amp;"コートブラシ")</f>
        <v/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3"/>
      <c r="AO27" s="44" t="s">
        <v>40</v>
      </c>
      <c r="AP27" s="45"/>
      <c r="AQ27" s="45"/>
      <c r="AR27" s="46"/>
    </row>
    <row r="28" spans="2:44" ht="23.25" customHeight="1" x14ac:dyDescent="0.15">
      <c r="B28" s="20" t="s">
        <v>41</v>
      </c>
      <c r="C28" s="21"/>
      <c r="D28" s="21"/>
      <c r="E28" s="21"/>
      <c r="F28" s="21"/>
      <c r="G28" s="22"/>
      <c r="H28" s="22"/>
      <c r="I28" s="22"/>
      <c r="J28" s="23"/>
      <c r="K28" s="38" t="str">
        <f>IF($K$19="","","〇〇〇")</f>
        <v/>
      </c>
      <c r="L28" s="39"/>
      <c r="M28" s="39"/>
      <c r="N28" s="39"/>
      <c r="O28" s="39"/>
      <c r="P28" s="39"/>
      <c r="Q28" s="39"/>
      <c r="R28" s="39"/>
      <c r="S28" s="39"/>
      <c r="T28" s="40"/>
      <c r="U28" s="41" t="str">
        <f>IF($K$19="","","湯茶")</f>
        <v/>
      </c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3"/>
      <c r="AO28" s="60" t="s">
        <v>42</v>
      </c>
      <c r="AP28" s="61"/>
      <c r="AQ28" s="61"/>
      <c r="AR28" s="62"/>
    </row>
    <row r="29" spans="2:44" ht="23.25" customHeight="1" x14ac:dyDescent="0.15">
      <c r="B29" s="20" t="s">
        <v>43</v>
      </c>
      <c r="C29" s="21"/>
      <c r="D29" s="21"/>
      <c r="E29" s="21"/>
      <c r="F29" s="21"/>
      <c r="G29" s="22"/>
      <c r="H29" s="22"/>
      <c r="I29" s="22"/>
      <c r="J29" s="23"/>
      <c r="K29" s="38" t="str">
        <f>IF($K$19="","","〇〇〇")</f>
        <v/>
      </c>
      <c r="L29" s="39"/>
      <c r="M29" s="39"/>
      <c r="N29" s="39"/>
      <c r="O29" s="39"/>
      <c r="P29" s="39"/>
      <c r="Q29" s="39"/>
      <c r="R29" s="39"/>
      <c r="S29" s="39"/>
      <c r="T29" s="40"/>
      <c r="U29" s="41" t="str">
        <f>IF($K$19="","","書類提出のための電車代、バス代等")</f>
        <v/>
      </c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3"/>
      <c r="AO29" s="63"/>
      <c r="AP29" s="64"/>
      <c r="AQ29" s="64"/>
      <c r="AR29" s="65"/>
    </row>
    <row r="30" spans="2:44" ht="23.25" customHeight="1" x14ac:dyDescent="0.15">
      <c r="B30" s="20" t="s">
        <v>44</v>
      </c>
      <c r="C30" s="21"/>
      <c r="D30" s="21"/>
      <c r="E30" s="21"/>
      <c r="F30" s="21"/>
      <c r="G30" s="22"/>
      <c r="H30" s="22"/>
      <c r="I30" s="22"/>
      <c r="J30" s="23"/>
      <c r="K30" s="38" t="str">
        <f>IF($K$19="","","〇〇〇")</f>
        <v/>
      </c>
      <c r="L30" s="39"/>
      <c r="M30" s="39"/>
      <c r="N30" s="39"/>
      <c r="O30" s="39"/>
      <c r="P30" s="39"/>
      <c r="Q30" s="39"/>
      <c r="R30" s="39"/>
      <c r="S30" s="39"/>
      <c r="T30" s="40"/>
      <c r="U30" s="41" t="str">
        <f>IF($K$19="","","電話代・切手代")</f>
        <v/>
      </c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3"/>
      <c r="AO30" s="53" t="s">
        <v>45</v>
      </c>
      <c r="AP30" s="54"/>
      <c r="AQ30" s="54"/>
      <c r="AR30" s="55"/>
    </row>
    <row r="31" spans="2:44" ht="23.25" customHeight="1" x14ac:dyDescent="0.15">
      <c r="B31" s="20" t="s">
        <v>46</v>
      </c>
      <c r="C31" s="21"/>
      <c r="D31" s="21"/>
      <c r="E31" s="21"/>
      <c r="F31" s="21"/>
      <c r="G31" s="22"/>
      <c r="H31" s="22"/>
      <c r="I31" s="22"/>
      <c r="J31" s="23"/>
      <c r="K31" s="38" t="str">
        <f>IF($K$19="","","〇〇〇")</f>
        <v/>
      </c>
      <c r="L31" s="39"/>
      <c r="M31" s="39"/>
      <c r="N31" s="39"/>
      <c r="O31" s="39"/>
      <c r="P31" s="39"/>
      <c r="Q31" s="39"/>
      <c r="R31" s="39"/>
      <c r="S31" s="39"/>
      <c r="T31" s="40"/>
      <c r="U31" s="41" t="str">
        <f>IF($K$19="","","コピー代")</f>
        <v/>
      </c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3"/>
      <c r="AO31" s="53" t="s">
        <v>47</v>
      </c>
      <c r="AP31" s="58"/>
      <c r="AQ31" s="58"/>
      <c r="AR31" s="59"/>
    </row>
    <row r="32" spans="2:44" ht="23.25" customHeight="1" x14ac:dyDescent="0.15">
      <c r="B32" s="20" t="s">
        <v>48</v>
      </c>
      <c r="C32" s="21"/>
      <c r="D32" s="21"/>
      <c r="E32" s="21"/>
      <c r="F32" s="21"/>
      <c r="G32" s="22"/>
      <c r="H32" s="22"/>
      <c r="I32" s="22"/>
      <c r="J32" s="23"/>
      <c r="K32" s="38" t="str">
        <f>IF($K$19="","","〇,〇〇〇")</f>
        <v/>
      </c>
      <c r="L32" s="39"/>
      <c r="M32" s="39"/>
      <c r="N32" s="39"/>
      <c r="O32" s="39"/>
      <c r="P32" s="39"/>
      <c r="Q32" s="39"/>
      <c r="R32" s="39"/>
      <c r="S32" s="39"/>
      <c r="T32" s="40"/>
      <c r="U32" s="41" t="str">
        <f>IF($K$19="","","開放用倉庫修繕")</f>
        <v/>
      </c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3"/>
      <c r="AO32" s="53" t="s">
        <v>49</v>
      </c>
      <c r="AP32" s="54"/>
      <c r="AQ32" s="54"/>
      <c r="AR32" s="55"/>
    </row>
    <row r="33" spans="1:44" ht="23.25" customHeight="1" x14ac:dyDescent="0.15">
      <c r="B33" s="20" t="s">
        <v>50</v>
      </c>
      <c r="C33" s="21"/>
      <c r="D33" s="21"/>
      <c r="E33" s="21"/>
      <c r="F33" s="21"/>
      <c r="G33" s="22"/>
      <c r="H33" s="22"/>
      <c r="I33" s="22"/>
      <c r="J33" s="23"/>
      <c r="K33" s="38"/>
      <c r="L33" s="39"/>
      <c r="M33" s="39"/>
      <c r="N33" s="39"/>
      <c r="O33" s="39"/>
      <c r="P33" s="39"/>
      <c r="Q33" s="39"/>
      <c r="R33" s="39"/>
      <c r="S33" s="39"/>
      <c r="T33" s="40"/>
      <c r="U33" s="41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3"/>
      <c r="AO33" s="44" t="s">
        <v>51</v>
      </c>
      <c r="AP33" s="56"/>
      <c r="AQ33" s="56"/>
      <c r="AR33" s="57"/>
    </row>
    <row r="34" spans="1:44" ht="24" customHeight="1" x14ac:dyDescent="0.15">
      <c r="B34" s="20"/>
      <c r="C34" s="21"/>
      <c r="D34" s="21"/>
      <c r="E34" s="21"/>
      <c r="F34" s="21"/>
      <c r="G34" s="22"/>
      <c r="H34" s="22"/>
      <c r="I34" s="22"/>
      <c r="J34" s="23"/>
      <c r="K34" s="38"/>
      <c r="L34" s="39"/>
      <c r="M34" s="39"/>
      <c r="N34" s="39"/>
      <c r="O34" s="39"/>
      <c r="P34" s="39"/>
      <c r="Q34" s="39"/>
      <c r="R34" s="39"/>
      <c r="S34" s="39"/>
      <c r="T34" s="40"/>
      <c r="U34" s="41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3"/>
      <c r="AI34" s="3"/>
      <c r="AO34" s="44" t="s">
        <v>52</v>
      </c>
      <c r="AP34" s="45"/>
      <c r="AQ34" s="45"/>
      <c r="AR34" s="46"/>
    </row>
    <row r="35" spans="1:44" ht="24" customHeight="1" x14ac:dyDescent="0.15">
      <c r="B35" s="20"/>
      <c r="C35" s="21"/>
      <c r="D35" s="21"/>
      <c r="E35" s="21"/>
      <c r="F35" s="21"/>
      <c r="G35" s="22"/>
      <c r="H35" s="22"/>
      <c r="I35" s="22"/>
      <c r="J35" s="23"/>
      <c r="K35" s="38"/>
      <c r="L35" s="39"/>
      <c r="M35" s="39"/>
      <c r="N35" s="39"/>
      <c r="O35" s="39"/>
      <c r="P35" s="39"/>
      <c r="Q35" s="39"/>
      <c r="R35" s="39"/>
      <c r="S35" s="39"/>
      <c r="T35" s="40"/>
      <c r="U35" s="41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3"/>
      <c r="AI35" s="3"/>
    </row>
    <row r="36" spans="1:44" ht="24" customHeight="1" thickBot="1" x14ac:dyDescent="0.2">
      <c r="B36" s="24"/>
      <c r="C36" s="25"/>
      <c r="D36" s="25"/>
      <c r="E36" s="25"/>
      <c r="F36" s="25"/>
      <c r="G36" s="26"/>
      <c r="H36" s="26"/>
      <c r="I36" s="26"/>
      <c r="J36" s="27"/>
      <c r="K36" s="47"/>
      <c r="L36" s="48"/>
      <c r="M36" s="48"/>
      <c r="N36" s="48"/>
      <c r="O36" s="48"/>
      <c r="P36" s="48"/>
      <c r="Q36" s="48"/>
      <c r="R36" s="48"/>
      <c r="S36" s="48"/>
      <c r="T36" s="49"/>
      <c r="U36" s="50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2"/>
    </row>
    <row r="37" spans="1:44" ht="24" customHeight="1" thickTop="1" thickBot="1" x14ac:dyDescent="0.2">
      <c r="B37" s="29" t="s">
        <v>28</v>
      </c>
      <c r="C37" s="30"/>
      <c r="D37" s="30"/>
      <c r="E37" s="30"/>
      <c r="F37" s="30"/>
      <c r="G37" s="30"/>
      <c r="H37" s="30"/>
      <c r="I37" s="30"/>
      <c r="J37" s="31"/>
      <c r="K37" s="32" t="str">
        <f>IF($K$19="","",$K$19)</f>
        <v/>
      </c>
      <c r="L37" s="33"/>
      <c r="M37" s="33"/>
      <c r="N37" s="33"/>
      <c r="O37" s="33"/>
      <c r="P37" s="33"/>
      <c r="Q37" s="33"/>
      <c r="R37" s="33"/>
      <c r="S37" s="33"/>
      <c r="T37" s="34"/>
      <c r="U37" s="35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7"/>
    </row>
    <row r="38" spans="1:44" ht="24" customHeight="1" x14ac:dyDescent="0.15"/>
    <row r="39" spans="1:44" ht="17.25" x14ac:dyDescent="0.15">
      <c r="C39" s="7"/>
    </row>
    <row r="41" spans="1:44" ht="24.75" customHeight="1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44" ht="24.75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28"/>
      <c r="Z42" s="3"/>
      <c r="AA42" s="3"/>
      <c r="AB42" s="3"/>
      <c r="AC42" s="3"/>
      <c r="AD42" s="3"/>
      <c r="AE42" s="3"/>
      <c r="AF42" s="3"/>
      <c r="AG42" s="3"/>
    </row>
    <row r="43" spans="1:44" ht="91.5" customHeight="1" x14ac:dyDescent="0.15"/>
    <row r="44" spans="1:44" ht="91.5" customHeight="1" x14ac:dyDescent="0.15"/>
    <row r="45" spans="1:44" ht="91.5" customHeight="1" x14ac:dyDescent="0.15"/>
    <row r="46" spans="1:44" ht="91.5" customHeight="1" x14ac:dyDescent="0.15"/>
    <row r="47" spans="1:44" ht="91.5" customHeight="1" x14ac:dyDescent="0.15"/>
    <row r="48" spans="1:44" ht="91.5" customHeight="1" x14ac:dyDescent="0.15"/>
    <row r="49" ht="73.150000000000006" customHeight="1" x14ac:dyDescent="0.15"/>
  </sheetData>
  <mergeCells count="58">
    <mergeCell ref="V11:AH11"/>
    <mergeCell ref="E5:F5"/>
    <mergeCell ref="C7:J8"/>
    <mergeCell ref="K7:L7"/>
    <mergeCell ref="M7:AH8"/>
    <mergeCell ref="K8:L8"/>
    <mergeCell ref="B24:J24"/>
    <mergeCell ref="K24:T24"/>
    <mergeCell ref="U24:AH24"/>
    <mergeCell ref="V12:AH12"/>
    <mergeCell ref="Y13:AH14"/>
    <mergeCell ref="B18:J18"/>
    <mergeCell ref="K18:T18"/>
    <mergeCell ref="U18:AH18"/>
    <mergeCell ref="K19:T19"/>
    <mergeCell ref="U19:AH19"/>
    <mergeCell ref="K20:T20"/>
    <mergeCell ref="U20:AH20"/>
    <mergeCell ref="B23:J23"/>
    <mergeCell ref="K23:T23"/>
    <mergeCell ref="U23:AH23"/>
    <mergeCell ref="AO24:AR24"/>
    <mergeCell ref="K25:T25"/>
    <mergeCell ref="U25:AH25"/>
    <mergeCell ref="AO25:AR25"/>
    <mergeCell ref="K26:T26"/>
    <mergeCell ref="U26:AH26"/>
    <mergeCell ref="AO26:AR26"/>
    <mergeCell ref="K27:T27"/>
    <mergeCell ref="U27:AH27"/>
    <mergeCell ref="AO27:AR27"/>
    <mergeCell ref="K28:T28"/>
    <mergeCell ref="U28:AH28"/>
    <mergeCell ref="AO28:AR29"/>
    <mergeCell ref="K29:T29"/>
    <mergeCell ref="U29:AH29"/>
    <mergeCell ref="K30:T30"/>
    <mergeCell ref="U30:AH30"/>
    <mergeCell ref="AO30:AR30"/>
    <mergeCell ref="K31:T31"/>
    <mergeCell ref="U31:AH31"/>
    <mergeCell ref="AO31:AR31"/>
    <mergeCell ref="K32:T32"/>
    <mergeCell ref="U32:AH32"/>
    <mergeCell ref="AO32:AR32"/>
    <mergeCell ref="K33:T33"/>
    <mergeCell ref="U33:AH33"/>
    <mergeCell ref="AO33:AR33"/>
    <mergeCell ref="AO34:AR34"/>
    <mergeCell ref="K35:T35"/>
    <mergeCell ref="U35:AH35"/>
    <mergeCell ref="K36:T36"/>
    <mergeCell ref="U36:AH36"/>
    <mergeCell ref="B37:J37"/>
    <mergeCell ref="K37:T37"/>
    <mergeCell ref="U37:AH37"/>
    <mergeCell ref="K34:T34"/>
    <mergeCell ref="U34:AH34"/>
  </mergeCells>
  <phoneticPr fontId="1"/>
  <pageMargins left="0.70866141732283472" right="0.47244094488188981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 収支計画書</vt:lpstr>
      <vt:lpstr>'様式６ 収支計画書'!Print_Area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福本　公代</dc:creator>
  <cp:lastModifiedBy>山橋　志江</cp:lastModifiedBy>
  <dcterms:created xsi:type="dcterms:W3CDTF">2025-12-10T07:23:23Z</dcterms:created>
  <dcterms:modified xsi:type="dcterms:W3CDTF">2026-01-07T06:58:29Z</dcterms:modified>
</cp:coreProperties>
</file>