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6" windowHeight="7536"/>
  </bookViews>
  <sheets>
    <sheet name="P7" sheetId="4" r:id="rId1"/>
    <sheet name="P8、P9" sheetId="10" r:id="rId2"/>
    <sheet name="P10" sheetId="2" r:id="rId3"/>
    <sheet name="P11～P15" sheetId="11" r:id="rId4"/>
    <sheet name="P16、P17" sheetId="13" r:id="rId5"/>
    <sheet name="P18" sheetId="12" r:id="rId6"/>
    <sheet name="P19" sheetId="14" r:id="rId7"/>
    <sheet name="P20" sheetId="15" r:id="rId8"/>
  </sheets>
  <definedNames>
    <definedName name="_xlnm.Print_Area" localSheetId="3">'P11～P15'!$A$1:$AX$50</definedName>
    <definedName name="_xlnm.Print_Area" localSheetId="1">'P8、P9'!$A$1:$T$61</definedName>
  </definedNames>
  <calcPr calcId="162913"/>
</workbook>
</file>

<file path=xl/calcChain.xml><?xml version="1.0" encoding="utf-8"?>
<calcChain xmlns="http://schemas.openxmlformats.org/spreadsheetml/2006/main">
  <c r="I12" i="2" l="1"/>
  <c r="H12" i="2"/>
  <c r="G12" i="2"/>
  <c r="F12" i="2"/>
  <c r="E12" i="2"/>
  <c r="D12" i="2"/>
  <c r="C12" i="2"/>
  <c r="T55" i="10" l="1"/>
  <c r="AX33" i="11" l="1"/>
  <c r="AX32" i="11"/>
  <c r="AX31" i="11"/>
  <c r="AX30" i="11"/>
  <c r="AX29" i="11"/>
  <c r="AX28" i="11"/>
  <c r="AX27" i="11"/>
  <c r="AX26" i="11"/>
  <c r="AX25" i="11"/>
  <c r="AX24" i="11"/>
  <c r="AX23" i="11"/>
  <c r="AX22" i="11"/>
  <c r="AX21" i="11"/>
  <c r="AX20" i="11"/>
  <c r="AX19" i="11"/>
  <c r="AX17" i="11"/>
  <c r="AX16" i="11"/>
  <c r="AX15" i="11"/>
  <c r="AX14" i="11"/>
  <c r="AX13" i="11"/>
  <c r="AX12" i="11"/>
  <c r="AX11" i="11"/>
  <c r="AX9" i="11"/>
  <c r="AN50" i="11"/>
  <c r="AN49" i="11"/>
  <c r="AN48" i="11"/>
  <c r="AN47" i="11"/>
  <c r="AN46" i="11"/>
  <c r="AN45" i="11"/>
  <c r="AN44" i="11"/>
  <c r="AN43" i="11"/>
  <c r="AN41" i="11"/>
  <c r="AN40" i="11"/>
  <c r="AN39" i="11"/>
  <c r="AN38" i="11"/>
  <c r="AN37" i="11"/>
  <c r="AN36" i="11"/>
  <c r="AN35" i="11"/>
  <c r="AN34" i="11"/>
  <c r="AN33" i="11"/>
  <c r="AN32" i="11"/>
  <c r="AN31" i="11"/>
  <c r="AN30" i="11"/>
  <c r="AN29" i="11"/>
  <c r="AN28" i="11"/>
  <c r="AN27" i="11"/>
  <c r="AN26" i="11"/>
  <c r="AN25" i="11"/>
  <c r="AN24" i="11"/>
  <c r="AN23" i="11"/>
  <c r="AN21" i="11"/>
  <c r="AN20" i="11"/>
  <c r="AN19" i="11"/>
  <c r="AN18" i="11"/>
  <c r="AN17" i="11"/>
  <c r="AN16" i="11"/>
  <c r="AN15" i="11"/>
  <c r="AN14" i="11"/>
  <c r="AN13" i="11"/>
  <c r="AN12" i="11"/>
  <c r="AN11" i="11"/>
  <c r="AN10" i="11"/>
  <c r="AN9" i="11"/>
  <c r="AD50" i="11"/>
  <c r="AD49" i="11"/>
  <c r="AD48" i="11"/>
  <c r="AD47" i="11"/>
  <c r="AD46" i="11"/>
  <c r="AD45" i="11"/>
  <c r="AD44" i="11"/>
  <c r="AD43" i="11"/>
  <c r="AD42" i="11"/>
  <c r="AD41" i="11"/>
  <c r="AD40" i="11"/>
  <c r="AD39" i="11"/>
  <c r="AD38" i="11"/>
  <c r="AD37" i="11"/>
  <c r="AD36" i="11"/>
  <c r="AD35" i="11"/>
  <c r="AD34" i="11"/>
  <c r="AD33" i="11"/>
  <c r="AD32" i="11"/>
  <c r="AD31" i="11"/>
  <c r="AD30" i="11"/>
  <c r="AD29" i="11"/>
  <c r="AD28" i="11"/>
  <c r="AD27" i="11"/>
  <c r="AD26" i="11"/>
  <c r="AD25" i="11"/>
  <c r="AD24" i="11"/>
  <c r="AD23" i="11"/>
  <c r="AD22" i="11"/>
  <c r="AD21" i="11"/>
  <c r="AD20" i="11"/>
  <c r="AD19" i="11"/>
  <c r="AD18" i="11"/>
  <c r="AD17" i="11"/>
  <c r="AD16" i="11"/>
  <c r="AD15" i="11"/>
  <c r="AD14" i="11"/>
  <c r="AD13" i="11"/>
  <c r="AD12" i="11"/>
  <c r="AD11" i="11"/>
  <c r="AD10" i="11"/>
  <c r="AD9" i="11"/>
  <c r="T50" i="11"/>
  <c r="T49" i="11"/>
  <c r="T48" i="11"/>
  <c r="T47" i="11"/>
  <c r="T46" i="11"/>
  <c r="T45" i="11"/>
  <c r="T44" i="11"/>
  <c r="T43" i="11"/>
  <c r="T42" i="11"/>
  <c r="T41" i="11"/>
  <c r="T40" i="11"/>
  <c r="T39" i="11"/>
  <c r="T38" i="11"/>
  <c r="T36" i="11"/>
  <c r="T35" i="11"/>
  <c r="T34" i="11"/>
  <c r="T33" i="11"/>
  <c r="T32" i="11"/>
  <c r="T31" i="11"/>
  <c r="T30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9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I9" i="11" l="1"/>
  <c r="H9" i="11"/>
  <c r="F9" i="11"/>
  <c r="J9" i="11" s="1"/>
  <c r="D9" i="11"/>
  <c r="C9" i="11" l="1"/>
  <c r="D7" i="15" l="1"/>
  <c r="C7" i="15"/>
  <c r="B7" i="15"/>
  <c r="D7" i="14"/>
  <c r="C7" i="14"/>
  <c r="B7" i="14"/>
  <c r="O45" i="13"/>
  <c r="N45" i="13"/>
  <c r="M45" i="13"/>
  <c r="J45" i="13"/>
  <c r="I45" i="13"/>
  <c r="G45" i="13"/>
  <c r="D45" i="13"/>
  <c r="C45" i="13"/>
  <c r="B45" i="13"/>
  <c r="O39" i="13"/>
  <c r="N39" i="13"/>
  <c r="M39" i="13"/>
  <c r="J39" i="13"/>
  <c r="I39" i="13"/>
  <c r="G39" i="13"/>
  <c r="D39" i="13"/>
  <c r="C39" i="13"/>
  <c r="B39" i="13"/>
  <c r="O33" i="13"/>
  <c r="N33" i="13"/>
  <c r="M33" i="13"/>
  <c r="J33" i="13"/>
  <c r="I33" i="13"/>
  <c r="G33" i="13"/>
  <c r="D33" i="13"/>
  <c r="D32" i="13" s="1"/>
  <c r="C33" i="13"/>
  <c r="B33" i="13"/>
  <c r="O27" i="13"/>
  <c r="N27" i="13"/>
  <c r="M27" i="13"/>
  <c r="J27" i="13"/>
  <c r="I27" i="13"/>
  <c r="G27" i="13"/>
  <c r="D25" i="13"/>
  <c r="C25" i="13"/>
  <c r="B25" i="13"/>
  <c r="O21" i="13"/>
  <c r="N21" i="13"/>
  <c r="M21" i="13"/>
  <c r="J21" i="13"/>
  <c r="I21" i="13"/>
  <c r="G21" i="13"/>
  <c r="D19" i="13"/>
  <c r="C19" i="13"/>
  <c r="B19" i="13"/>
  <c r="B12" i="13" s="1"/>
  <c r="B8" i="13" s="1"/>
  <c r="O15" i="13"/>
  <c r="N15" i="13"/>
  <c r="M15" i="13"/>
  <c r="J15" i="13"/>
  <c r="I15" i="13"/>
  <c r="G15" i="13"/>
  <c r="B32" i="13" s="1"/>
  <c r="D13" i="13"/>
  <c r="D12" i="13" s="1"/>
  <c r="C13" i="13"/>
  <c r="B13" i="13"/>
  <c r="C12" i="13"/>
  <c r="O9" i="13"/>
  <c r="O8" i="13" s="1"/>
  <c r="N9" i="13"/>
  <c r="N8" i="13" s="1"/>
  <c r="M9" i="13"/>
  <c r="J9" i="13"/>
  <c r="I9" i="13"/>
  <c r="G9" i="13"/>
  <c r="M8" i="13"/>
  <c r="S55" i="10"/>
  <c r="R55" i="10"/>
  <c r="Q55" i="10"/>
  <c r="S53" i="10"/>
  <c r="T52" i="10"/>
  <c r="S52" i="10"/>
  <c r="R52" i="10"/>
  <c r="Q52" i="10"/>
  <c r="T49" i="10"/>
  <c r="S49" i="10"/>
  <c r="R49" i="10"/>
  <c r="Q49" i="10"/>
  <c r="T48" i="10"/>
  <c r="S48" i="10"/>
  <c r="R48" i="10"/>
  <c r="Q48" i="10"/>
  <c r="T47" i="10"/>
  <c r="S47" i="10"/>
  <c r="R47" i="10"/>
  <c r="Q47" i="10"/>
  <c r="S46" i="10"/>
  <c r="R46" i="10"/>
  <c r="Q46" i="10"/>
  <c r="S45" i="10"/>
  <c r="R45" i="10"/>
  <c r="Q45" i="10"/>
  <c r="T43" i="10"/>
  <c r="S43" i="10"/>
  <c r="R43" i="10"/>
  <c r="Q43" i="10"/>
  <c r="P50" i="13" l="1"/>
  <c r="E48" i="13"/>
  <c r="E43" i="13"/>
  <c r="K40" i="13"/>
  <c r="E38" i="13"/>
  <c r="K35" i="13"/>
  <c r="K31" i="13"/>
  <c r="K28" i="13"/>
  <c r="K27" i="13" s="1"/>
  <c r="K23" i="13"/>
  <c r="E20" i="13"/>
  <c r="K18" i="13"/>
  <c r="E15" i="13"/>
  <c r="P11" i="13"/>
  <c r="P47" i="13"/>
  <c r="E40" i="13"/>
  <c r="E39" i="13" s="1"/>
  <c r="P37" i="13"/>
  <c r="E35" i="13"/>
  <c r="P32" i="13"/>
  <c r="P30" i="13"/>
  <c r="E28" i="13"/>
  <c r="E23" i="13"/>
  <c r="P19" i="13"/>
  <c r="E18" i="13"/>
  <c r="P14" i="13"/>
  <c r="K11" i="13"/>
  <c r="E50" i="13"/>
  <c r="K47" i="13"/>
  <c r="K42" i="13"/>
  <c r="K37" i="13"/>
  <c r="P34" i="13"/>
  <c r="K32" i="13"/>
  <c r="E27" i="13"/>
  <c r="P22" i="13"/>
  <c r="K19" i="13"/>
  <c r="P17" i="13"/>
  <c r="K14" i="13"/>
  <c r="P12" i="13"/>
  <c r="P10" i="13"/>
  <c r="P49" i="13"/>
  <c r="P44" i="13"/>
  <c r="E42" i="13"/>
  <c r="K34" i="13"/>
  <c r="E30" i="13"/>
  <c r="K17" i="13"/>
  <c r="E14" i="13"/>
  <c r="K12" i="13"/>
  <c r="K10" i="13"/>
  <c r="K9" i="13" s="1"/>
  <c r="K49" i="13"/>
  <c r="K44" i="13"/>
  <c r="P41" i="13"/>
  <c r="P36" i="13"/>
  <c r="E34" i="13"/>
  <c r="P29" i="13"/>
  <c r="E22" i="13"/>
  <c r="E17" i="13"/>
  <c r="K46" i="13"/>
  <c r="K45" i="13" s="1"/>
  <c r="E44" i="13"/>
  <c r="K36" i="13"/>
  <c r="K29" i="13"/>
  <c r="K24" i="13"/>
  <c r="P48" i="13"/>
  <c r="E41" i="13"/>
  <c r="P38" i="13"/>
  <c r="E36" i="13"/>
  <c r="K50" i="13"/>
  <c r="P42" i="13"/>
  <c r="K30" i="13"/>
  <c r="E47" i="13"/>
  <c r="E37" i="13"/>
  <c r="P26" i="13"/>
  <c r="K22" i="13"/>
  <c r="K21" i="13" s="1"/>
  <c r="P46" i="13"/>
  <c r="P45" i="13" s="1"/>
  <c r="K26" i="13"/>
  <c r="P24" i="13"/>
  <c r="P13" i="13"/>
  <c r="E49" i="13"/>
  <c r="K41" i="13"/>
  <c r="E26" i="13"/>
  <c r="E21" i="13"/>
  <c r="P16" i="13"/>
  <c r="P15" i="13" s="1"/>
  <c r="K13" i="13"/>
  <c r="E46" i="13"/>
  <c r="P43" i="13"/>
  <c r="K48" i="13"/>
  <c r="P35" i="13"/>
  <c r="K16" i="13"/>
  <c r="E16" i="13"/>
  <c r="P40" i="13"/>
  <c r="P39" i="13" s="1"/>
  <c r="K25" i="13"/>
  <c r="P51" i="13"/>
  <c r="E24" i="13"/>
  <c r="P20" i="13"/>
  <c r="P31" i="13"/>
  <c r="P23" i="13"/>
  <c r="K20" i="13"/>
  <c r="K43" i="13"/>
  <c r="E29" i="13"/>
  <c r="P28" i="13"/>
  <c r="P25" i="13"/>
  <c r="K38" i="13"/>
  <c r="P18" i="13"/>
  <c r="D8" i="13"/>
  <c r="C32" i="13"/>
  <c r="C8" i="13" s="1"/>
  <c r="E25" i="13" l="1"/>
  <c r="P9" i="13"/>
  <c r="E13" i="13"/>
  <c r="E12" i="13" s="1"/>
  <c r="E33" i="13"/>
  <c r="K39" i="13"/>
  <c r="K15" i="13"/>
  <c r="P27" i="13"/>
  <c r="E45" i="13"/>
  <c r="K33" i="13"/>
  <c r="E19" i="13"/>
  <c r="P33" i="13"/>
  <c r="P21" i="13"/>
  <c r="E32" i="13" l="1"/>
  <c r="P8" i="13"/>
  <c r="E8" i="13" s="1"/>
</calcChain>
</file>

<file path=xl/sharedStrings.xml><?xml version="1.0" encoding="utf-8"?>
<sst xmlns="http://schemas.openxmlformats.org/spreadsheetml/2006/main" count="851" uniqueCount="508">
  <si>
    <t>人口</t>
    <rPh sb="0" eb="2">
      <t>ジンコウ</t>
    </rPh>
    <phoneticPr fontId="2"/>
  </si>
  <si>
    <t>人　　　　　口</t>
  </si>
  <si>
    <t>学　校　区　名</t>
  </si>
  <si>
    <t>男</t>
    <rPh sb="0" eb="1">
      <t>オトコ</t>
    </rPh>
    <phoneticPr fontId="2"/>
  </si>
  <si>
    <t>女</t>
    <rPh sb="0" eb="1">
      <t>オンナ</t>
    </rPh>
    <phoneticPr fontId="2"/>
  </si>
  <si>
    <t>総数</t>
  </si>
  <si>
    <t>世帯</t>
    <phoneticPr fontId="2"/>
  </si>
  <si>
    <t>人</t>
    <phoneticPr fontId="2"/>
  </si>
  <si>
    <t>吹田第一小学校区</t>
  </si>
  <si>
    <t>吹田第二小学校区</t>
  </si>
  <si>
    <t>吹田第三小学校区</t>
  </si>
  <si>
    <t>吹田東小学校区</t>
  </si>
  <si>
    <t>吹田南小学校区</t>
  </si>
  <si>
    <t>吹田第六小学校区</t>
  </si>
  <si>
    <t>千里第一小学校区</t>
  </si>
  <si>
    <t>千里第二小学校区</t>
  </si>
  <si>
    <t>千里第三小学校区</t>
  </si>
  <si>
    <t>千里新田小学校区</t>
  </si>
  <si>
    <t>佐井寺小学校区</t>
  </si>
  <si>
    <t>東佐井寺小学校区</t>
  </si>
  <si>
    <t>岸部第一小学校区</t>
  </si>
  <si>
    <t>岸部第二小学校区</t>
  </si>
  <si>
    <t>豊津第一小学校区</t>
  </si>
  <si>
    <t>豊津第二小学校区</t>
  </si>
  <si>
    <t>江坂大池小学校区</t>
  </si>
  <si>
    <t>山手小学校区</t>
  </si>
  <si>
    <t>片山小学校区</t>
  </si>
  <si>
    <t>山田第一小学校区</t>
  </si>
  <si>
    <t>山田第二小学校区</t>
  </si>
  <si>
    <t>山田第三小学校区</t>
  </si>
  <si>
    <t>山田第五小学校区</t>
  </si>
  <si>
    <t>東山田小学校区</t>
  </si>
  <si>
    <t>南山田小学校区</t>
  </si>
  <si>
    <t>西山田小学校区</t>
  </si>
  <si>
    <t>北山田小学校区</t>
  </si>
  <si>
    <t>佐竹台小学校区</t>
  </si>
  <si>
    <t>高野台小学校区</t>
  </si>
  <si>
    <t>津雲台小学校区</t>
  </si>
  <si>
    <t>古江台小学校区</t>
  </si>
  <si>
    <t>藤白台小学校区</t>
  </si>
  <si>
    <t>青山台小学校区</t>
  </si>
  <si>
    <t>桃山台小学校区</t>
  </si>
  <si>
    <t>千里たけみ小学校区</t>
    <rPh sb="0" eb="2">
      <t>センリ</t>
    </rPh>
    <phoneticPr fontId="2"/>
  </si>
  <si>
    <t>人　　口</t>
    <rPh sb="0" eb="1">
      <t>ヒト</t>
    </rPh>
    <rPh sb="3" eb="4">
      <t>クチ</t>
    </rPh>
    <phoneticPr fontId="2"/>
  </si>
  <si>
    <t>人　口</t>
    <rPh sb="0" eb="1">
      <t>ヒト</t>
    </rPh>
    <rPh sb="2" eb="3">
      <t>クチ</t>
    </rPh>
    <phoneticPr fontId="2"/>
  </si>
  <si>
    <t>総　　数</t>
  </si>
  <si>
    <t>男</t>
  </si>
  <si>
    <t>女</t>
  </si>
  <si>
    <t>構成比</t>
  </si>
  <si>
    <t>老年人口</t>
  </si>
  <si>
    <t>年少人口</t>
  </si>
  <si>
    <t>生産年齢人口</t>
  </si>
  <si>
    <t>面　　積</t>
  </si>
  <si>
    <t>人口密度</t>
  </si>
  <si>
    <t>　　　世帯</t>
  </si>
  <si>
    <t>　　　　 人</t>
  </si>
  <si>
    <t>人／k㎡</t>
    <phoneticPr fontId="2"/>
  </si>
  <si>
    <t>千里丘上</t>
  </si>
  <si>
    <t>西御旅町</t>
  </si>
  <si>
    <t>千里丘北</t>
  </si>
  <si>
    <t>西の庄町</t>
  </si>
  <si>
    <t>青葉丘北</t>
  </si>
  <si>
    <t>千里丘下</t>
  </si>
  <si>
    <t>青葉丘南</t>
  </si>
  <si>
    <t>千里丘中</t>
  </si>
  <si>
    <t>千里丘西</t>
  </si>
  <si>
    <t>高浜町</t>
  </si>
  <si>
    <t>山田南</t>
  </si>
  <si>
    <t>佐井寺南が丘</t>
  </si>
  <si>
    <t>千里万博公園</t>
  </si>
  <si>
    <t>竹谷町</t>
  </si>
  <si>
    <t>幸町</t>
  </si>
  <si>
    <t>千里山霧が丘</t>
  </si>
  <si>
    <t>東御旅町</t>
  </si>
  <si>
    <t>金田町</t>
  </si>
  <si>
    <t>千里山高塚</t>
  </si>
  <si>
    <t>日の出町</t>
  </si>
  <si>
    <t>朝日が丘町</t>
  </si>
  <si>
    <t>上山田</t>
  </si>
  <si>
    <t>平松町</t>
  </si>
  <si>
    <t>朝日町</t>
  </si>
  <si>
    <t>上山手町</t>
  </si>
  <si>
    <t>広芝町</t>
  </si>
  <si>
    <t>芳野町</t>
  </si>
  <si>
    <t>川岸町</t>
  </si>
  <si>
    <t>千里山月が丘</t>
  </si>
  <si>
    <t>藤が丘町</t>
  </si>
  <si>
    <t>南清和園町</t>
  </si>
  <si>
    <t>川園町</t>
  </si>
  <si>
    <t>南高浜町</t>
  </si>
  <si>
    <t>目俵町</t>
  </si>
  <si>
    <t>五月が丘北</t>
  </si>
  <si>
    <t>元町</t>
  </si>
  <si>
    <t>五月が丘西</t>
  </si>
  <si>
    <t>五月が丘東</t>
  </si>
  <si>
    <t>五月が丘南</t>
  </si>
  <si>
    <t>芝田町</t>
  </si>
  <si>
    <t>千里山虹が丘</t>
  </si>
  <si>
    <t>清水</t>
  </si>
  <si>
    <t>山田市場</t>
  </si>
  <si>
    <t>昭和町</t>
  </si>
  <si>
    <t>天道町</t>
  </si>
  <si>
    <t>山田丘</t>
  </si>
  <si>
    <t>新芦屋上</t>
  </si>
  <si>
    <t>出口町</t>
  </si>
  <si>
    <t>山田北</t>
  </si>
  <si>
    <t>新芦屋下</t>
  </si>
  <si>
    <t>千里山星が丘</t>
  </si>
  <si>
    <t>豊津町</t>
  </si>
  <si>
    <t>穂波町</t>
  </si>
  <si>
    <t>江の木町</t>
  </si>
  <si>
    <t>吹東町</t>
  </si>
  <si>
    <t>千里山松が丘</t>
  </si>
  <si>
    <t>中の島町</t>
  </si>
  <si>
    <t>円山町</t>
  </si>
  <si>
    <t>樫切山</t>
  </si>
  <si>
    <t>末広町</t>
  </si>
  <si>
    <t>高城町</t>
  </si>
  <si>
    <t>長野西</t>
  </si>
  <si>
    <t>清和園町</t>
  </si>
  <si>
    <t>長野東</t>
  </si>
  <si>
    <t>都道府県</t>
  </si>
  <si>
    <t>総　　　数</t>
  </si>
  <si>
    <t xml:space="preserve">人 </t>
  </si>
  <si>
    <t>北　海　道</t>
  </si>
  <si>
    <t>京　都　府</t>
  </si>
  <si>
    <t>青　森　県</t>
  </si>
  <si>
    <t>大　阪　府</t>
  </si>
  <si>
    <t>岩　手　県</t>
  </si>
  <si>
    <t>兵　庫　県</t>
  </si>
  <si>
    <t>宮　城　県</t>
  </si>
  <si>
    <t>奈　良　県</t>
  </si>
  <si>
    <t>秋　田　県</t>
  </si>
  <si>
    <t>山　形　県</t>
  </si>
  <si>
    <t>鳥　取　県</t>
  </si>
  <si>
    <t>福　島　県</t>
  </si>
  <si>
    <t>島　根　県</t>
  </si>
  <si>
    <t>茨　城　県</t>
  </si>
  <si>
    <t>岡　山　県</t>
  </si>
  <si>
    <t>栃　木　県</t>
  </si>
  <si>
    <t>広　島　県</t>
  </si>
  <si>
    <t>群　馬　県</t>
  </si>
  <si>
    <t>山　口　県</t>
  </si>
  <si>
    <t>埼　玉　県</t>
  </si>
  <si>
    <t>徳　島　県</t>
  </si>
  <si>
    <t>千　葉　県</t>
  </si>
  <si>
    <t>香　川　県</t>
  </si>
  <si>
    <t>東　京　都</t>
  </si>
  <si>
    <t>愛　媛　県</t>
  </si>
  <si>
    <t>高　知　県</t>
  </si>
  <si>
    <t>新　潟　県</t>
  </si>
  <si>
    <t>福　岡　県</t>
  </si>
  <si>
    <t>富　山　県</t>
  </si>
  <si>
    <t>佐　賀　県</t>
  </si>
  <si>
    <t>石　川　県</t>
  </si>
  <si>
    <t>長　崎　県</t>
  </si>
  <si>
    <t>福　井　県</t>
  </si>
  <si>
    <t>熊　本　県</t>
  </si>
  <si>
    <t>山　梨　県</t>
  </si>
  <si>
    <t>大　分　県</t>
  </si>
  <si>
    <t>長　野　県</t>
  </si>
  <si>
    <t>宮　崎　県</t>
  </si>
  <si>
    <t>岐　阜　県</t>
  </si>
  <si>
    <t>静　岡　県</t>
  </si>
  <si>
    <t>沖　縄　県</t>
  </si>
  <si>
    <t>愛　知　県</t>
  </si>
  <si>
    <t>国　　　外</t>
  </si>
  <si>
    <t>三　重　県</t>
  </si>
  <si>
    <t>そ　の　他</t>
  </si>
  <si>
    <t>滋　賀　県</t>
  </si>
  <si>
    <t>人　　　口</t>
  </si>
  <si>
    <t>性　比</t>
    <phoneticPr fontId="2"/>
  </si>
  <si>
    <t>１世帯</t>
  </si>
  <si>
    <t>対前年</t>
  </si>
  <si>
    <t>平　均</t>
  </si>
  <si>
    <t>人　口</t>
  </si>
  <si>
    <t>　</t>
    <phoneticPr fontId="2"/>
  </si>
  <si>
    <t>(女＝100)</t>
    <phoneticPr fontId="2"/>
  </si>
  <si>
    <t>人　員</t>
  </si>
  <si>
    <t>増減率</t>
  </si>
  <si>
    <t>k㎡</t>
  </si>
  <si>
    <t>％</t>
    <phoneticPr fontId="2"/>
  </si>
  <si>
    <t>昭和15年(1940)</t>
    <phoneticPr fontId="2"/>
  </si>
  <si>
    <t>　－</t>
  </si>
  <si>
    <t>〃</t>
  </si>
  <si>
    <t>　　57　(1982)</t>
    <phoneticPr fontId="2"/>
  </si>
  <si>
    <t>　　58　(1983)</t>
    <phoneticPr fontId="2"/>
  </si>
  <si>
    <t>　　18　(1943)</t>
    <phoneticPr fontId="2"/>
  </si>
  <si>
    <t>△3.2</t>
    <phoneticPr fontId="2"/>
  </si>
  <si>
    <t>　　59　(1984)</t>
    <phoneticPr fontId="2"/>
  </si>
  <si>
    <t>　　19　(1944)</t>
    <phoneticPr fontId="2"/>
  </si>
  <si>
    <t>△4.0</t>
    <phoneticPr fontId="2"/>
  </si>
  <si>
    <t>　　20　(1945)</t>
    <phoneticPr fontId="2"/>
  </si>
  <si>
    <t>　　21　(1946)</t>
    <phoneticPr fontId="2"/>
  </si>
  <si>
    <t>　　62　(1987)</t>
    <phoneticPr fontId="2"/>
  </si>
  <si>
    <t>　　22　(1947)</t>
    <phoneticPr fontId="2"/>
  </si>
  <si>
    <t>　　63　(1988)</t>
    <phoneticPr fontId="2"/>
  </si>
  <si>
    <t>△0.7</t>
    <phoneticPr fontId="2"/>
  </si>
  <si>
    <t>　　23　(1948)</t>
    <phoneticPr fontId="2"/>
  </si>
  <si>
    <t>平成元年(1989)</t>
    <phoneticPr fontId="2"/>
  </si>
  <si>
    <t>△0.6</t>
    <phoneticPr fontId="2"/>
  </si>
  <si>
    <t>　　24　(1949)</t>
    <phoneticPr fontId="2"/>
  </si>
  <si>
    <t>△0.8</t>
    <phoneticPr fontId="2"/>
  </si>
  <si>
    <t>　　25　(1950)</t>
    <phoneticPr fontId="2"/>
  </si>
  <si>
    <t>△0.4</t>
    <phoneticPr fontId="2"/>
  </si>
  <si>
    <t>　　26　(1951)</t>
    <phoneticPr fontId="2"/>
  </si>
  <si>
    <t>△0.5</t>
    <phoneticPr fontId="2"/>
  </si>
  <si>
    <t>　　27　(1952)</t>
    <phoneticPr fontId="2"/>
  </si>
  <si>
    <t>　　28　(1953)</t>
    <phoneticPr fontId="2"/>
  </si>
  <si>
    <t>　　29　(1954)</t>
    <phoneticPr fontId="2"/>
  </si>
  <si>
    <t>　　30　(1955)</t>
    <phoneticPr fontId="2"/>
  </si>
  <si>
    <t>　　31　(1956)</t>
    <phoneticPr fontId="2"/>
  </si>
  <si>
    <t>　　32　(1957)</t>
    <phoneticPr fontId="2"/>
  </si>
  <si>
    <t>　　10　(1998)</t>
    <phoneticPr fontId="2"/>
  </si>
  <si>
    <t>　　33　(1958)</t>
    <phoneticPr fontId="2"/>
  </si>
  <si>
    <t>　　11　(1999)</t>
    <phoneticPr fontId="3"/>
  </si>
  <si>
    <t>〃</t>
    <phoneticPr fontId="2"/>
  </si>
  <si>
    <t>　　34　(1959)</t>
    <phoneticPr fontId="2"/>
  </si>
  <si>
    <t>　　12　(2000)</t>
    <phoneticPr fontId="2"/>
  </si>
  <si>
    <t>　　35　(1960)</t>
    <phoneticPr fontId="2"/>
  </si>
  <si>
    <t>　　13　(2001)</t>
    <phoneticPr fontId="2"/>
  </si>
  <si>
    <t>　　36　(1961)</t>
    <phoneticPr fontId="2"/>
  </si>
  <si>
    <t>　　14　(2002)</t>
    <phoneticPr fontId="2"/>
  </si>
  <si>
    <t>　　37　(1962)</t>
    <phoneticPr fontId="2"/>
  </si>
  <si>
    <t>　　15　(2003)</t>
    <phoneticPr fontId="2"/>
  </si>
  <si>
    <t>　　38　(1963)</t>
    <phoneticPr fontId="2"/>
  </si>
  <si>
    <t>　　16　(2004)</t>
    <phoneticPr fontId="2"/>
  </si>
  <si>
    <t>　　39　(1964)</t>
    <phoneticPr fontId="2"/>
  </si>
  <si>
    <t>　　17　(2005)</t>
  </si>
  <si>
    <t>　　40　(1965)</t>
    <phoneticPr fontId="2"/>
  </si>
  <si>
    <t>　　18　(2006)</t>
  </si>
  <si>
    <t>　　41　(1966)</t>
    <phoneticPr fontId="2"/>
  </si>
  <si>
    <t>　　42　(1967)</t>
    <phoneticPr fontId="2"/>
  </si>
  <si>
    <t>　　20　(2008)</t>
  </si>
  <si>
    <t>　　43　(1968)</t>
    <phoneticPr fontId="2"/>
  </si>
  <si>
    <t>　　44　(1969)</t>
    <phoneticPr fontId="2"/>
  </si>
  <si>
    <t>　　45　(1970)</t>
    <phoneticPr fontId="2"/>
  </si>
  <si>
    <t>　　46　(1971)</t>
    <phoneticPr fontId="2"/>
  </si>
  <si>
    <t>　　47　(1972)</t>
    <phoneticPr fontId="2"/>
  </si>
  <si>
    <t>　　48　(1973)</t>
    <phoneticPr fontId="2"/>
  </si>
  <si>
    <t>　　49　(1974)</t>
    <phoneticPr fontId="2"/>
  </si>
  <si>
    <t>　　50　(1975)</t>
    <phoneticPr fontId="2"/>
  </si>
  <si>
    <t>　　51　(1976)</t>
    <phoneticPr fontId="2"/>
  </si>
  <si>
    <t>　　52　(1977)</t>
    <phoneticPr fontId="2"/>
  </si>
  <si>
    <t>　　53　(1978)</t>
    <phoneticPr fontId="2"/>
  </si>
  <si>
    <t>　　54　(1979)</t>
    <phoneticPr fontId="2"/>
  </si>
  <si>
    <t>　　55　(1980)</t>
    <phoneticPr fontId="2"/>
  </si>
  <si>
    <t>年     次</t>
    <phoneticPr fontId="2"/>
  </si>
  <si>
    <t>世帯数</t>
    <phoneticPr fontId="2"/>
  </si>
  <si>
    <t>人口増減数</t>
  </si>
  <si>
    <t>自　　然　　動　　態</t>
  </si>
  <si>
    <t>社　　会　　動　　態</t>
  </si>
  <si>
    <t>増減数</t>
  </si>
  <si>
    <t>出　生</t>
  </si>
  <si>
    <t>死　亡</t>
  </si>
  <si>
    <t>転　入</t>
  </si>
  <si>
    <t>転　出</t>
  </si>
  <si>
    <t xml:space="preserve">人 </t>
    <phoneticPr fontId="2"/>
  </si>
  <si>
    <t>年　　　次</t>
  </si>
  <si>
    <t>婚　　　　姻</t>
  </si>
  <si>
    <t>離　　　　婚</t>
  </si>
  <si>
    <t>死　　　　産</t>
  </si>
  <si>
    <t>　件</t>
  </si>
  <si>
    <t>人</t>
  </si>
  <si>
    <t>　　19　(2007)</t>
    <phoneticPr fontId="2"/>
  </si>
  <si>
    <t>　　21　(2009)</t>
    <phoneticPr fontId="2"/>
  </si>
  <si>
    <t>　　22　(2010)</t>
    <phoneticPr fontId="2"/>
  </si>
  <si>
    <t>　　23　(2011)</t>
    <phoneticPr fontId="2"/>
  </si>
  <si>
    <t>面 積</t>
    <phoneticPr fontId="2"/>
  </si>
  <si>
    <t>年　　　　次</t>
    <phoneticPr fontId="2"/>
  </si>
  <si>
    <t>年　　月</t>
    <phoneticPr fontId="2"/>
  </si>
  <si>
    <t>資料：総務室・市民課</t>
    <rPh sb="3" eb="6">
      <t>ソウムシツ</t>
    </rPh>
    <rPh sb="7" eb="10">
      <t>シミンカ</t>
    </rPh>
    <phoneticPr fontId="2"/>
  </si>
  <si>
    <t>資料：総務室・市民課</t>
    <rPh sb="3" eb="5">
      <t>ソウム</t>
    </rPh>
    <rPh sb="5" eb="6">
      <t>シツ</t>
    </rPh>
    <rPh sb="7" eb="9">
      <t>シミン</t>
    </rPh>
    <rPh sb="9" eb="10">
      <t>カ</t>
    </rPh>
    <phoneticPr fontId="2"/>
  </si>
  <si>
    <t xml:space="preserve">各年9月30日現在 </t>
    <phoneticPr fontId="2"/>
  </si>
  <si>
    <t>住民登録人口（住民基本台帳人口と外国人登録人口）　（つづき）</t>
    <phoneticPr fontId="2"/>
  </si>
  <si>
    <t>　　24　(2012)</t>
    <phoneticPr fontId="2"/>
  </si>
  <si>
    <t>増減率</t>
    <rPh sb="0" eb="2">
      <t>ゾウゲン</t>
    </rPh>
    <rPh sb="2" eb="3">
      <t>リツ</t>
    </rPh>
    <phoneticPr fontId="2"/>
  </si>
  <si>
    <t>％</t>
  </si>
  <si>
    <t>　　25　(2013)</t>
  </si>
  <si>
    <t>　　26　(2014)</t>
    <phoneticPr fontId="2"/>
  </si>
  <si>
    <t>岸部新町</t>
    <rPh sb="0" eb="2">
      <t>キシベ</t>
    </rPh>
    <rPh sb="2" eb="4">
      <t>シンマチ</t>
    </rPh>
    <phoneticPr fontId="2"/>
  </si>
  <si>
    <t>千里丘北小学校区</t>
    <rPh sb="0" eb="3">
      <t>センリオカ</t>
    </rPh>
    <rPh sb="3" eb="4">
      <t>キタ</t>
    </rPh>
    <rPh sb="4" eb="5">
      <t>ショウ</t>
    </rPh>
    <rPh sb="5" eb="7">
      <t>ガッコウ</t>
    </rPh>
    <rPh sb="7" eb="8">
      <t>ク</t>
    </rPh>
    <phoneticPr fontId="2"/>
  </si>
  <si>
    <t>資料：市民課</t>
    <rPh sb="3" eb="5">
      <t>シミン</t>
    </rPh>
    <rPh sb="5" eb="6">
      <t>カ</t>
    </rPh>
    <phoneticPr fontId="2"/>
  </si>
  <si>
    <t>人　口</t>
    <phoneticPr fontId="2"/>
  </si>
  <si>
    <t>町丁別人口・世帯数等（つづき）</t>
    <phoneticPr fontId="2"/>
  </si>
  <si>
    <t>世　帯　数</t>
    <phoneticPr fontId="2"/>
  </si>
  <si>
    <t>㎡</t>
    <phoneticPr fontId="2"/>
  </si>
  <si>
    <t>尺谷</t>
    <phoneticPr fontId="2"/>
  </si>
  <si>
    <t>世　　帯　　数</t>
    <phoneticPr fontId="2"/>
  </si>
  <si>
    <t>総　　数</t>
    <phoneticPr fontId="2"/>
  </si>
  <si>
    <t>30～34</t>
    <phoneticPr fontId="2"/>
  </si>
  <si>
    <t>65～69</t>
    <phoneticPr fontId="2"/>
  </si>
  <si>
    <t>30</t>
    <phoneticPr fontId="2"/>
  </si>
  <si>
    <t>65</t>
    <phoneticPr fontId="2"/>
  </si>
  <si>
    <t>31</t>
    <phoneticPr fontId="2"/>
  </si>
  <si>
    <t>66</t>
    <phoneticPr fontId="2"/>
  </si>
  <si>
    <t>0～14歳</t>
    <phoneticPr fontId="2"/>
  </si>
  <si>
    <t>32</t>
    <phoneticPr fontId="2"/>
  </si>
  <si>
    <t>67</t>
    <phoneticPr fontId="2"/>
  </si>
  <si>
    <t>33</t>
    <phoneticPr fontId="2"/>
  </si>
  <si>
    <t>68</t>
    <phoneticPr fontId="2"/>
  </si>
  <si>
    <t>34</t>
    <phoneticPr fontId="2"/>
  </si>
  <si>
    <t>69</t>
    <phoneticPr fontId="2"/>
  </si>
  <si>
    <t>35～39</t>
    <phoneticPr fontId="2"/>
  </si>
  <si>
    <t>70～74</t>
    <phoneticPr fontId="2"/>
  </si>
  <si>
    <t>35</t>
    <phoneticPr fontId="2"/>
  </si>
  <si>
    <t>70</t>
    <phoneticPr fontId="2"/>
  </si>
  <si>
    <t>36</t>
    <phoneticPr fontId="2"/>
  </si>
  <si>
    <t>71</t>
    <phoneticPr fontId="2"/>
  </si>
  <si>
    <t>37</t>
    <phoneticPr fontId="2"/>
  </si>
  <si>
    <t>72</t>
    <phoneticPr fontId="2"/>
  </si>
  <si>
    <t>38</t>
    <phoneticPr fontId="2"/>
  </si>
  <si>
    <t>73</t>
    <phoneticPr fontId="2"/>
  </si>
  <si>
    <t>39</t>
    <phoneticPr fontId="2"/>
  </si>
  <si>
    <t>74</t>
    <phoneticPr fontId="2"/>
  </si>
  <si>
    <t>40～44</t>
    <phoneticPr fontId="2"/>
  </si>
  <si>
    <t>75～79</t>
    <phoneticPr fontId="2"/>
  </si>
  <si>
    <t>40</t>
    <phoneticPr fontId="2"/>
  </si>
  <si>
    <t>75</t>
    <phoneticPr fontId="2"/>
  </si>
  <si>
    <t>41</t>
    <phoneticPr fontId="2"/>
  </si>
  <si>
    <t>76</t>
    <phoneticPr fontId="2"/>
  </si>
  <si>
    <t>42</t>
    <phoneticPr fontId="2"/>
  </si>
  <si>
    <t>77</t>
    <phoneticPr fontId="2"/>
  </si>
  <si>
    <t>43</t>
    <phoneticPr fontId="2"/>
  </si>
  <si>
    <t>78</t>
    <phoneticPr fontId="2"/>
  </si>
  <si>
    <t>44</t>
    <phoneticPr fontId="2"/>
  </si>
  <si>
    <t>79</t>
    <phoneticPr fontId="2"/>
  </si>
  <si>
    <t>45～49</t>
    <phoneticPr fontId="2"/>
  </si>
  <si>
    <t>80～84</t>
    <phoneticPr fontId="2"/>
  </si>
  <si>
    <t>45</t>
    <phoneticPr fontId="2"/>
  </si>
  <si>
    <t>80</t>
    <phoneticPr fontId="2"/>
  </si>
  <si>
    <t>46</t>
    <phoneticPr fontId="2"/>
  </si>
  <si>
    <t>81</t>
    <phoneticPr fontId="2"/>
  </si>
  <si>
    <t>47</t>
    <phoneticPr fontId="2"/>
  </si>
  <si>
    <t>82</t>
    <phoneticPr fontId="2"/>
  </si>
  <si>
    <t>48</t>
    <phoneticPr fontId="2"/>
  </si>
  <si>
    <t>83</t>
    <phoneticPr fontId="2"/>
  </si>
  <si>
    <t>49</t>
    <phoneticPr fontId="2"/>
  </si>
  <si>
    <t>84</t>
    <phoneticPr fontId="2"/>
  </si>
  <si>
    <t>15～19</t>
    <phoneticPr fontId="2"/>
  </si>
  <si>
    <t>50～54</t>
    <phoneticPr fontId="2"/>
  </si>
  <si>
    <t>85～89</t>
    <phoneticPr fontId="2"/>
  </si>
  <si>
    <t>50</t>
    <phoneticPr fontId="2"/>
  </si>
  <si>
    <t>85</t>
    <phoneticPr fontId="2"/>
  </si>
  <si>
    <t>51</t>
    <phoneticPr fontId="2"/>
  </si>
  <si>
    <t>86</t>
    <phoneticPr fontId="2"/>
  </si>
  <si>
    <t>52</t>
    <phoneticPr fontId="2"/>
  </si>
  <si>
    <t>87</t>
    <phoneticPr fontId="2"/>
  </si>
  <si>
    <t>53</t>
    <phoneticPr fontId="2"/>
  </si>
  <si>
    <t>88</t>
    <phoneticPr fontId="2"/>
  </si>
  <si>
    <t>54</t>
    <phoneticPr fontId="2"/>
  </si>
  <si>
    <t>89</t>
    <phoneticPr fontId="2"/>
  </si>
  <si>
    <t>20～24</t>
    <phoneticPr fontId="2"/>
  </si>
  <si>
    <t>55～59</t>
    <phoneticPr fontId="2"/>
  </si>
  <si>
    <t>90～94</t>
    <phoneticPr fontId="2"/>
  </si>
  <si>
    <t>55</t>
    <phoneticPr fontId="2"/>
  </si>
  <si>
    <t>90</t>
    <phoneticPr fontId="2"/>
  </si>
  <si>
    <t>56</t>
    <phoneticPr fontId="2"/>
  </si>
  <si>
    <t>91</t>
    <phoneticPr fontId="2"/>
  </si>
  <si>
    <t>57</t>
    <phoneticPr fontId="2"/>
  </si>
  <si>
    <t>92</t>
    <phoneticPr fontId="2"/>
  </si>
  <si>
    <t>58</t>
    <phoneticPr fontId="2"/>
  </si>
  <si>
    <t>93</t>
    <phoneticPr fontId="2"/>
  </si>
  <si>
    <t>59</t>
    <phoneticPr fontId="2"/>
  </si>
  <si>
    <t>94</t>
    <phoneticPr fontId="2"/>
  </si>
  <si>
    <t>25～29</t>
    <phoneticPr fontId="2"/>
  </si>
  <si>
    <t>60～64</t>
    <phoneticPr fontId="2"/>
  </si>
  <si>
    <t>95～99</t>
    <phoneticPr fontId="2"/>
  </si>
  <si>
    <t>60</t>
    <phoneticPr fontId="2"/>
  </si>
  <si>
    <t>95</t>
    <phoneticPr fontId="2"/>
  </si>
  <si>
    <t>61</t>
    <phoneticPr fontId="2"/>
  </si>
  <si>
    <t>96</t>
    <phoneticPr fontId="2"/>
  </si>
  <si>
    <t>62</t>
    <phoneticPr fontId="2"/>
  </si>
  <si>
    <t>97</t>
    <phoneticPr fontId="2"/>
  </si>
  <si>
    <t>63</t>
    <phoneticPr fontId="2"/>
  </si>
  <si>
    <t>98</t>
    <phoneticPr fontId="2"/>
  </si>
  <si>
    <t>64</t>
    <phoneticPr fontId="2"/>
  </si>
  <si>
    <t>99</t>
    <phoneticPr fontId="2"/>
  </si>
  <si>
    <t>　　56　(1981)</t>
    <phoneticPr fontId="2"/>
  </si>
  <si>
    <t>　　2）転入には、転出取消、職権記載等を含みます。</t>
    <phoneticPr fontId="2"/>
  </si>
  <si>
    <t>注：1）死亡には、失踪宣告を含みます。</t>
    <rPh sb="4" eb="6">
      <t>シボウ</t>
    </rPh>
    <rPh sb="9" eb="11">
      <t>シッソウ</t>
    </rPh>
    <rPh sb="11" eb="13">
      <t>センコク</t>
    </rPh>
    <phoneticPr fontId="2"/>
  </si>
  <si>
    <t>　　3）転出には、職権消除等を含みます。</t>
    <phoneticPr fontId="2"/>
  </si>
  <si>
    <t>　　4）転入、転出には、管外転居は含みません。</t>
    <rPh sb="4" eb="6">
      <t>テンニュウ</t>
    </rPh>
    <rPh sb="12" eb="13">
      <t>カン</t>
    </rPh>
    <rPh sb="13" eb="14">
      <t>ガイ</t>
    </rPh>
    <rPh sb="14" eb="16">
      <t>テンキョ</t>
    </rPh>
    <rPh sb="17" eb="18">
      <t>フク</t>
    </rPh>
    <phoneticPr fontId="2"/>
  </si>
  <si>
    <t>令和元年(2019)</t>
    <rPh sb="0" eb="2">
      <t>レイワ</t>
    </rPh>
    <rPh sb="2" eb="4">
      <t>ガンネン</t>
    </rPh>
    <phoneticPr fontId="2"/>
  </si>
  <si>
    <t>　　16　(1941)</t>
    <phoneticPr fontId="2"/>
  </si>
  <si>
    <t>　　17　(1942)</t>
    <phoneticPr fontId="2"/>
  </si>
  <si>
    <t>昭和60年(1985)</t>
    <rPh sb="0" eb="2">
      <t>ショウワ</t>
    </rPh>
    <rPh sb="4" eb="5">
      <t>ネン</t>
    </rPh>
    <phoneticPr fontId="2"/>
  </si>
  <si>
    <t>　　61　(1986)</t>
    <phoneticPr fontId="2"/>
  </si>
  <si>
    <t>　　27　(2015)</t>
    <phoneticPr fontId="2"/>
  </si>
  <si>
    <t>　　28　(2016)</t>
    <phoneticPr fontId="2"/>
  </si>
  <si>
    <t>　　30　(2018)</t>
    <phoneticPr fontId="2"/>
  </si>
  <si>
    <t>丁目</t>
    <rPh sb="0" eb="2">
      <t>チョウメ</t>
    </rPh>
    <phoneticPr fontId="2"/>
  </si>
  <si>
    <t>青山台</t>
    <phoneticPr fontId="2"/>
  </si>
  <si>
    <t>泉町</t>
    <phoneticPr fontId="2"/>
  </si>
  <si>
    <t>内本町</t>
    <phoneticPr fontId="2"/>
  </si>
  <si>
    <t>江坂町</t>
    <phoneticPr fontId="2"/>
  </si>
  <si>
    <t>春日</t>
    <phoneticPr fontId="2"/>
  </si>
  <si>
    <t>片山町</t>
    <phoneticPr fontId="2"/>
  </si>
  <si>
    <t>岸部北</t>
    <phoneticPr fontId="2"/>
  </si>
  <si>
    <t>岸部中</t>
    <phoneticPr fontId="2"/>
  </si>
  <si>
    <t>岸部南</t>
    <phoneticPr fontId="2"/>
  </si>
  <si>
    <t>寿町</t>
    <phoneticPr fontId="2"/>
  </si>
  <si>
    <t>佐井寺</t>
    <phoneticPr fontId="2"/>
  </si>
  <si>
    <t>佐竹台</t>
    <phoneticPr fontId="2"/>
  </si>
  <si>
    <t>千里山竹園</t>
    <phoneticPr fontId="2"/>
  </si>
  <si>
    <t>千里山西</t>
    <phoneticPr fontId="2"/>
  </si>
  <si>
    <t>千里山東</t>
    <phoneticPr fontId="2"/>
  </si>
  <si>
    <t>高野台</t>
    <phoneticPr fontId="2"/>
  </si>
  <si>
    <t>竹見台</t>
    <phoneticPr fontId="2"/>
  </si>
  <si>
    <t>垂水町</t>
    <phoneticPr fontId="2"/>
  </si>
  <si>
    <t>津雲台</t>
    <phoneticPr fontId="2"/>
  </si>
  <si>
    <t>原町</t>
    <phoneticPr fontId="2"/>
  </si>
  <si>
    <t>藤白台</t>
    <phoneticPr fontId="2"/>
  </si>
  <si>
    <t>古江台</t>
    <phoneticPr fontId="2"/>
  </si>
  <si>
    <t>南金田</t>
    <phoneticPr fontId="2"/>
  </si>
  <si>
    <t>南正雀</t>
    <phoneticPr fontId="2"/>
  </si>
  <si>
    <t>南吹田</t>
    <phoneticPr fontId="2"/>
  </si>
  <si>
    <t>桃山台</t>
    <phoneticPr fontId="2"/>
  </si>
  <si>
    <t>山田東</t>
    <phoneticPr fontId="2"/>
  </si>
  <si>
    <t>山田西</t>
    <phoneticPr fontId="2"/>
  </si>
  <si>
    <t>山手町</t>
    <phoneticPr fontId="2"/>
  </si>
  <si>
    <t>町　名</t>
    <rPh sb="0" eb="1">
      <t>マチ</t>
    </rPh>
    <rPh sb="2" eb="3">
      <t>ナ</t>
    </rPh>
    <phoneticPr fontId="2"/>
  </si>
  <si>
    <t>注：1）面積は、住居表示に基づく面積です。</t>
    <phoneticPr fontId="2"/>
  </si>
  <si>
    <t>　　2）住民基本台帳に基づく数値です。</t>
    <rPh sb="4" eb="6">
      <t>ジュウミン</t>
    </rPh>
    <rPh sb="6" eb="8">
      <t>キホン</t>
    </rPh>
    <rPh sb="8" eb="10">
      <t>ダイチョウ</t>
    </rPh>
    <rPh sb="11" eb="12">
      <t>モト</t>
    </rPh>
    <rPh sb="14" eb="16">
      <t>スウチ</t>
    </rPh>
    <phoneticPr fontId="2"/>
  </si>
  <si>
    <t>　　3）寮関係の世帯数は、寮生個々を１世帯としています。</t>
    <phoneticPr fontId="2"/>
  </si>
  <si>
    <t>　　4）下記の「町丁」を秘匿処理しています。</t>
    <phoneticPr fontId="2"/>
  </si>
  <si>
    <t>総数</t>
    <phoneticPr fontId="2"/>
  </si>
  <si>
    <t>注：1）住民基本台帳に基づく数値です。</t>
    <rPh sb="4" eb="6">
      <t>ジュウミン</t>
    </rPh>
    <rPh sb="6" eb="8">
      <t>キホン</t>
    </rPh>
    <rPh sb="8" eb="10">
      <t>ダイチョウ</t>
    </rPh>
    <rPh sb="11" eb="12">
      <t>モト</t>
    </rPh>
    <rPh sb="14" eb="16">
      <t>スウチ</t>
    </rPh>
    <phoneticPr fontId="2"/>
  </si>
  <si>
    <t>注：住民基本台帳に基づく数値です。</t>
    <rPh sb="2" eb="4">
      <t>ジュウミン</t>
    </rPh>
    <rPh sb="4" eb="6">
      <t>キホン</t>
    </rPh>
    <rPh sb="6" eb="8">
      <t>ダイチョウ</t>
    </rPh>
    <rPh sb="9" eb="10">
      <t>モト</t>
    </rPh>
    <rPh sb="12" eb="14">
      <t>スウチ</t>
    </rPh>
    <phoneticPr fontId="2"/>
  </si>
  <si>
    <t>　－</t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</si>
  <si>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</si>
  <si>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</si>
  <si>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</si>
  <si>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</si>
  <si>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</si>
  <si>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</si>
  <si>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</si>
  <si>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</si>
  <si>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</si>
  <si>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</si>
  <si>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</si>
  <si>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</si>
  <si>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※集計対象となる町丁には人口の極めて小さい町丁があり、市民の 個人情報が明らかになって</t>
    <phoneticPr fontId="2"/>
  </si>
  <si>
    <t>　　　しまう場合があるため、単に公表を伏せるのではなく、隣接する町丁の結果に足し上げた結</t>
    <rPh sb="43" eb="44">
      <t>ケツ</t>
    </rPh>
    <phoneticPr fontId="2"/>
  </si>
  <si>
    <t>　　　果として公表します。</t>
    <rPh sb="3" eb="4">
      <t>カ</t>
    </rPh>
    <phoneticPr fontId="2"/>
  </si>
  <si>
    <t>　　　「秘匿する町丁」　→　「合算する町丁」</t>
    <phoneticPr fontId="2"/>
  </si>
  <si>
    <t>　　　　岸部新町　   　→　　岸部中３丁目</t>
    <rPh sb="4" eb="6">
      <t>キシベ</t>
    </rPh>
    <rPh sb="6" eb="8">
      <t>シンマチ</t>
    </rPh>
    <rPh sb="16" eb="18">
      <t>キシベ</t>
    </rPh>
    <rPh sb="18" eb="19">
      <t>ナカ</t>
    </rPh>
    <rPh sb="20" eb="22">
      <t>チョウメ</t>
    </rPh>
    <phoneticPr fontId="2"/>
  </si>
  <si>
    <t>　　　　南正雀３丁目   →　　南正雀２丁目</t>
    <phoneticPr fontId="2"/>
  </si>
  <si>
    <t>　　　　山田丘　　   　→　　千里万博公園</t>
    <phoneticPr fontId="2"/>
  </si>
  <si>
    <t>年齢</t>
  </si>
  <si>
    <t>65歳以上</t>
  </si>
  <si>
    <t>0～4</t>
  </si>
  <si>
    <t>5～9</t>
  </si>
  <si>
    <t>10～14</t>
  </si>
  <si>
    <t>15～64歳</t>
  </si>
  <si>
    <t>100歳以上</t>
  </si>
  <si>
    <t>　　2）平成23年（2011）までは、住民基本台帳と外国人登録の合計の人口です。外国人登録法が平</t>
    <rPh sb="4" eb="6">
      <t>ヘイセイ</t>
    </rPh>
    <rPh sb="8" eb="9">
      <t>ネン</t>
    </rPh>
    <rPh sb="19" eb="21">
      <t>ジュウミン</t>
    </rPh>
    <rPh sb="21" eb="23">
      <t>キホン</t>
    </rPh>
    <rPh sb="23" eb="25">
      <t>ダイチョウ</t>
    </rPh>
    <rPh sb="26" eb="28">
      <t>ガイコク</t>
    </rPh>
    <rPh sb="28" eb="29">
      <t>ジン</t>
    </rPh>
    <rPh sb="29" eb="31">
      <t>トウロク</t>
    </rPh>
    <rPh sb="32" eb="34">
      <t>ゴウケイ</t>
    </rPh>
    <rPh sb="35" eb="37">
      <t>ジンコウ</t>
    </rPh>
    <rPh sb="40" eb="42">
      <t>ガイコク</t>
    </rPh>
    <rPh sb="42" eb="43">
      <t>ジン</t>
    </rPh>
    <rPh sb="43" eb="46">
      <t>トウロクホウ</t>
    </rPh>
    <rPh sb="47" eb="48">
      <t>ヒラ</t>
    </rPh>
    <phoneticPr fontId="2"/>
  </si>
  <si>
    <t>注：届出受理件数のみで、他市からの送付分は含みません。</t>
  </si>
  <si>
    <t>　　2）寮関係の世帯数は、寮生個々を1世帯としています。</t>
  </si>
  <si>
    <t>注：1）住民基本台帳に基づく数値です。</t>
  </si>
  <si>
    <t>注：住民基本台帳に基づく数値です。</t>
  </si>
  <si>
    <t>　　29　(2017)</t>
    <phoneticPr fontId="2"/>
  </si>
  <si>
    <t>令和2年(2020)</t>
    <rPh sb="0" eb="2">
      <t>レイワ</t>
    </rPh>
    <rPh sb="3" eb="4">
      <t>ネン</t>
    </rPh>
    <rPh sb="4" eb="5">
      <t>ヘイネン</t>
    </rPh>
    <phoneticPr fontId="4"/>
  </si>
  <si>
    <t>6　住民登録人口（住民基本台帳人口と外国人登録人口）</t>
    <phoneticPr fontId="2"/>
  </si>
  <si>
    <t>7　人口動態（住民基本台帳人口&lt;外国人含む&gt;）</t>
    <rPh sb="16" eb="18">
      <t>ガイコク</t>
    </rPh>
    <rPh sb="18" eb="19">
      <t>ジン</t>
    </rPh>
    <rPh sb="19" eb="20">
      <t>フク</t>
    </rPh>
    <phoneticPr fontId="2"/>
  </si>
  <si>
    <t>8　婚姻・離婚・死産数</t>
    <phoneticPr fontId="2"/>
  </si>
  <si>
    <t>9　町丁別人口・世帯数等</t>
    <phoneticPr fontId="2"/>
  </si>
  <si>
    <t>10　年齢（各歳）・男女別人口</t>
    <phoneticPr fontId="2"/>
  </si>
  <si>
    <t>11　小学校区別人口・世帯数</t>
    <phoneticPr fontId="2"/>
  </si>
  <si>
    <t>12　都道府県別転入者数</t>
    <phoneticPr fontId="2"/>
  </si>
  <si>
    <t>13　都道府県別転出者数</t>
    <phoneticPr fontId="2"/>
  </si>
  <si>
    <t>　　2）国外からの転入者数に、外国人は含みません。</t>
    <rPh sb="4" eb="6">
      <t>コクガイ</t>
    </rPh>
    <phoneticPr fontId="2"/>
  </si>
  <si>
    <t>令和3年(2021)</t>
    <rPh sb="0" eb="2">
      <t>レイワ</t>
    </rPh>
    <rPh sb="3" eb="4">
      <t>ネン</t>
    </rPh>
    <rPh sb="4" eb="5">
      <t>ヘイネン</t>
    </rPh>
    <phoneticPr fontId="4"/>
  </si>
  <si>
    <t>令和4年(2022)</t>
    <rPh sb="0" eb="2">
      <t>レイワ</t>
    </rPh>
    <rPh sb="3" eb="4">
      <t>ネン</t>
    </rPh>
    <rPh sb="4" eb="5">
      <t>ヘイネン</t>
    </rPh>
    <phoneticPr fontId="4"/>
  </si>
  <si>
    <t>　 　2　(1990)</t>
    <phoneticPr fontId="2"/>
  </si>
  <si>
    <t>　 　3　(1991)</t>
    <phoneticPr fontId="2"/>
  </si>
  <si>
    <t>　　 4　(1992)</t>
    <phoneticPr fontId="2"/>
  </si>
  <si>
    <t>　　 5　(1993)</t>
    <phoneticPr fontId="2"/>
  </si>
  <si>
    <t>　　 6　(1994)</t>
    <phoneticPr fontId="2"/>
  </si>
  <si>
    <t>　　 7　(1995)</t>
    <phoneticPr fontId="2"/>
  </si>
  <si>
    <t>　　 8　(1996)</t>
    <phoneticPr fontId="2"/>
  </si>
  <si>
    <t>　　 9　(1997)</t>
    <phoneticPr fontId="2"/>
  </si>
  <si>
    <t>　　 2　(2020)</t>
    <phoneticPr fontId="2"/>
  </si>
  <si>
    <t>　　 3　(2021)</t>
    <phoneticPr fontId="2"/>
  </si>
  <si>
    <t>　　 4　(2022)</t>
    <phoneticPr fontId="2"/>
  </si>
  <si>
    <t>　　　 成24年（2012）7月9日に廃止され、外国人住民の方も住民基本台帳法が適用されることとな</t>
    <phoneticPr fontId="2"/>
  </si>
  <si>
    <t>　　　 り、平成24年（2012）からは外国人を含む住民基本台帳の人口です。</t>
    <phoneticPr fontId="2"/>
  </si>
  <si>
    <t>神奈川県</t>
    <phoneticPr fontId="2"/>
  </si>
  <si>
    <t>和歌山県</t>
    <phoneticPr fontId="2"/>
  </si>
  <si>
    <t>鹿児島県</t>
    <phoneticPr fontId="2"/>
  </si>
  <si>
    <t xml:space="preserve">  　   秘匿する町丁の基準。　世帯数が「１～６」の町丁。</t>
    <phoneticPr fontId="2"/>
  </si>
  <si>
    <t>資料：総務室・市民課</t>
    <phoneticPr fontId="2"/>
  </si>
  <si>
    <t>令和5年(2023)</t>
    <rPh sb="0" eb="2">
      <t>レイワ</t>
    </rPh>
    <rPh sb="3" eb="4">
      <t>ネン</t>
    </rPh>
    <rPh sb="4" eb="5">
      <t>ヘイネン</t>
    </rPh>
    <phoneticPr fontId="4"/>
  </si>
  <si>
    <t xml:space="preserve">注：1）昭和15年（1940）､昭和22年（1947）､昭和25年（1950）は､10月1日現在の国勢調査人口です。 </t>
    <rPh sb="0" eb="1">
      <t>チュウ</t>
    </rPh>
    <rPh sb="4" eb="6">
      <t>ショウワ</t>
    </rPh>
    <rPh sb="8" eb="9">
      <t>ネン</t>
    </rPh>
    <rPh sb="16" eb="18">
      <t>ショウワ</t>
    </rPh>
    <rPh sb="20" eb="21">
      <t>ネン</t>
    </rPh>
    <rPh sb="28" eb="30">
      <t>ショウワ</t>
    </rPh>
    <rPh sb="32" eb="33">
      <t>ネン</t>
    </rPh>
    <rPh sb="43" eb="44">
      <t>ガツ</t>
    </rPh>
    <rPh sb="45" eb="46">
      <t>ニチ</t>
    </rPh>
    <rPh sb="46" eb="47">
      <t>ゲン</t>
    </rPh>
    <phoneticPr fontId="2"/>
  </si>
  <si>
    <t>　 　5　(2023)</t>
    <phoneticPr fontId="2"/>
  </si>
  <si>
    <t>〃</t>
    <phoneticPr fontId="2"/>
  </si>
  <si>
    <t>令和6年(2024)</t>
    <rPh sb="0" eb="2">
      <t>レイワ</t>
    </rPh>
    <rPh sb="3" eb="4">
      <t>ネン</t>
    </rPh>
    <rPh sb="4" eb="5">
      <t>ヘイネン</t>
    </rPh>
    <phoneticPr fontId="4"/>
  </si>
  <si>
    <t>令和6年(2024年)9月30日現在</t>
    <rPh sb="0" eb="2">
      <t>レイワ</t>
    </rPh>
    <rPh sb="3" eb="4">
      <t>ネン</t>
    </rPh>
    <rPh sb="9" eb="10">
      <t>ネン</t>
    </rPh>
    <rPh sb="12" eb="13">
      <t>ガツ</t>
    </rPh>
    <rPh sb="15" eb="18">
      <t>ニチゲンザイ</t>
    </rPh>
    <phoneticPr fontId="2"/>
  </si>
  <si>
    <t>令和6年(2024年)9月30日現在</t>
    <rPh sb="0" eb="2">
      <t>レイワ</t>
    </rPh>
    <rPh sb="3" eb="4">
      <t>ネン</t>
    </rPh>
    <phoneticPr fontId="2"/>
  </si>
  <si>
    <t>令和6年(2024年)9月30日現在</t>
    <rPh sb="0" eb="2">
      <t>レイワ</t>
    </rPh>
    <rPh sb="3" eb="4">
      <t>ネン</t>
    </rPh>
    <rPh sb="9" eb="10">
      <t>ネン</t>
    </rPh>
    <phoneticPr fontId="3"/>
  </si>
  <si>
    <t>令和6年(2024年)</t>
    <rPh sb="0" eb="2">
      <t>レイワ</t>
    </rPh>
    <phoneticPr fontId="2"/>
  </si>
  <si>
    <t>X</t>
  </si>
  <si>
    <t>－</t>
  </si>
  <si>
    <t>X</t>
    <phoneticPr fontId="2"/>
  </si>
  <si>
    <t>－</t>
    <phoneticPr fontId="2"/>
  </si>
  <si>
    <t>　 6　(2024)</t>
    <phoneticPr fontId="2"/>
  </si>
  <si>
    <t>△ 0.0</t>
    <phoneticPr fontId="2"/>
  </si>
  <si>
    <t>△ 0.0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</si>
</sst>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);[Red]\(0\)"/>
    <numFmt numFmtId="177" formatCode="0.0;&quot;△ &quot;0.0"/>
    <numFmt numFmtId="178" formatCode="0.0"/>
    <numFmt numFmtId="179" formatCode="0.0_);[Red]\(0.0\)"/>
    <numFmt numFmtId="180" formatCode="#,##0_);[Red]\(#,##0\)"/>
    <numFmt numFmtId="181" formatCode="#,##0.0;\-#,##0.0"/>
    <numFmt numFmtId="182" formatCode="&quot;&quot;\ #,##0;&quot;△&quot;\ #,##0"/>
    <numFmt numFmtId="183" formatCode="#,##0.0;&quot;△ &quot;#,##0.0"/>
    <numFmt numFmtId="184" formatCode="#,##0;&quot;△ &quot;#,##0"/>
    <numFmt numFmtId="185" formatCode="&quot;&quot;\ #,##0.0;&quot;△&quot;\ #,##0.0"/>
    <numFmt numFmtId="186" formatCode="#,##0.0"/>
    <numFmt numFmtId="187" formatCode="0.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HGｺﾞｼｯｸM"/>
      <family val="3"/>
      <charset val="128"/>
    </font>
    <font>
      <b/>
      <sz val="36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0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8"/>
      <color indexed="8"/>
      <name val="BIZ UD明朝 Medium"/>
      <family val="1"/>
      <charset val="128"/>
    </font>
    <font>
      <sz val="9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0"/>
      <color indexed="8"/>
      <name val="BIZ UD明朝 Medium"/>
      <family val="1"/>
      <charset val="128"/>
    </font>
    <font>
      <sz val="9"/>
      <color indexed="8"/>
      <name val="BIZ UD明朝 Medium"/>
      <family val="1"/>
      <charset val="128"/>
    </font>
    <font>
      <sz val="12"/>
      <name val="BIZ UD明朝 Medium"/>
      <family val="1"/>
      <charset val="128"/>
    </font>
    <font>
      <sz val="14"/>
      <color indexed="8"/>
      <name val="BIZ UD明朝 Medium"/>
      <family val="1"/>
      <charset val="128"/>
    </font>
    <font>
      <sz val="14"/>
      <name val="BIZ UD明朝 Medium"/>
      <family val="1"/>
      <charset val="128"/>
    </font>
    <font>
      <sz val="8"/>
      <name val="BIZ UD明朝 Medium"/>
      <family val="1"/>
      <charset val="128"/>
    </font>
    <font>
      <b/>
      <sz val="9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color theme="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8"/>
      </right>
      <top style="medium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291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centerContinuous"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vertical="center"/>
    </xf>
    <xf numFmtId="0" fontId="12" fillId="0" borderId="8" xfId="0" applyFont="1" applyFill="1" applyBorder="1" applyAlignment="1" applyProtection="1">
      <alignment horizontal="right"/>
    </xf>
    <xf numFmtId="0" fontId="12" fillId="0" borderId="8" xfId="0" applyFont="1" applyFill="1" applyBorder="1" applyAlignment="1" applyProtection="1"/>
    <xf numFmtId="0" fontId="12" fillId="0" borderId="8" xfId="0" applyFont="1" applyFill="1" applyBorder="1" applyAlignment="1"/>
    <xf numFmtId="0" fontId="13" fillId="0" borderId="0" xfId="0" applyFont="1" applyFill="1" applyAlignment="1" applyProtection="1">
      <alignment vertical="center"/>
    </xf>
    <xf numFmtId="0" fontId="12" fillId="0" borderId="9" xfId="0" applyFont="1" applyFill="1" applyBorder="1" applyAlignment="1" applyProtection="1">
      <alignment horizontal="right"/>
    </xf>
    <xf numFmtId="49" fontId="11" fillId="0" borderId="0" xfId="0" applyNumberFormat="1" applyFont="1" applyFill="1" applyAlignment="1" applyProtection="1">
      <alignment vertical="center"/>
    </xf>
    <xf numFmtId="37" fontId="10" fillId="0" borderId="0" xfId="0" applyNumberFormat="1" applyFont="1" applyFill="1" applyAlignment="1" applyProtection="1">
      <alignment vertical="center"/>
    </xf>
    <xf numFmtId="0" fontId="10" fillId="0" borderId="0" xfId="0" applyFont="1" applyFill="1" applyAlignment="1">
      <alignment horizontal="right" vertical="center"/>
    </xf>
    <xf numFmtId="178" fontId="10" fillId="0" borderId="0" xfId="0" applyNumberFormat="1" applyFont="1" applyFill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2" fontId="10" fillId="0" borderId="10" xfId="0" applyNumberFormat="1" applyFont="1" applyFill="1" applyBorder="1" applyAlignment="1" applyProtection="1">
      <alignment horizontal="center" vertical="center"/>
    </xf>
    <xf numFmtId="37" fontId="10" fillId="0" borderId="0" xfId="0" applyNumberFormat="1" applyFont="1" applyFill="1" applyBorder="1" applyAlignment="1" applyProtection="1">
      <alignment vertical="center"/>
    </xf>
    <xf numFmtId="178" fontId="10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Alignment="1" applyProtection="1">
      <alignment vertical="center"/>
    </xf>
    <xf numFmtId="178" fontId="10" fillId="0" borderId="0" xfId="0" applyNumberFormat="1" applyFont="1" applyFill="1" applyAlignment="1" applyProtection="1">
      <alignment horizontal="right" vertical="center"/>
    </xf>
    <xf numFmtId="0" fontId="7" fillId="0" borderId="3" xfId="0" applyFont="1" applyFill="1" applyBorder="1" applyAlignment="1">
      <alignment vertical="center"/>
    </xf>
    <xf numFmtId="181" fontId="10" fillId="0" borderId="0" xfId="0" applyNumberFormat="1" applyFont="1" applyFill="1" applyAlignment="1" applyProtection="1">
      <alignment vertical="center"/>
    </xf>
    <xf numFmtId="181" fontId="10" fillId="0" borderId="0" xfId="0" applyNumberFormat="1" applyFont="1" applyFill="1" applyBorder="1" applyAlignment="1" applyProtection="1">
      <alignment vertical="center"/>
    </xf>
    <xf numFmtId="177" fontId="10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2" fontId="11" fillId="0" borderId="3" xfId="0" applyNumberFormat="1" applyFont="1" applyFill="1" applyBorder="1" applyAlignment="1" applyProtection="1">
      <alignment horizontal="center" vertical="center"/>
    </xf>
    <xf numFmtId="37" fontId="10" fillId="0" borderId="0" xfId="0" applyNumberFormat="1" applyFont="1" applyFill="1" applyBorder="1" applyAlignment="1" applyProtection="1">
      <alignment vertical="center"/>
      <protection locked="0"/>
    </xf>
    <xf numFmtId="178" fontId="10" fillId="0" borderId="0" xfId="0" applyNumberFormat="1" applyFont="1" applyFill="1" applyBorder="1" applyAlignment="1">
      <alignment vertical="center"/>
    </xf>
    <xf numFmtId="181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37" fontId="10" fillId="0" borderId="0" xfId="0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38" fontId="22" fillId="0" borderId="0" xfId="1" applyFont="1" applyFill="1" applyBorder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38" fontId="23" fillId="0" borderId="0" xfId="1" applyFont="1" applyFill="1" applyBorder="1" applyAlignment="1">
      <alignment vertical="center"/>
    </xf>
    <xf numFmtId="177" fontId="23" fillId="0" borderId="0" xfId="0" applyNumberFormat="1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vertical="distributed" wrapText="1"/>
    </xf>
    <xf numFmtId="49" fontId="10" fillId="0" borderId="13" xfId="0" applyNumberFormat="1" applyFont="1" applyFill="1" applyBorder="1" applyAlignment="1" applyProtection="1">
      <alignment vertical="center"/>
    </xf>
    <xf numFmtId="0" fontId="10" fillId="0" borderId="14" xfId="0" applyFont="1" applyFill="1" applyBorder="1" applyAlignment="1" applyProtection="1">
      <alignment horizontal="center" vertical="center"/>
    </xf>
    <xf numFmtId="37" fontId="10" fillId="0" borderId="13" xfId="0" applyNumberFormat="1" applyFont="1" applyFill="1" applyBorder="1" applyAlignment="1" applyProtection="1">
      <alignment vertical="center"/>
    </xf>
    <xf numFmtId="178" fontId="10" fillId="0" borderId="13" xfId="0" applyNumberFormat="1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centerContinuous" vertical="center"/>
    </xf>
    <xf numFmtId="0" fontId="11" fillId="0" borderId="16" xfId="0" applyFont="1" applyFill="1" applyBorder="1" applyAlignment="1" applyProtection="1">
      <alignment horizontal="centerContinuous" vertical="center"/>
    </xf>
    <xf numFmtId="0" fontId="11" fillId="0" borderId="17" xfId="0" applyFont="1" applyFill="1" applyBorder="1" applyAlignment="1" applyProtection="1">
      <alignment horizontal="centerContinuous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Continuous" vertical="center"/>
    </xf>
    <xf numFmtId="0" fontId="11" fillId="0" borderId="8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horizontal="right"/>
    </xf>
    <xf numFmtId="182" fontId="11" fillId="0" borderId="0" xfId="0" applyNumberFormat="1" applyFont="1" applyFill="1" applyAlignment="1" applyProtection="1">
      <alignment vertical="center"/>
    </xf>
    <xf numFmtId="182" fontId="15" fillId="0" borderId="0" xfId="0" applyNumberFormat="1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12" xfId="0" applyFont="1" applyFill="1" applyBorder="1" applyAlignment="1" applyProtection="1">
      <alignment horizontal="distributed" vertical="center"/>
    </xf>
    <xf numFmtId="37" fontId="11" fillId="0" borderId="0" xfId="0" applyNumberFormat="1" applyFont="1" applyFill="1" applyAlignment="1" applyProtection="1">
      <alignment vertical="center"/>
    </xf>
    <xf numFmtId="49" fontId="10" fillId="0" borderId="0" xfId="1" applyNumberFormat="1" applyFont="1" applyFill="1" applyBorder="1" applyAlignment="1" applyProtection="1">
      <alignment horizontal="distributed" vertical="center"/>
    </xf>
    <xf numFmtId="49" fontId="10" fillId="0" borderId="12" xfId="1" applyNumberFormat="1" applyFont="1" applyFill="1" applyBorder="1" applyAlignment="1" applyProtection="1">
      <alignment horizontal="distributed" vertical="center"/>
    </xf>
    <xf numFmtId="49" fontId="10" fillId="0" borderId="13" xfId="1" applyNumberFormat="1" applyFont="1" applyFill="1" applyBorder="1" applyAlignment="1" applyProtection="1">
      <alignment horizontal="distributed" vertical="center"/>
    </xf>
    <xf numFmtId="49" fontId="10" fillId="0" borderId="18" xfId="1" applyNumberFormat="1" applyFont="1" applyFill="1" applyBorder="1" applyAlignment="1" applyProtection="1">
      <alignment horizontal="distributed" vertical="center"/>
    </xf>
    <xf numFmtId="0" fontId="11" fillId="0" borderId="19" xfId="0" applyFont="1" applyFill="1" applyBorder="1" applyAlignment="1" applyProtection="1">
      <alignment horizontal="left" vertical="center"/>
    </xf>
    <xf numFmtId="0" fontId="11" fillId="0" borderId="19" xfId="0" applyFont="1" applyFill="1" applyBorder="1" applyAlignment="1" applyProtection="1">
      <alignment horizontal="centerContinuous" vertical="center"/>
    </xf>
    <xf numFmtId="0" fontId="11" fillId="0" borderId="19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Continuous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Alignment="1" applyProtection="1">
      <alignment horizontal="left" vertical="center"/>
    </xf>
    <xf numFmtId="37" fontId="11" fillId="0" borderId="0" xfId="0" applyNumberFormat="1" applyFont="1" applyFill="1" applyBorder="1" applyAlignment="1" applyProtection="1">
      <alignment vertical="center"/>
    </xf>
    <xf numFmtId="37" fontId="15" fillId="0" borderId="13" xfId="0" applyNumberFormat="1" applyFont="1" applyFill="1" applyBorder="1" applyAlignment="1" applyProtection="1">
      <alignment vertical="center"/>
    </xf>
    <xf numFmtId="37" fontId="15" fillId="0" borderId="0" xfId="0" applyNumberFormat="1" applyFont="1" applyFill="1" applyBorder="1" applyAlignment="1" applyProtection="1">
      <alignment vertical="center"/>
    </xf>
    <xf numFmtId="0" fontId="15" fillId="0" borderId="13" xfId="0" applyFont="1" applyFill="1" applyBorder="1" applyAlignment="1" applyProtection="1">
      <alignment vertical="center"/>
    </xf>
    <xf numFmtId="0" fontId="10" fillId="0" borderId="19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 applyProtection="1">
      <alignment horizontal="centerContinuous" vertical="center"/>
    </xf>
    <xf numFmtId="0" fontId="15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distributed" vertical="center"/>
    </xf>
    <xf numFmtId="0" fontId="11" fillId="0" borderId="2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>
      <alignment vertical="center"/>
    </xf>
    <xf numFmtId="0" fontId="11" fillId="0" borderId="1" xfId="0" applyFont="1" applyFill="1" applyBorder="1" applyAlignment="1" applyProtection="1">
      <alignment horizontal="centerContinuous" vertical="center"/>
    </xf>
    <xf numFmtId="0" fontId="11" fillId="0" borderId="2" xfId="0" applyFont="1" applyFill="1" applyBorder="1" applyAlignment="1" applyProtection="1">
      <alignment horizontal="centerContinuous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Continuous" vertical="center"/>
    </xf>
    <xf numFmtId="0" fontId="11" fillId="0" borderId="22" xfId="0" applyFont="1" applyFill="1" applyBorder="1" applyAlignment="1" applyProtection="1">
      <alignment horizontal="centerContinuous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vertical="center"/>
    </xf>
    <xf numFmtId="0" fontId="16" fillId="0" borderId="8" xfId="0" applyFont="1" applyFill="1" applyBorder="1" applyAlignment="1" applyProtection="1">
      <alignment horizontal="right"/>
    </xf>
    <xf numFmtId="0" fontId="16" fillId="0" borderId="8" xfId="0" applyFont="1" applyFill="1" applyBorder="1" applyAlignment="1" applyProtection="1"/>
    <xf numFmtId="0" fontId="16" fillId="0" borderId="9" xfId="0" applyFont="1" applyFill="1" applyBorder="1" applyAlignment="1" applyProtection="1">
      <alignment horizontal="right"/>
    </xf>
    <xf numFmtId="0" fontId="11" fillId="0" borderId="24" xfId="0" applyFont="1" applyFill="1" applyBorder="1" applyAlignment="1" applyProtection="1">
      <alignment horizontal="distributed" vertical="center"/>
    </xf>
    <xf numFmtId="0" fontId="11" fillId="0" borderId="8" xfId="0" applyFont="1" applyFill="1" applyBorder="1" applyAlignment="1" applyProtection="1">
      <alignment horizontal="distributed" vertical="center"/>
    </xf>
    <xf numFmtId="0" fontId="11" fillId="0" borderId="21" xfId="0" applyFont="1" applyFill="1" applyBorder="1" applyAlignment="1" applyProtection="1">
      <alignment horizontal="distributed" vertical="center"/>
    </xf>
    <xf numFmtId="0" fontId="11" fillId="0" borderId="11" xfId="0" applyFont="1" applyFill="1" applyBorder="1" applyAlignment="1" applyProtection="1">
      <alignment horizontal="distributed" vertical="center"/>
    </xf>
    <xf numFmtId="37" fontId="11" fillId="0" borderId="3" xfId="0" applyNumberFormat="1" applyFont="1" applyFill="1" applyBorder="1" applyAlignment="1" applyProtection="1">
      <alignment vertical="center"/>
    </xf>
    <xf numFmtId="0" fontId="11" fillId="0" borderId="21" xfId="0" applyFont="1" applyFill="1" applyBorder="1" applyAlignment="1" applyProtection="1">
      <alignment horizontal="center" vertical="center" shrinkToFit="1"/>
    </xf>
    <xf numFmtId="37" fontId="24" fillId="0" borderId="0" xfId="0" applyNumberFormat="1" applyFont="1" applyFill="1" applyAlignment="1" applyProtection="1">
      <alignment vertical="center"/>
    </xf>
    <xf numFmtId="177" fontId="24" fillId="0" borderId="0" xfId="0" applyNumberFormat="1" applyFont="1" applyFill="1" applyAlignment="1" applyProtection="1">
      <alignment vertical="center"/>
    </xf>
    <xf numFmtId="183" fontId="24" fillId="0" borderId="0" xfId="0" applyNumberFormat="1" applyFont="1" applyFill="1" applyAlignment="1" applyProtection="1">
      <alignment vertical="center"/>
    </xf>
    <xf numFmtId="0" fontId="11" fillId="0" borderId="25" xfId="0" applyFont="1" applyFill="1" applyBorder="1" applyAlignment="1" applyProtection="1">
      <alignment horizontal="distributed" vertical="center"/>
    </xf>
    <xf numFmtId="0" fontId="11" fillId="0" borderId="13" xfId="0" applyFont="1" applyFill="1" applyBorder="1" applyAlignment="1" applyProtection="1">
      <alignment horizontal="distributed" vertical="center"/>
    </xf>
    <xf numFmtId="37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 applyProtection="1">
      <alignment vertical="center" wrapText="1"/>
    </xf>
    <xf numFmtId="0" fontId="18" fillId="0" borderId="0" xfId="0" applyFont="1" applyFill="1" applyAlignment="1" applyProtection="1">
      <alignment vertical="center"/>
    </xf>
    <xf numFmtId="0" fontId="7" fillId="0" borderId="19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19" fillId="0" borderId="0" xfId="0" applyFont="1" applyFill="1" applyAlignment="1" applyProtection="1">
      <alignment horizontal="centerContinuous" vertical="center"/>
    </xf>
    <xf numFmtId="0" fontId="19" fillId="0" borderId="0" xfId="0" applyFont="1" applyFill="1" applyAlignment="1" applyProtection="1">
      <alignment vertical="center"/>
    </xf>
    <xf numFmtId="179" fontId="19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179" fontId="10" fillId="0" borderId="0" xfId="0" applyNumberFormat="1" applyFont="1" applyFill="1" applyAlignment="1" applyProtection="1">
      <alignment vertical="center"/>
    </xf>
    <xf numFmtId="0" fontId="10" fillId="0" borderId="27" xfId="0" applyFont="1" applyFill="1" applyBorder="1" applyAlignment="1" applyProtection="1">
      <alignment vertical="center"/>
    </xf>
    <xf numFmtId="0" fontId="19" fillId="0" borderId="27" xfId="0" applyFont="1" applyFill="1" applyBorder="1" applyAlignment="1" applyProtection="1">
      <alignment vertical="center"/>
    </xf>
    <xf numFmtId="179" fontId="19" fillId="0" borderId="27" xfId="0" applyNumberFormat="1" applyFont="1" applyFill="1" applyBorder="1" applyAlignment="1" applyProtection="1">
      <alignment vertical="center"/>
    </xf>
    <xf numFmtId="0" fontId="10" fillId="0" borderId="27" xfId="0" applyFont="1" applyFill="1" applyBorder="1" applyAlignment="1" applyProtection="1">
      <alignment horizontal="centerContinuous" vertical="center"/>
    </xf>
    <xf numFmtId="179" fontId="10" fillId="0" borderId="27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horizontal="center" vertical="center"/>
    </xf>
    <xf numFmtId="179" fontId="10" fillId="0" borderId="3" xfId="0" applyNumberFormat="1" applyFont="1" applyFill="1" applyBorder="1" applyAlignment="1" applyProtection="1">
      <alignment horizontal="center" vertical="center"/>
    </xf>
    <xf numFmtId="0" fontId="10" fillId="0" borderId="28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vertical="center"/>
    </xf>
    <xf numFmtId="0" fontId="13" fillId="0" borderId="9" xfId="0" applyFont="1" applyFill="1" applyBorder="1" applyAlignment="1" applyProtection="1">
      <alignment horizontal="right"/>
    </xf>
    <xf numFmtId="0" fontId="13" fillId="0" borderId="8" xfId="0" applyFont="1" applyFill="1" applyBorder="1" applyAlignment="1" applyProtection="1"/>
    <xf numFmtId="179" fontId="13" fillId="0" borderId="8" xfId="0" applyNumberFormat="1" applyFont="1" applyFill="1" applyBorder="1" applyAlignment="1" applyProtection="1">
      <alignment horizontal="right"/>
    </xf>
    <xf numFmtId="0" fontId="10" fillId="0" borderId="4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/>
    <xf numFmtId="0" fontId="20" fillId="0" borderId="0" xfId="0" applyFont="1" applyFill="1" applyAlignment="1" applyProtection="1">
      <alignment vertical="center"/>
    </xf>
    <xf numFmtId="37" fontId="10" fillId="0" borderId="3" xfId="0" applyNumberFormat="1" applyFont="1" applyFill="1" applyBorder="1" applyAlignment="1" applyProtection="1">
      <alignment vertical="center"/>
    </xf>
    <xf numFmtId="0" fontId="10" fillId="0" borderId="28" xfId="0" applyFont="1" applyFill="1" applyBorder="1" applyAlignment="1" applyProtection="1">
      <alignment vertical="center"/>
    </xf>
    <xf numFmtId="0" fontId="9" fillId="0" borderId="28" xfId="0" applyFont="1" applyFill="1" applyBorder="1" applyAlignment="1" applyProtection="1">
      <alignment vertical="center"/>
    </xf>
    <xf numFmtId="37" fontId="9" fillId="0" borderId="0" xfId="0" applyNumberFormat="1" applyFont="1" applyFill="1" applyAlignment="1" applyProtection="1">
      <alignment vertical="center"/>
    </xf>
    <xf numFmtId="179" fontId="9" fillId="0" borderId="0" xfId="0" applyNumberFormat="1" applyFont="1" applyFill="1" applyAlignment="1" applyProtection="1">
      <alignment vertical="center"/>
    </xf>
    <xf numFmtId="0" fontId="9" fillId="0" borderId="0" xfId="0" applyFont="1" applyFill="1" applyAlignment="1" applyProtection="1">
      <alignment horizontal="distributed" vertical="center"/>
    </xf>
    <xf numFmtId="37" fontId="15" fillId="0" borderId="3" xfId="0" applyNumberFormat="1" applyFont="1" applyFill="1" applyBorder="1" applyAlignment="1" applyProtection="1">
      <alignment vertical="center"/>
    </xf>
    <xf numFmtId="0" fontId="20" fillId="0" borderId="28" xfId="0" applyFont="1" applyFill="1" applyBorder="1" applyAlignment="1" applyProtection="1">
      <alignment vertical="center"/>
    </xf>
    <xf numFmtId="49" fontId="9" fillId="0" borderId="28" xfId="0" applyNumberFormat="1" applyFont="1" applyFill="1" applyBorder="1" applyAlignment="1" applyProtection="1">
      <alignment horizontal="center" vertical="center"/>
    </xf>
    <xf numFmtId="180" fontId="10" fillId="0" borderId="3" xfId="0" applyNumberFormat="1" applyFont="1" applyFill="1" applyBorder="1" applyAlignment="1" applyProtection="1">
      <alignment vertical="center"/>
    </xf>
    <xf numFmtId="180" fontId="10" fillId="0" borderId="0" xfId="0" applyNumberFormat="1" applyFont="1" applyFill="1" applyBorder="1" applyAlignment="1" applyProtection="1">
      <alignment vertical="center"/>
    </xf>
    <xf numFmtId="37" fontId="15" fillId="0" borderId="11" xfId="0" applyNumberFormat="1" applyFont="1" applyFill="1" applyBorder="1" applyAlignment="1" applyProtection="1">
      <alignment vertical="center"/>
    </xf>
    <xf numFmtId="49" fontId="10" fillId="0" borderId="28" xfId="0" applyNumberFormat="1" applyFont="1" applyFill="1" applyBorder="1" applyAlignment="1" applyProtection="1">
      <alignment horizontal="center" vertical="center"/>
    </xf>
    <xf numFmtId="177" fontId="11" fillId="0" borderId="0" xfId="0" applyNumberFormat="1" applyFont="1" applyFill="1" applyBorder="1" applyAlignment="1" applyProtection="1">
      <alignment vertical="center"/>
    </xf>
    <xf numFmtId="180" fontId="9" fillId="0" borderId="3" xfId="0" applyNumberFormat="1" applyFont="1" applyFill="1" applyBorder="1" applyAlignment="1" applyProtection="1">
      <alignment vertical="center"/>
    </xf>
    <xf numFmtId="180" fontId="9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49" fontId="10" fillId="0" borderId="0" xfId="0" applyNumberFormat="1" applyFont="1" applyFill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/>
    </xf>
    <xf numFmtId="180" fontId="9" fillId="0" borderId="0" xfId="0" applyNumberFormat="1" applyFont="1" applyFill="1" applyAlignment="1" applyProtection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49" fontId="10" fillId="0" borderId="28" xfId="0" applyNumberFormat="1" applyFont="1" applyFill="1" applyBorder="1" applyAlignment="1" applyProtection="1">
      <alignment vertical="center"/>
    </xf>
    <xf numFmtId="0" fontId="10" fillId="0" borderId="19" xfId="0" applyFont="1" applyFill="1" applyBorder="1" applyAlignment="1" applyProtection="1">
      <alignment horizontal="centerContinuous" vertical="center"/>
    </xf>
    <xf numFmtId="179" fontId="10" fillId="0" borderId="19" xfId="0" applyNumberFormat="1" applyFont="1" applyFill="1" applyBorder="1" applyAlignment="1" applyProtection="1">
      <alignment horizontal="centerContinuous" vertical="center"/>
    </xf>
    <xf numFmtId="0" fontId="10" fillId="0" borderId="19" xfId="0" applyFont="1" applyFill="1" applyBorder="1" applyAlignment="1" applyProtection="1">
      <alignment vertical="center"/>
    </xf>
    <xf numFmtId="176" fontId="11" fillId="0" borderId="0" xfId="0" applyNumberFormat="1" applyFont="1" applyFill="1" applyAlignment="1" applyProtection="1">
      <alignment vertical="center"/>
    </xf>
    <xf numFmtId="0" fontId="10" fillId="0" borderId="22" xfId="0" applyFont="1" applyFill="1" applyBorder="1" applyAlignment="1">
      <alignment horizontal="center" vertical="center"/>
    </xf>
    <xf numFmtId="176" fontId="11" fillId="0" borderId="9" xfId="0" applyNumberFormat="1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1" fillId="0" borderId="9" xfId="0" applyFont="1" applyFill="1" applyBorder="1" applyAlignment="1" applyProtection="1">
      <alignment horizontal="right" vertical="center"/>
    </xf>
    <xf numFmtId="0" fontId="11" fillId="0" borderId="8" xfId="0" applyFont="1" applyFill="1" applyBorder="1" applyAlignment="1" applyProtection="1">
      <alignment horizontal="right" vertical="center"/>
    </xf>
    <xf numFmtId="176" fontId="11" fillId="0" borderId="8" xfId="0" applyNumberFormat="1" applyFont="1" applyFill="1" applyBorder="1" applyAlignment="1" applyProtection="1">
      <alignment horizontal="right" vertical="center"/>
    </xf>
    <xf numFmtId="0" fontId="15" fillId="0" borderId="12" xfId="0" applyFont="1" applyFill="1" applyBorder="1" applyAlignment="1" applyProtection="1">
      <alignment horizontal="distributed" vertical="center"/>
    </xf>
    <xf numFmtId="183" fontId="15" fillId="0" borderId="0" xfId="0" applyNumberFormat="1" applyFont="1" applyFill="1" applyBorder="1" applyAlignment="1" applyProtection="1">
      <alignment vertical="center"/>
    </xf>
    <xf numFmtId="37" fontId="24" fillId="0" borderId="3" xfId="0" applyNumberFormat="1" applyFont="1" applyFill="1" applyBorder="1" applyAlignment="1" applyProtection="1">
      <alignment vertical="center"/>
    </xf>
    <xf numFmtId="176" fontId="24" fillId="0" borderId="0" xfId="0" applyNumberFormat="1" applyFont="1" applyFill="1" applyBorder="1" applyAlignment="1" applyProtection="1">
      <alignment vertical="center"/>
    </xf>
    <xf numFmtId="176" fontId="11" fillId="0" borderId="19" xfId="0" applyNumberFormat="1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right" vertical="center"/>
    </xf>
    <xf numFmtId="0" fontId="11" fillId="0" borderId="28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distributed" vertical="center"/>
    </xf>
    <xf numFmtId="0" fontId="11" fillId="0" borderId="28" xfId="0" applyFont="1" applyFill="1" applyBorder="1" applyAlignment="1" applyProtection="1">
      <alignment vertical="center"/>
    </xf>
    <xf numFmtId="0" fontId="11" fillId="0" borderId="28" xfId="0" applyFont="1" applyFill="1" applyBorder="1" applyAlignment="1" applyProtection="1">
      <alignment horizontal="distributed" vertical="center"/>
    </xf>
    <xf numFmtId="0" fontId="11" fillId="0" borderId="19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Continuous" vertical="center"/>
    </xf>
    <xf numFmtId="0" fontId="10" fillId="0" borderId="0" xfId="0" applyFont="1" applyFill="1" applyAlignment="1"/>
    <xf numFmtId="49" fontId="21" fillId="0" borderId="0" xfId="0" applyNumberFormat="1" applyFont="1" applyFill="1" applyAlignment="1" applyProtection="1">
      <alignment vertical="center"/>
    </xf>
    <xf numFmtId="177" fontId="15" fillId="0" borderId="0" xfId="0" applyNumberFormat="1" applyFont="1" applyFill="1" applyBorder="1" applyAlignment="1" applyProtection="1">
      <alignment vertical="center"/>
    </xf>
    <xf numFmtId="177" fontId="9" fillId="0" borderId="0" xfId="0" applyNumberFormat="1" applyFont="1" applyFill="1" applyAlignment="1" applyProtection="1">
      <alignment vertical="center"/>
    </xf>
    <xf numFmtId="186" fontId="15" fillId="0" borderId="0" xfId="0" applyNumberFormat="1" applyFont="1" applyFill="1" applyBorder="1" applyAlignment="1" applyProtection="1">
      <alignment vertical="center"/>
    </xf>
    <xf numFmtId="37" fontId="11" fillId="0" borderId="0" xfId="0" applyNumberFormat="1" applyFont="1" applyFill="1" applyAlignment="1" applyProtection="1">
      <alignment horizontal="right" vertical="center"/>
    </xf>
    <xf numFmtId="37" fontId="11" fillId="0" borderId="3" xfId="0" applyNumberFormat="1" applyFont="1" applyFill="1" applyBorder="1" applyAlignment="1" applyProtection="1">
      <alignment horizontal="right" vertical="center"/>
    </xf>
    <xf numFmtId="0" fontId="16" fillId="0" borderId="1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vertical="center"/>
    </xf>
    <xf numFmtId="49" fontId="13" fillId="0" borderId="0" xfId="0" applyNumberFormat="1" applyFont="1" applyFill="1" applyAlignment="1" applyProtection="1">
      <alignment vertical="center"/>
    </xf>
    <xf numFmtId="0" fontId="13" fillId="0" borderId="0" xfId="0" applyFont="1" applyFill="1" applyAlignment="1">
      <alignment vertical="center"/>
    </xf>
    <xf numFmtId="49" fontId="13" fillId="0" borderId="11" xfId="0" applyNumberFormat="1" applyFont="1" applyFill="1" applyBorder="1" applyAlignment="1" applyProtection="1">
      <alignment vertical="center"/>
    </xf>
    <xf numFmtId="49" fontId="21" fillId="0" borderId="12" xfId="0" applyNumberFormat="1" applyFont="1" applyFill="1" applyBorder="1" applyAlignment="1" applyProtection="1">
      <alignment vertical="center"/>
    </xf>
    <xf numFmtId="49" fontId="13" fillId="0" borderId="12" xfId="0" applyNumberFormat="1" applyFont="1" applyFill="1" applyBorder="1" applyAlignment="1" applyProtection="1">
      <alignment vertical="center"/>
    </xf>
    <xf numFmtId="0" fontId="16" fillId="0" borderId="22" xfId="0" applyFont="1" applyFill="1" applyBorder="1" applyAlignment="1" applyProtection="1">
      <alignment horizontal="centerContinuous" vertical="center"/>
    </xf>
    <xf numFmtId="0" fontId="11" fillId="0" borderId="4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right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4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right" vertical="center"/>
    </xf>
    <xf numFmtId="38" fontId="23" fillId="0" borderId="13" xfId="1" applyFont="1" applyFill="1" applyBorder="1" applyAlignment="1">
      <alignment vertical="center"/>
    </xf>
    <xf numFmtId="177" fontId="23" fillId="0" borderId="13" xfId="0" applyNumberFormat="1" applyFont="1" applyFill="1" applyBorder="1" applyAlignment="1">
      <alignment vertical="center"/>
    </xf>
    <xf numFmtId="38" fontId="9" fillId="0" borderId="13" xfId="1" applyFont="1" applyFill="1" applyBorder="1" applyAlignment="1">
      <alignment vertical="center"/>
    </xf>
    <xf numFmtId="37" fontId="15" fillId="0" borderId="0" xfId="0" applyNumberFormat="1" applyFont="1" applyFill="1" applyAlignment="1" applyProtection="1">
      <alignment vertical="center"/>
    </xf>
    <xf numFmtId="185" fontId="15" fillId="0" borderId="0" xfId="0" applyNumberFormat="1" applyFont="1" applyFill="1" applyAlignment="1" applyProtection="1">
      <alignment vertical="center"/>
    </xf>
    <xf numFmtId="37" fontId="11" fillId="0" borderId="0" xfId="0" applyNumberFormat="1" applyFont="1" applyFill="1" applyAlignment="1" applyProtection="1">
      <alignment vertical="center"/>
      <protection locked="0"/>
    </xf>
    <xf numFmtId="185" fontId="11" fillId="0" borderId="0" xfId="0" applyNumberFormat="1" applyFont="1" applyFill="1" applyAlignment="1" applyProtection="1">
      <alignment horizontal="right" vertical="center"/>
    </xf>
    <xf numFmtId="37" fontId="11" fillId="0" borderId="10" xfId="0" applyNumberFormat="1" applyFont="1" applyFill="1" applyBorder="1" applyAlignment="1" applyProtection="1">
      <alignment vertical="center"/>
    </xf>
    <xf numFmtId="37" fontId="11" fillId="0" borderId="0" xfId="0" applyNumberFormat="1" applyFont="1" applyFill="1" applyBorder="1" applyAlignment="1" applyProtection="1">
      <alignment vertical="center"/>
      <protection locked="0"/>
    </xf>
    <xf numFmtId="37" fontId="11" fillId="0" borderId="26" xfId="0" applyNumberFormat="1" applyFont="1" applyFill="1" applyBorder="1" applyAlignment="1" applyProtection="1">
      <alignment vertical="center"/>
    </xf>
    <xf numFmtId="37" fontId="11" fillId="0" borderId="13" xfId="0" applyNumberFormat="1" applyFont="1" applyFill="1" applyBorder="1" applyAlignment="1" applyProtection="1">
      <alignment vertical="center"/>
      <protection locked="0"/>
    </xf>
    <xf numFmtId="185" fontId="11" fillId="0" borderId="13" xfId="0" applyNumberFormat="1" applyFont="1" applyFill="1" applyBorder="1" applyAlignment="1" applyProtection="1">
      <alignment horizontal="right" vertical="center"/>
    </xf>
    <xf numFmtId="37" fontId="11" fillId="0" borderId="13" xfId="0" applyNumberFormat="1" applyFont="1" applyFill="1" applyBorder="1" applyAlignment="1" applyProtection="1">
      <alignment vertical="center"/>
    </xf>
    <xf numFmtId="185" fontId="11" fillId="0" borderId="0" xfId="0" applyNumberFormat="1" applyFont="1" applyFill="1" applyAlignment="1" applyProtection="1">
      <alignment vertical="center"/>
    </xf>
    <xf numFmtId="184" fontId="10" fillId="0" borderId="0" xfId="3" applyNumberFormat="1" applyFont="1" applyFill="1" applyAlignment="1">
      <alignment horizontal="right" vertical="center"/>
    </xf>
    <xf numFmtId="185" fontId="11" fillId="0" borderId="13" xfId="0" applyNumberFormat="1" applyFont="1" applyFill="1" applyBorder="1" applyAlignment="1" applyProtection="1">
      <alignment vertical="center"/>
    </xf>
    <xf numFmtId="37" fontId="10" fillId="0" borderId="0" xfId="0" applyNumberFormat="1" applyFont="1" applyFill="1" applyAlignment="1" applyProtection="1">
      <alignment vertical="center"/>
      <protection locked="0"/>
    </xf>
    <xf numFmtId="37" fontId="11" fillId="0" borderId="10" xfId="0" applyNumberFormat="1" applyFont="1" applyFill="1" applyBorder="1" applyAlignment="1" applyProtection="1">
      <alignment vertical="center"/>
      <protection locked="0"/>
    </xf>
    <xf numFmtId="177" fontId="11" fillId="0" borderId="0" xfId="0" applyNumberFormat="1" applyFont="1" applyFill="1" applyBorder="1" applyAlignment="1" applyProtection="1">
      <alignment vertical="center"/>
      <protection locked="0"/>
    </xf>
    <xf numFmtId="177" fontId="11" fillId="0" borderId="0" xfId="0" applyNumberFormat="1" applyFont="1" applyFill="1" applyAlignment="1" applyProtection="1">
      <alignment vertical="center"/>
    </xf>
    <xf numFmtId="177" fontId="11" fillId="0" borderId="0" xfId="0" applyNumberFormat="1" applyFont="1" applyFill="1" applyBorder="1" applyAlignment="1" applyProtection="1">
      <alignment horizontal="right" vertical="center"/>
      <protection locked="0"/>
    </xf>
    <xf numFmtId="177" fontId="11" fillId="0" borderId="0" xfId="0" applyNumberFormat="1" applyFont="1" applyFill="1" applyAlignment="1" applyProtection="1">
      <alignment horizontal="right" vertical="center"/>
    </xf>
    <xf numFmtId="37" fontId="10" fillId="0" borderId="3" xfId="0" applyNumberFormat="1" applyFont="1" applyFill="1" applyBorder="1" applyAlignment="1" applyProtection="1">
      <alignment horizontal="right" vertical="center"/>
    </xf>
    <xf numFmtId="49" fontId="21" fillId="0" borderId="18" xfId="0" applyNumberFormat="1" applyFont="1" applyFill="1" applyBorder="1" applyAlignment="1" applyProtection="1">
      <alignment vertical="center"/>
    </xf>
    <xf numFmtId="187" fontId="11" fillId="0" borderId="0" xfId="0" applyNumberFormat="1" applyFont="1" applyFill="1" applyAlignment="1" applyProtection="1">
      <alignment horizontal="right" vertical="center"/>
    </xf>
    <xf numFmtId="0" fontId="6" fillId="0" borderId="0" xfId="0" applyFont="1" applyAlignment="1">
      <alignment horizontal="distributed"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10" fillId="0" borderId="12" xfId="0" applyFont="1" applyFill="1" applyBorder="1" applyAlignment="1" applyProtection="1">
      <alignment horizontal="distributed" vertical="center"/>
    </xf>
    <xf numFmtId="0" fontId="9" fillId="0" borderId="13" xfId="0" applyFont="1" applyFill="1" applyBorder="1" applyAlignment="1" applyProtection="1">
      <alignment horizontal="distributed" vertical="center"/>
    </xf>
    <xf numFmtId="0" fontId="9" fillId="0" borderId="18" xfId="0" applyFont="1" applyFill="1" applyBorder="1" applyAlignment="1" applyProtection="1">
      <alignment horizontal="distributed" vertical="center"/>
    </xf>
    <xf numFmtId="184" fontId="9" fillId="0" borderId="12" xfId="1" applyNumberFormat="1" applyFont="1" applyFill="1" applyBorder="1" applyAlignment="1" applyProtection="1">
      <alignment horizontal="distributed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center" vertical="center"/>
    </xf>
    <xf numFmtId="0" fontId="11" fillId="0" borderId="34" xfId="0" applyFont="1" applyFill="1" applyBorder="1" applyAlignment="1" applyProtection="1">
      <alignment horizontal="center" vertical="center"/>
    </xf>
    <xf numFmtId="0" fontId="11" fillId="0" borderId="36" xfId="0" applyFont="1" applyFill="1" applyBorder="1" applyAlignment="1" applyProtection="1">
      <alignment horizontal="distributed" vertical="center"/>
    </xf>
    <xf numFmtId="0" fontId="11" fillId="0" borderId="37" xfId="0" applyFont="1" applyFill="1" applyBorder="1" applyAlignment="1" applyProtection="1">
      <alignment horizontal="distributed" vertical="center"/>
    </xf>
    <xf numFmtId="184" fontId="10" fillId="0" borderId="12" xfId="1" applyNumberFormat="1" applyFont="1" applyBorder="1" applyAlignment="1" applyProtection="1">
      <alignment horizontal="distributed" vertical="center"/>
    </xf>
    <xf numFmtId="0" fontId="11" fillId="0" borderId="0" xfId="0" applyFont="1" applyFill="1" applyAlignment="1" applyProtection="1">
      <alignment horizontal="right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4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</xf>
    <xf numFmtId="176" fontId="11" fillId="0" borderId="16" xfId="0" applyNumberFormat="1" applyFont="1" applyFill="1" applyBorder="1" applyAlignment="1" applyProtection="1">
      <alignment horizontal="center" vertical="center"/>
    </xf>
    <xf numFmtId="176" fontId="11" fillId="0" borderId="17" xfId="0" applyNumberFormat="1" applyFont="1" applyFill="1" applyBorder="1" applyAlignment="1" applyProtection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8:E8"/>
  <sheetViews>
    <sheetView tabSelected="1" view="pageBreakPreview" zoomScaleNormal="100" zoomScaleSheetLayoutView="100" workbookViewId="0"/>
  </sheetViews>
  <sheetFormatPr defaultColWidth="9" defaultRowHeight="12.6" x14ac:dyDescent="0.2"/>
  <cols>
    <col min="1" max="1" width="12.77734375" style="1" customWidth="1"/>
    <col min="2" max="6" width="12.44140625" style="1" customWidth="1"/>
    <col min="7" max="16384" width="9" style="1"/>
  </cols>
  <sheetData>
    <row r="8" spans="2:5" ht="62.25" customHeight="1" x14ac:dyDescent="0.2">
      <c r="B8" s="254" t="s">
        <v>0</v>
      </c>
      <c r="C8" s="254"/>
      <c r="D8" s="254"/>
      <c r="E8" s="254"/>
    </row>
  </sheetData>
  <mergeCells count="1">
    <mergeCell ref="B8:E8"/>
  </mergeCells>
  <phoneticPr fontId="2"/>
  <pageMargins left="0.98425196850393704" right="0.98425196850393704" top="0.78740157480314965" bottom="0.78740157480314965" header="0.51181102362204722" footer="0.51181102362204722"/>
  <pageSetup paperSize="9" firstPageNumber="7" orientation="portrait" useFirstPageNumber="1" r:id="rId1"/>
  <headerFooter alignWithMargins="0">
    <oddFooter>&amp;C&amp;"游明朝 Demibold,標準"&amp;P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view="pageBreakPreview" zoomScaleNormal="85" zoomScaleSheetLayoutView="100" workbookViewId="0"/>
  </sheetViews>
  <sheetFormatPr defaultColWidth="8.88671875" defaultRowHeight="15" customHeight="1" x14ac:dyDescent="0.2"/>
  <cols>
    <col min="1" max="1" width="14.44140625" style="3" customWidth="1"/>
    <col min="2" max="2" width="7.109375" style="3" customWidth="1"/>
    <col min="3" max="4" width="7.88671875" style="3" customWidth="1"/>
    <col min="5" max="5" width="7.77734375" style="3" customWidth="1"/>
    <col min="6" max="6" width="8" style="3" customWidth="1"/>
    <col min="7" max="7" width="7.44140625" style="3" customWidth="1"/>
    <col min="8" max="8" width="6.21875" style="3" customWidth="1"/>
    <col min="9" max="10" width="7.21875" style="3" customWidth="1"/>
    <col min="11" max="11" width="13.33203125" style="3" customWidth="1"/>
    <col min="12" max="12" width="6.109375" style="3" customWidth="1"/>
    <col min="13" max="14" width="8.88671875" style="3" customWidth="1"/>
    <col min="15" max="15" width="9" style="3" customWidth="1"/>
    <col min="16" max="16" width="9.21875" style="3" customWidth="1"/>
    <col min="17" max="17" width="5.88671875" style="3" customWidth="1"/>
    <col min="18" max="18" width="5.44140625" style="3" customWidth="1"/>
    <col min="19" max="19" width="6.88671875" style="3" customWidth="1"/>
    <col min="20" max="20" width="7.6640625" style="3" customWidth="1"/>
    <col min="21" max="16384" width="8.88671875" style="3"/>
  </cols>
  <sheetData>
    <row r="1" spans="1:20" ht="15" customHeight="1" x14ac:dyDescent="0.2">
      <c r="A1" s="226" t="s">
        <v>44</v>
      </c>
      <c r="T1" s="4" t="s">
        <v>44</v>
      </c>
    </row>
    <row r="3" spans="1:20" ht="15" customHeight="1" x14ac:dyDescent="0.2">
      <c r="A3" s="5" t="s">
        <v>463</v>
      </c>
      <c r="C3" s="6"/>
      <c r="D3" s="6"/>
      <c r="E3" s="6"/>
      <c r="F3" s="7"/>
      <c r="G3" s="7"/>
      <c r="H3" s="7"/>
      <c r="I3" s="7"/>
      <c r="J3" s="7"/>
      <c r="K3" s="5" t="s">
        <v>274</v>
      </c>
      <c r="M3" s="6"/>
      <c r="N3" s="6"/>
      <c r="O3" s="6"/>
      <c r="P3" s="6"/>
      <c r="Q3" s="6"/>
      <c r="R3" s="6"/>
      <c r="S3" s="7"/>
      <c r="T3" s="7"/>
    </row>
    <row r="4" spans="1:20" s="9" customFormat="1" ht="15" customHeight="1" thickBot="1" x14ac:dyDescent="0.25">
      <c r="A4" s="7"/>
      <c r="B4" s="7"/>
      <c r="C4" s="7"/>
      <c r="D4" s="7"/>
      <c r="E4" s="7"/>
      <c r="F4" s="7"/>
      <c r="G4" s="7"/>
      <c r="H4" s="7"/>
      <c r="I4" s="7"/>
      <c r="J4" s="8" t="s">
        <v>273</v>
      </c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9" customFormat="1" ht="15" customHeight="1" x14ac:dyDescent="0.2">
      <c r="A5" s="258" t="s">
        <v>269</v>
      </c>
      <c r="B5" s="10"/>
      <c r="C5" s="10"/>
      <c r="D5" s="10"/>
      <c r="E5" s="220" t="s">
        <v>170</v>
      </c>
      <c r="F5" s="11"/>
      <c r="G5" s="227" t="s">
        <v>171</v>
      </c>
      <c r="H5" s="227" t="s">
        <v>172</v>
      </c>
      <c r="I5" s="227" t="s">
        <v>173</v>
      </c>
      <c r="J5" s="10"/>
      <c r="K5" s="258" t="s">
        <v>247</v>
      </c>
      <c r="L5" s="10"/>
      <c r="M5" s="10"/>
      <c r="N5" s="10"/>
      <c r="O5" s="220" t="s">
        <v>170</v>
      </c>
      <c r="P5" s="11"/>
      <c r="Q5" s="207" t="s">
        <v>171</v>
      </c>
      <c r="R5" s="207" t="s">
        <v>172</v>
      </c>
      <c r="S5" s="207" t="s">
        <v>173</v>
      </c>
      <c r="T5" s="10"/>
    </row>
    <row r="6" spans="1:20" s="9" customFormat="1" ht="15" customHeight="1" x14ac:dyDescent="0.2">
      <c r="A6" s="259"/>
      <c r="B6" s="222" t="s">
        <v>268</v>
      </c>
      <c r="C6" s="12" t="s">
        <v>248</v>
      </c>
      <c r="D6" s="256" t="s">
        <v>45</v>
      </c>
      <c r="E6" s="256" t="s">
        <v>46</v>
      </c>
      <c r="F6" s="256" t="s">
        <v>47</v>
      </c>
      <c r="G6" s="13"/>
      <c r="H6" s="12" t="s">
        <v>174</v>
      </c>
      <c r="I6" s="12" t="s">
        <v>175</v>
      </c>
      <c r="J6" s="12" t="s">
        <v>53</v>
      </c>
      <c r="K6" s="259"/>
      <c r="L6" s="209" t="s">
        <v>268</v>
      </c>
      <c r="M6" s="12" t="s">
        <v>248</v>
      </c>
      <c r="N6" s="256" t="s">
        <v>45</v>
      </c>
      <c r="O6" s="256" t="s">
        <v>46</v>
      </c>
      <c r="P6" s="256" t="s">
        <v>47</v>
      </c>
      <c r="Q6" s="13"/>
      <c r="R6" s="208" t="s">
        <v>174</v>
      </c>
      <c r="S6" s="208" t="s">
        <v>175</v>
      </c>
      <c r="T6" s="208" t="s">
        <v>53</v>
      </c>
    </row>
    <row r="7" spans="1:20" s="9" customFormat="1" ht="15" customHeight="1" x14ac:dyDescent="0.2">
      <c r="A7" s="260"/>
      <c r="B7" s="14" t="s">
        <v>176</v>
      </c>
      <c r="C7" s="15"/>
      <c r="D7" s="257"/>
      <c r="E7" s="257"/>
      <c r="F7" s="257"/>
      <c r="G7" s="16" t="s">
        <v>177</v>
      </c>
      <c r="H7" s="222" t="s">
        <v>178</v>
      </c>
      <c r="I7" s="222" t="s">
        <v>179</v>
      </c>
      <c r="J7" s="17"/>
      <c r="K7" s="260"/>
      <c r="L7" s="18"/>
      <c r="M7" s="15"/>
      <c r="N7" s="257"/>
      <c r="O7" s="257"/>
      <c r="P7" s="257"/>
      <c r="Q7" s="19" t="s">
        <v>177</v>
      </c>
      <c r="R7" s="209" t="s">
        <v>178</v>
      </c>
      <c r="S7" s="209" t="s">
        <v>179</v>
      </c>
      <c r="T7" s="15"/>
    </row>
    <row r="8" spans="1:20" ht="12.9" customHeight="1" x14ac:dyDescent="0.15">
      <c r="A8" s="20"/>
      <c r="B8" s="21" t="s">
        <v>180</v>
      </c>
      <c r="C8" s="21" t="s">
        <v>6</v>
      </c>
      <c r="D8" s="21" t="s">
        <v>7</v>
      </c>
      <c r="E8" s="22"/>
      <c r="F8" s="22"/>
      <c r="G8" s="23"/>
      <c r="H8" s="21" t="s">
        <v>7</v>
      </c>
      <c r="I8" s="21" t="s">
        <v>181</v>
      </c>
      <c r="J8" s="21" t="s">
        <v>56</v>
      </c>
      <c r="K8" s="24"/>
      <c r="L8" s="25" t="s">
        <v>180</v>
      </c>
      <c r="M8" s="21" t="s">
        <v>6</v>
      </c>
      <c r="N8" s="21" t="s">
        <v>7</v>
      </c>
      <c r="O8" s="22"/>
      <c r="P8" s="22"/>
      <c r="Q8" s="22"/>
      <c r="R8" s="21" t="s">
        <v>7</v>
      </c>
      <c r="S8" s="21" t="s">
        <v>181</v>
      </c>
      <c r="T8" s="21" t="s">
        <v>56</v>
      </c>
    </row>
    <row r="9" spans="1:20" ht="12.9" customHeight="1" x14ac:dyDescent="0.2">
      <c r="A9" s="26" t="s">
        <v>182</v>
      </c>
      <c r="B9" s="12">
        <v>20.45</v>
      </c>
      <c r="C9" s="27">
        <v>14326</v>
      </c>
      <c r="D9" s="27">
        <v>66094</v>
      </c>
      <c r="E9" s="27">
        <v>33651</v>
      </c>
      <c r="F9" s="27">
        <v>32443</v>
      </c>
      <c r="G9" s="28">
        <v>103.7</v>
      </c>
      <c r="H9" s="29">
        <v>4.5999999999999996</v>
      </c>
      <c r="I9" s="28" t="s">
        <v>429</v>
      </c>
      <c r="J9" s="27">
        <v>3232</v>
      </c>
      <c r="K9" s="210" t="s">
        <v>386</v>
      </c>
      <c r="L9" s="31">
        <v>36.6</v>
      </c>
      <c r="M9" s="32">
        <v>121526</v>
      </c>
      <c r="N9" s="32">
        <v>345646</v>
      </c>
      <c r="O9" s="32">
        <v>172327</v>
      </c>
      <c r="P9" s="32">
        <v>173319</v>
      </c>
      <c r="Q9" s="33">
        <v>99.4</v>
      </c>
      <c r="R9" s="33">
        <v>2.8</v>
      </c>
      <c r="S9" s="33">
        <v>0.7</v>
      </c>
      <c r="T9" s="32">
        <v>9444</v>
      </c>
    </row>
    <row r="10" spans="1:20" ht="12.9" customHeight="1" x14ac:dyDescent="0.2">
      <c r="A10" s="26" t="s">
        <v>384</v>
      </c>
      <c r="B10" s="12" t="s">
        <v>184</v>
      </c>
      <c r="C10" s="27">
        <v>14829</v>
      </c>
      <c r="D10" s="27">
        <v>68658</v>
      </c>
      <c r="E10" s="27">
        <v>34947</v>
      </c>
      <c r="F10" s="27">
        <v>33711</v>
      </c>
      <c r="G10" s="28">
        <v>103.7</v>
      </c>
      <c r="H10" s="29">
        <v>4.5999999999999996</v>
      </c>
      <c r="I10" s="29">
        <v>3.9</v>
      </c>
      <c r="J10" s="27">
        <v>3357</v>
      </c>
      <c r="K10" s="211" t="s">
        <v>387</v>
      </c>
      <c r="L10" s="12" t="s">
        <v>184</v>
      </c>
      <c r="M10" s="32">
        <v>122976</v>
      </c>
      <c r="N10" s="27">
        <v>348379</v>
      </c>
      <c r="O10" s="27">
        <v>173749</v>
      </c>
      <c r="P10" s="27">
        <v>174630</v>
      </c>
      <c r="Q10" s="29">
        <v>99.5</v>
      </c>
      <c r="R10" s="29">
        <v>2.8</v>
      </c>
      <c r="S10" s="29">
        <v>0.8</v>
      </c>
      <c r="T10" s="27">
        <v>9519</v>
      </c>
    </row>
    <row r="11" spans="1:20" ht="12.9" customHeight="1" x14ac:dyDescent="0.2">
      <c r="A11" s="26" t="s">
        <v>385</v>
      </c>
      <c r="B11" s="12" t="s">
        <v>184</v>
      </c>
      <c r="C11" s="27">
        <v>15020</v>
      </c>
      <c r="D11" s="27">
        <v>68850</v>
      </c>
      <c r="E11" s="27">
        <v>34218</v>
      </c>
      <c r="F11" s="27">
        <v>34632</v>
      </c>
      <c r="G11" s="28">
        <v>98.8</v>
      </c>
      <c r="H11" s="29">
        <v>4.5999999999999996</v>
      </c>
      <c r="I11" s="29">
        <v>0.3</v>
      </c>
      <c r="J11" s="27">
        <v>3367</v>
      </c>
      <c r="K11" s="211" t="s">
        <v>194</v>
      </c>
      <c r="L11" s="12" t="s">
        <v>184</v>
      </c>
      <c r="M11" s="32">
        <v>124084</v>
      </c>
      <c r="N11" s="27">
        <v>349404</v>
      </c>
      <c r="O11" s="27">
        <v>174158</v>
      </c>
      <c r="P11" s="27">
        <v>175246</v>
      </c>
      <c r="Q11" s="29">
        <v>99.4</v>
      </c>
      <c r="R11" s="29">
        <v>2.8</v>
      </c>
      <c r="S11" s="29">
        <v>0.3</v>
      </c>
      <c r="T11" s="27">
        <v>9547</v>
      </c>
    </row>
    <row r="12" spans="1:20" ht="12.9" customHeight="1" x14ac:dyDescent="0.2">
      <c r="A12" s="26" t="s">
        <v>187</v>
      </c>
      <c r="B12" s="12" t="s">
        <v>184</v>
      </c>
      <c r="C12" s="27">
        <v>14948</v>
      </c>
      <c r="D12" s="27">
        <v>66628</v>
      </c>
      <c r="E12" s="27">
        <v>32689</v>
      </c>
      <c r="F12" s="27">
        <v>33939</v>
      </c>
      <c r="G12" s="28">
        <v>96.3</v>
      </c>
      <c r="H12" s="29">
        <v>4.5</v>
      </c>
      <c r="I12" s="35" t="s">
        <v>188</v>
      </c>
      <c r="J12" s="27">
        <v>3258</v>
      </c>
      <c r="K12" s="211" t="s">
        <v>196</v>
      </c>
      <c r="L12" s="12" t="s">
        <v>184</v>
      </c>
      <c r="M12" s="32">
        <v>123735</v>
      </c>
      <c r="N12" s="27">
        <v>346960</v>
      </c>
      <c r="O12" s="27">
        <v>172738</v>
      </c>
      <c r="P12" s="27">
        <v>174222</v>
      </c>
      <c r="Q12" s="29">
        <v>99.1</v>
      </c>
      <c r="R12" s="29">
        <v>2.8</v>
      </c>
      <c r="S12" s="35" t="s">
        <v>197</v>
      </c>
      <c r="T12" s="27">
        <v>9480</v>
      </c>
    </row>
    <row r="13" spans="1:20" ht="12.9" customHeight="1" x14ac:dyDescent="0.2">
      <c r="A13" s="26" t="s">
        <v>190</v>
      </c>
      <c r="B13" s="12" t="s">
        <v>184</v>
      </c>
      <c r="C13" s="27">
        <v>14374</v>
      </c>
      <c r="D13" s="27">
        <v>63956</v>
      </c>
      <c r="E13" s="27">
        <v>30881</v>
      </c>
      <c r="F13" s="27">
        <v>33075</v>
      </c>
      <c r="G13" s="28">
        <v>93.4</v>
      </c>
      <c r="H13" s="29">
        <v>4.4000000000000004</v>
      </c>
      <c r="I13" s="35" t="s">
        <v>191</v>
      </c>
      <c r="J13" s="27">
        <v>3127</v>
      </c>
      <c r="K13" s="211" t="s">
        <v>199</v>
      </c>
      <c r="L13" s="12" t="s">
        <v>184</v>
      </c>
      <c r="M13" s="32">
        <v>124253</v>
      </c>
      <c r="N13" s="27">
        <v>344822</v>
      </c>
      <c r="O13" s="27">
        <v>171622</v>
      </c>
      <c r="P13" s="27">
        <v>173200</v>
      </c>
      <c r="Q13" s="29">
        <v>99.1</v>
      </c>
      <c r="R13" s="29">
        <v>2.8</v>
      </c>
      <c r="S13" s="35" t="s">
        <v>200</v>
      </c>
      <c r="T13" s="27">
        <v>9421</v>
      </c>
    </row>
    <row r="14" spans="1:20" ht="8.1" customHeight="1" x14ac:dyDescent="0.2">
      <c r="A14" s="26"/>
      <c r="B14" s="12"/>
      <c r="C14" s="27"/>
      <c r="D14" s="27"/>
      <c r="E14" s="27"/>
      <c r="F14" s="27"/>
      <c r="G14" s="28"/>
      <c r="H14" s="29"/>
      <c r="I14" s="35"/>
      <c r="J14" s="27"/>
      <c r="K14" s="212"/>
      <c r="L14" s="36"/>
    </row>
    <row r="15" spans="1:20" ht="12.9" customHeight="1" x14ac:dyDescent="0.2">
      <c r="A15" s="26" t="s">
        <v>192</v>
      </c>
      <c r="B15" s="12" t="s">
        <v>184</v>
      </c>
      <c r="C15" s="27">
        <v>14587</v>
      </c>
      <c r="D15" s="27">
        <v>64703</v>
      </c>
      <c r="E15" s="27">
        <v>31006</v>
      </c>
      <c r="F15" s="27">
        <v>33697</v>
      </c>
      <c r="G15" s="35">
        <v>92</v>
      </c>
      <c r="H15" s="29">
        <v>4.4000000000000004</v>
      </c>
      <c r="I15" s="29">
        <v>1.2</v>
      </c>
      <c r="J15" s="27">
        <v>3164</v>
      </c>
      <c r="K15" s="211" t="s">
        <v>474</v>
      </c>
      <c r="L15" s="12" t="s">
        <v>184</v>
      </c>
      <c r="M15" s="32">
        <v>124642</v>
      </c>
      <c r="N15" s="27">
        <v>342179</v>
      </c>
      <c r="O15" s="27">
        <v>169986</v>
      </c>
      <c r="P15" s="27">
        <v>172193</v>
      </c>
      <c r="Q15" s="29">
        <v>98.7</v>
      </c>
      <c r="R15" s="29">
        <v>2.7</v>
      </c>
      <c r="S15" s="35" t="s">
        <v>202</v>
      </c>
      <c r="T15" s="27">
        <v>9349</v>
      </c>
    </row>
    <row r="16" spans="1:20" ht="12.9" customHeight="1" x14ac:dyDescent="0.2">
      <c r="A16" s="26" t="s">
        <v>193</v>
      </c>
      <c r="B16" s="12" t="s">
        <v>184</v>
      </c>
      <c r="C16" s="27">
        <v>15170</v>
      </c>
      <c r="D16" s="27">
        <v>67667</v>
      </c>
      <c r="E16" s="27">
        <v>33585</v>
      </c>
      <c r="F16" s="27">
        <v>34082</v>
      </c>
      <c r="G16" s="35">
        <v>98.5</v>
      </c>
      <c r="H16" s="29">
        <v>4.5</v>
      </c>
      <c r="I16" s="29">
        <v>4.5</v>
      </c>
      <c r="J16" s="27">
        <v>3309</v>
      </c>
      <c r="K16" s="211" t="s">
        <v>475</v>
      </c>
      <c r="L16" s="12" t="s">
        <v>184</v>
      </c>
      <c r="M16" s="32">
        <v>125794</v>
      </c>
      <c r="N16" s="27">
        <v>340688</v>
      </c>
      <c r="O16" s="27">
        <v>169049</v>
      </c>
      <c r="P16" s="27">
        <v>171639</v>
      </c>
      <c r="Q16" s="29">
        <v>98.5</v>
      </c>
      <c r="R16" s="29">
        <v>2.7</v>
      </c>
      <c r="S16" s="35" t="s">
        <v>204</v>
      </c>
      <c r="T16" s="27">
        <v>9308</v>
      </c>
    </row>
    <row r="17" spans="1:20" ht="12.9" customHeight="1" x14ac:dyDescent="0.2">
      <c r="A17" s="26" t="s">
        <v>195</v>
      </c>
      <c r="B17" s="12" t="s">
        <v>184</v>
      </c>
      <c r="C17" s="27">
        <v>16907</v>
      </c>
      <c r="D17" s="27">
        <v>72197</v>
      </c>
      <c r="E17" s="27">
        <v>36211</v>
      </c>
      <c r="F17" s="27">
        <v>35986</v>
      </c>
      <c r="G17" s="35">
        <v>100.1</v>
      </c>
      <c r="H17" s="29">
        <v>4.3</v>
      </c>
      <c r="I17" s="29">
        <v>6.7</v>
      </c>
      <c r="J17" s="27">
        <v>3530</v>
      </c>
      <c r="K17" s="211" t="s">
        <v>476</v>
      </c>
      <c r="L17" s="12">
        <v>36.11</v>
      </c>
      <c r="M17" s="32">
        <v>126754</v>
      </c>
      <c r="N17" s="27">
        <v>338993</v>
      </c>
      <c r="O17" s="27">
        <v>168150</v>
      </c>
      <c r="P17" s="27">
        <v>170843</v>
      </c>
      <c r="Q17" s="29">
        <v>98.4</v>
      </c>
      <c r="R17" s="29">
        <v>2.7</v>
      </c>
      <c r="S17" s="35" t="s">
        <v>206</v>
      </c>
      <c r="T17" s="27">
        <v>9388</v>
      </c>
    </row>
    <row r="18" spans="1:20" ht="12.9" customHeight="1" x14ac:dyDescent="0.2">
      <c r="A18" s="26" t="s">
        <v>198</v>
      </c>
      <c r="B18" s="12" t="s">
        <v>184</v>
      </c>
      <c r="C18" s="27">
        <v>17154</v>
      </c>
      <c r="D18" s="27">
        <v>74679</v>
      </c>
      <c r="E18" s="27">
        <v>37599</v>
      </c>
      <c r="F18" s="27">
        <v>37080</v>
      </c>
      <c r="G18" s="35">
        <v>101.4</v>
      </c>
      <c r="H18" s="29">
        <v>4.4000000000000004</v>
      </c>
      <c r="I18" s="29">
        <v>3.4</v>
      </c>
      <c r="J18" s="27">
        <v>3652</v>
      </c>
      <c r="K18" s="211" t="s">
        <v>477</v>
      </c>
      <c r="L18" s="12" t="s">
        <v>184</v>
      </c>
      <c r="M18" s="32">
        <v>127847</v>
      </c>
      <c r="N18" s="27">
        <v>336943</v>
      </c>
      <c r="O18" s="27">
        <v>166900</v>
      </c>
      <c r="P18" s="27">
        <v>170043</v>
      </c>
      <c r="Q18" s="29">
        <v>98.2</v>
      </c>
      <c r="R18" s="29">
        <v>2.6</v>
      </c>
      <c r="S18" s="35" t="s">
        <v>200</v>
      </c>
      <c r="T18" s="27">
        <v>9331</v>
      </c>
    </row>
    <row r="19" spans="1:20" ht="12.9" customHeight="1" x14ac:dyDescent="0.2">
      <c r="A19" s="26" t="s">
        <v>201</v>
      </c>
      <c r="B19" s="12" t="s">
        <v>184</v>
      </c>
      <c r="C19" s="27">
        <v>17889</v>
      </c>
      <c r="D19" s="27">
        <v>77427</v>
      </c>
      <c r="E19" s="27">
        <v>38651</v>
      </c>
      <c r="F19" s="27">
        <v>38776</v>
      </c>
      <c r="G19" s="35">
        <v>99.7</v>
      </c>
      <c r="H19" s="29">
        <v>4.3</v>
      </c>
      <c r="I19" s="29">
        <v>3.7</v>
      </c>
      <c r="J19" s="27">
        <v>3786</v>
      </c>
      <c r="K19" s="211" t="s">
        <v>478</v>
      </c>
      <c r="L19" s="12" t="s">
        <v>184</v>
      </c>
      <c r="M19" s="32">
        <v>128713</v>
      </c>
      <c r="N19" s="27">
        <v>335052</v>
      </c>
      <c r="O19" s="27">
        <v>165907</v>
      </c>
      <c r="P19" s="27">
        <v>169145</v>
      </c>
      <c r="Q19" s="29">
        <v>98.1</v>
      </c>
      <c r="R19" s="29">
        <v>2.6</v>
      </c>
      <c r="S19" s="35" t="s">
        <v>200</v>
      </c>
      <c r="T19" s="27">
        <v>9279</v>
      </c>
    </row>
    <row r="20" spans="1:20" ht="8.1" customHeight="1" x14ac:dyDescent="0.2">
      <c r="A20" s="26"/>
      <c r="B20" s="12"/>
      <c r="C20" s="27"/>
      <c r="D20" s="27"/>
      <c r="E20" s="27"/>
      <c r="F20" s="27"/>
      <c r="G20" s="35"/>
      <c r="H20" s="29"/>
      <c r="I20" s="29"/>
      <c r="J20" s="27"/>
      <c r="K20" s="212"/>
      <c r="L20" s="36"/>
    </row>
    <row r="21" spans="1:20" ht="12.9" customHeight="1" x14ac:dyDescent="0.2">
      <c r="A21" s="26" t="s">
        <v>203</v>
      </c>
      <c r="B21" s="12" t="s">
        <v>184</v>
      </c>
      <c r="C21" s="27">
        <v>17415</v>
      </c>
      <c r="D21" s="27">
        <v>78415</v>
      </c>
      <c r="E21" s="27">
        <v>39137</v>
      </c>
      <c r="F21" s="27">
        <v>39278</v>
      </c>
      <c r="G21" s="35">
        <v>99.6</v>
      </c>
      <c r="H21" s="29">
        <v>4.5</v>
      </c>
      <c r="I21" s="29">
        <v>1.3</v>
      </c>
      <c r="J21" s="27">
        <v>3834</v>
      </c>
      <c r="K21" s="211" t="s">
        <v>479</v>
      </c>
      <c r="L21" s="12" t="s">
        <v>184</v>
      </c>
      <c r="M21" s="32">
        <v>131139</v>
      </c>
      <c r="N21" s="27">
        <v>337550</v>
      </c>
      <c r="O21" s="27">
        <v>167001</v>
      </c>
      <c r="P21" s="27">
        <v>170549</v>
      </c>
      <c r="Q21" s="29">
        <v>97.9</v>
      </c>
      <c r="R21" s="29">
        <v>2.6</v>
      </c>
      <c r="S21" s="29">
        <v>0.7</v>
      </c>
      <c r="T21" s="27">
        <v>9348</v>
      </c>
    </row>
    <row r="22" spans="1:20" ht="12.9" customHeight="1" x14ac:dyDescent="0.2">
      <c r="A22" s="26" t="s">
        <v>205</v>
      </c>
      <c r="B22" s="12" t="s">
        <v>184</v>
      </c>
      <c r="C22" s="27">
        <v>18093</v>
      </c>
      <c r="D22" s="27">
        <v>81246</v>
      </c>
      <c r="E22" s="27">
        <v>40405</v>
      </c>
      <c r="F22" s="27">
        <v>40841</v>
      </c>
      <c r="G22" s="35">
        <v>98.9</v>
      </c>
      <c r="H22" s="29">
        <v>4.5</v>
      </c>
      <c r="I22" s="29">
        <v>5.9</v>
      </c>
      <c r="J22" s="27">
        <v>3973</v>
      </c>
      <c r="K22" s="211" t="s">
        <v>480</v>
      </c>
      <c r="L22" s="12" t="s">
        <v>184</v>
      </c>
      <c r="M22" s="32">
        <v>133471</v>
      </c>
      <c r="N22" s="27">
        <v>339561</v>
      </c>
      <c r="O22" s="27">
        <v>168029</v>
      </c>
      <c r="P22" s="27">
        <v>171532</v>
      </c>
      <c r="Q22" s="29">
        <v>98</v>
      </c>
      <c r="R22" s="29">
        <v>2.5</v>
      </c>
      <c r="S22" s="29">
        <v>0.6</v>
      </c>
      <c r="T22" s="27">
        <v>9404</v>
      </c>
    </row>
    <row r="23" spans="1:20" ht="12.9" customHeight="1" x14ac:dyDescent="0.2">
      <c r="A23" s="26" t="s">
        <v>207</v>
      </c>
      <c r="B23" s="12" t="s">
        <v>184</v>
      </c>
      <c r="C23" s="27">
        <v>18706</v>
      </c>
      <c r="D23" s="27">
        <v>82174</v>
      </c>
      <c r="E23" s="27">
        <v>40925</v>
      </c>
      <c r="F23" s="27">
        <v>41249</v>
      </c>
      <c r="G23" s="35">
        <v>99.2</v>
      </c>
      <c r="H23" s="29">
        <v>4.4000000000000004</v>
      </c>
      <c r="I23" s="29">
        <v>1.1000000000000001</v>
      </c>
      <c r="J23" s="27">
        <v>4018</v>
      </c>
      <c r="K23" s="211" t="s">
        <v>481</v>
      </c>
      <c r="L23" s="12" t="s">
        <v>184</v>
      </c>
      <c r="M23" s="32">
        <v>135498</v>
      </c>
      <c r="N23" s="27">
        <v>340540</v>
      </c>
      <c r="O23" s="27">
        <v>168270</v>
      </c>
      <c r="P23" s="27">
        <v>172270</v>
      </c>
      <c r="Q23" s="29">
        <v>97.678063504963148</v>
      </c>
      <c r="R23" s="37">
        <v>2.5132474280063173</v>
      </c>
      <c r="S23" s="37">
        <v>0.3</v>
      </c>
      <c r="T23" s="27">
        <v>9430.6286347272217</v>
      </c>
    </row>
    <row r="24" spans="1:20" ht="12.9" customHeight="1" x14ac:dyDescent="0.2">
      <c r="A24" s="26" t="s">
        <v>208</v>
      </c>
      <c r="B24" s="222">
        <v>22.23</v>
      </c>
      <c r="C24" s="27">
        <v>18563</v>
      </c>
      <c r="D24" s="27">
        <v>84921</v>
      </c>
      <c r="E24" s="27">
        <v>42291</v>
      </c>
      <c r="F24" s="27">
        <v>42630</v>
      </c>
      <c r="G24" s="35">
        <v>99.2</v>
      </c>
      <c r="H24" s="29">
        <v>4.5999999999999996</v>
      </c>
      <c r="I24" s="29">
        <v>3.3</v>
      </c>
      <c r="J24" s="27">
        <v>3820</v>
      </c>
      <c r="K24" s="211" t="s">
        <v>213</v>
      </c>
      <c r="L24" s="12" t="s">
        <v>184</v>
      </c>
      <c r="M24" s="32">
        <v>138076</v>
      </c>
      <c r="N24" s="27">
        <v>342886</v>
      </c>
      <c r="O24" s="27">
        <v>169130</v>
      </c>
      <c r="P24" s="27">
        <v>173756</v>
      </c>
      <c r="Q24" s="29">
        <v>97.3</v>
      </c>
      <c r="R24" s="37">
        <v>2.5</v>
      </c>
      <c r="S24" s="37">
        <v>0.7</v>
      </c>
      <c r="T24" s="27">
        <v>9496</v>
      </c>
    </row>
    <row r="25" spans="1:20" ht="12.9" customHeight="1" x14ac:dyDescent="0.2">
      <c r="A25" s="26" t="s">
        <v>209</v>
      </c>
      <c r="B25" s="12" t="s">
        <v>184</v>
      </c>
      <c r="C25" s="27">
        <v>18985</v>
      </c>
      <c r="D25" s="27">
        <v>88138</v>
      </c>
      <c r="E25" s="27">
        <v>43981</v>
      </c>
      <c r="F25" s="27">
        <v>44157</v>
      </c>
      <c r="G25" s="35">
        <v>99.6</v>
      </c>
      <c r="H25" s="29">
        <v>4.5999999999999996</v>
      </c>
      <c r="I25" s="29">
        <v>3.8</v>
      </c>
      <c r="J25" s="27">
        <v>3965</v>
      </c>
      <c r="K25" s="211" t="s">
        <v>215</v>
      </c>
      <c r="L25" s="12" t="s">
        <v>216</v>
      </c>
      <c r="M25" s="32">
        <v>140178</v>
      </c>
      <c r="N25" s="27">
        <v>344939</v>
      </c>
      <c r="O25" s="27">
        <v>169967</v>
      </c>
      <c r="P25" s="27">
        <v>174972</v>
      </c>
      <c r="Q25" s="29">
        <v>97.1</v>
      </c>
      <c r="R25" s="37">
        <v>2.5</v>
      </c>
      <c r="S25" s="38">
        <v>0.6</v>
      </c>
      <c r="T25" s="27">
        <v>9552</v>
      </c>
    </row>
    <row r="26" spans="1:20" ht="8.1" customHeight="1" x14ac:dyDescent="0.2">
      <c r="A26" s="26"/>
      <c r="B26" s="12"/>
      <c r="C26" s="27"/>
      <c r="D26" s="27"/>
      <c r="E26" s="27"/>
      <c r="F26" s="27"/>
      <c r="G26" s="35"/>
      <c r="H26" s="29"/>
      <c r="I26" s="29"/>
      <c r="J26" s="27"/>
      <c r="K26" s="212"/>
      <c r="L26" s="36"/>
    </row>
    <row r="27" spans="1:20" ht="12.9" customHeight="1" x14ac:dyDescent="0.2">
      <c r="A27" s="26" t="s">
        <v>210</v>
      </c>
      <c r="B27" s="12" t="s">
        <v>184</v>
      </c>
      <c r="C27" s="27">
        <v>21234</v>
      </c>
      <c r="D27" s="27">
        <v>97887</v>
      </c>
      <c r="E27" s="27">
        <v>49075</v>
      </c>
      <c r="F27" s="27">
        <v>48812</v>
      </c>
      <c r="G27" s="35">
        <v>100.5</v>
      </c>
      <c r="H27" s="29">
        <v>4.5999999999999996</v>
      </c>
      <c r="I27" s="29">
        <v>11.1</v>
      </c>
      <c r="J27" s="27">
        <v>4403</v>
      </c>
      <c r="K27" s="210" t="s">
        <v>218</v>
      </c>
      <c r="L27" s="12" t="s">
        <v>216</v>
      </c>
      <c r="M27" s="32">
        <v>141655</v>
      </c>
      <c r="N27" s="27">
        <v>346145</v>
      </c>
      <c r="O27" s="27">
        <v>170310</v>
      </c>
      <c r="P27" s="27">
        <v>175835</v>
      </c>
      <c r="Q27" s="37">
        <v>96.8</v>
      </c>
      <c r="R27" s="37">
        <v>2.4435777063993505</v>
      </c>
      <c r="S27" s="39">
        <v>0.3</v>
      </c>
      <c r="T27" s="27">
        <v>9585.8487953475487</v>
      </c>
    </row>
    <row r="28" spans="1:20" ht="12.9" customHeight="1" x14ac:dyDescent="0.2">
      <c r="A28" s="26" t="s">
        <v>211</v>
      </c>
      <c r="B28" s="222">
        <v>37.409999999999997</v>
      </c>
      <c r="C28" s="27">
        <v>21333</v>
      </c>
      <c r="D28" s="27">
        <v>100887</v>
      </c>
      <c r="E28" s="27">
        <v>50180</v>
      </c>
      <c r="F28" s="27">
        <v>50707</v>
      </c>
      <c r="G28" s="35">
        <v>99</v>
      </c>
      <c r="H28" s="29">
        <v>4.7</v>
      </c>
      <c r="I28" s="29">
        <v>3.1</v>
      </c>
      <c r="J28" s="27">
        <v>2697</v>
      </c>
      <c r="K28" s="210" t="s">
        <v>220</v>
      </c>
      <c r="L28" s="12" t="s">
        <v>216</v>
      </c>
      <c r="M28" s="32">
        <v>143724</v>
      </c>
      <c r="N28" s="27">
        <v>348035</v>
      </c>
      <c r="O28" s="27">
        <v>170754</v>
      </c>
      <c r="P28" s="27">
        <v>177281</v>
      </c>
      <c r="Q28" s="29">
        <v>96.318274377964926</v>
      </c>
      <c r="R28" s="37">
        <v>2.4</v>
      </c>
      <c r="S28" s="40">
        <v>0.5</v>
      </c>
      <c r="T28" s="27">
        <v>9638</v>
      </c>
    </row>
    <row r="29" spans="1:20" ht="12.9" customHeight="1" x14ac:dyDescent="0.2">
      <c r="A29" s="26" t="s">
        <v>212</v>
      </c>
      <c r="B29" s="12" t="s">
        <v>184</v>
      </c>
      <c r="C29" s="27">
        <v>23433</v>
      </c>
      <c r="D29" s="27">
        <v>108738</v>
      </c>
      <c r="E29" s="27">
        <v>54375</v>
      </c>
      <c r="F29" s="27">
        <v>54363</v>
      </c>
      <c r="G29" s="35">
        <v>100</v>
      </c>
      <c r="H29" s="29">
        <v>4.5999999999999996</v>
      </c>
      <c r="I29" s="29">
        <v>7.8</v>
      </c>
      <c r="J29" s="27">
        <v>2907</v>
      </c>
      <c r="K29" s="210" t="s">
        <v>222</v>
      </c>
      <c r="L29" s="12" t="s">
        <v>216</v>
      </c>
      <c r="M29" s="32">
        <v>145468</v>
      </c>
      <c r="N29" s="27">
        <v>349076</v>
      </c>
      <c r="O29" s="27">
        <v>170966</v>
      </c>
      <c r="P29" s="27">
        <v>178110</v>
      </c>
      <c r="Q29" s="29">
        <v>95.988995564538769</v>
      </c>
      <c r="R29" s="37">
        <v>2.4</v>
      </c>
      <c r="S29" s="39">
        <v>0.29910784834858561</v>
      </c>
      <c r="T29" s="27">
        <v>9667</v>
      </c>
    </row>
    <row r="30" spans="1:20" ht="12.9" customHeight="1" x14ac:dyDescent="0.2">
      <c r="A30" s="26" t="s">
        <v>214</v>
      </c>
      <c r="B30" s="41">
        <v>36.6</v>
      </c>
      <c r="C30" s="27">
        <v>24508</v>
      </c>
      <c r="D30" s="27">
        <v>112227</v>
      </c>
      <c r="E30" s="27">
        <v>56170</v>
      </c>
      <c r="F30" s="27">
        <v>56057</v>
      </c>
      <c r="G30" s="35">
        <v>100.2</v>
      </c>
      <c r="H30" s="29">
        <v>4.5999999999999996</v>
      </c>
      <c r="I30" s="29">
        <v>3.2</v>
      </c>
      <c r="J30" s="27">
        <v>3066</v>
      </c>
      <c r="K30" s="210" t="s">
        <v>224</v>
      </c>
      <c r="L30" s="12" t="s">
        <v>216</v>
      </c>
      <c r="M30" s="32">
        <v>147271</v>
      </c>
      <c r="N30" s="27">
        <v>350483</v>
      </c>
      <c r="O30" s="27">
        <v>171291</v>
      </c>
      <c r="P30" s="27">
        <v>179192</v>
      </c>
      <c r="Q30" s="29">
        <v>95.590762980490197</v>
      </c>
      <c r="R30" s="37">
        <v>2.3798507513359723</v>
      </c>
      <c r="S30" s="39">
        <v>0.40306408919547604</v>
      </c>
      <c r="T30" s="27">
        <v>9705.9817225145398</v>
      </c>
    </row>
    <row r="31" spans="1:20" ht="12.9" customHeight="1" x14ac:dyDescent="0.2">
      <c r="A31" s="26" t="s">
        <v>217</v>
      </c>
      <c r="B31" s="12" t="s">
        <v>184</v>
      </c>
      <c r="C31" s="27">
        <v>25984</v>
      </c>
      <c r="D31" s="27">
        <v>116397</v>
      </c>
      <c r="E31" s="27">
        <v>58392</v>
      </c>
      <c r="F31" s="27">
        <v>58005</v>
      </c>
      <c r="G31" s="35">
        <v>100.7</v>
      </c>
      <c r="H31" s="29">
        <v>4.5</v>
      </c>
      <c r="I31" s="29">
        <v>3.7</v>
      </c>
      <c r="J31" s="27">
        <v>3180</v>
      </c>
      <c r="K31" s="210" t="s">
        <v>226</v>
      </c>
      <c r="L31" s="12" t="s">
        <v>216</v>
      </c>
      <c r="M31" s="42">
        <v>148482</v>
      </c>
      <c r="N31" s="32">
        <v>351283</v>
      </c>
      <c r="O31" s="42">
        <v>171290</v>
      </c>
      <c r="P31" s="42">
        <v>179993</v>
      </c>
      <c r="Q31" s="43">
        <v>95.164811964909745</v>
      </c>
      <c r="R31" s="44">
        <v>2.3658288546759878</v>
      </c>
      <c r="S31" s="45">
        <v>0.22825643469155421</v>
      </c>
      <c r="T31" s="46">
        <v>9728.1362503461642</v>
      </c>
    </row>
    <row r="32" spans="1:20" ht="8.1" customHeight="1" x14ac:dyDescent="0.2">
      <c r="A32" s="26"/>
      <c r="B32" s="12"/>
      <c r="C32" s="27"/>
      <c r="D32" s="27"/>
      <c r="E32" s="27"/>
      <c r="F32" s="27"/>
      <c r="G32" s="35"/>
      <c r="H32" s="29"/>
      <c r="I32" s="29"/>
      <c r="J32" s="27"/>
      <c r="K32" s="212"/>
      <c r="L32" s="36"/>
    </row>
    <row r="33" spans="1:22" ht="12.9" customHeight="1" x14ac:dyDescent="0.2">
      <c r="A33" s="26" t="s">
        <v>219</v>
      </c>
      <c r="B33" s="12" t="s">
        <v>184</v>
      </c>
      <c r="C33" s="27">
        <v>27491</v>
      </c>
      <c r="D33" s="27">
        <v>120203</v>
      </c>
      <c r="E33" s="27">
        <v>60412</v>
      </c>
      <c r="F33" s="27">
        <v>59791</v>
      </c>
      <c r="G33" s="35">
        <v>101</v>
      </c>
      <c r="H33" s="29">
        <v>4.3</v>
      </c>
      <c r="I33" s="29">
        <v>7.5</v>
      </c>
      <c r="J33" s="27">
        <v>3284</v>
      </c>
      <c r="K33" s="210" t="s">
        <v>228</v>
      </c>
      <c r="L33" s="12" t="s">
        <v>184</v>
      </c>
      <c r="M33" s="42">
        <v>149679</v>
      </c>
      <c r="N33" s="32">
        <v>351168</v>
      </c>
      <c r="O33" s="42">
        <v>170927</v>
      </c>
      <c r="P33" s="42">
        <v>180241</v>
      </c>
      <c r="Q33" s="43">
        <v>94.83247429830061</v>
      </c>
      <c r="R33" s="44">
        <v>2.3461407411861384</v>
      </c>
      <c r="S33" s="45">
        <v>-3.2737137863204313E-2</v>
      </c>
      <c r="T33" s="46">
        <v>9724.9515369703677</v>
      </c>
    </row>
    <row r="34" spans="1:22" ht="12.9" customHeight="1" x14ac:dyDescent="0.2">
      <c r="A34" s="26" t="s">
        <v>221</v>
      </c>
      <c r="B34" s="12" t="s">
        <v>184</v>
      </c>
      <c r="C34" s="27">
        <v>30118</v>
      </c>
      <c r="D34" s="27">
        <v>128354</v>
      </c>
      <c r="E34" s="27">
        <v>65146</v>
      </c>
      <c r="F34" s="27">
        <v>63208</v>
      </c>
      <c r="G34" s="35">
        <v>103.1</v>
      </c>
      <c r="H34" s="29">
        <v>4.3</v>
      </c>
      <c r="I34" s="29">
        <v>6.8</v>
      </c>
      <c r="J34" s="27">
        <v>3507</v>
      </c>
      <c r="K34" s="210" t="s">
        <v>230</v>
      </c>
      <c r="L34" s="12" t="s">
        <v>184</v>
      </c>
      <c r="M34" s="42">
        <v>151067</v>
      </c>
      <c r="N34" s="32">
        <v>351343</v>
      </c>
      <c r="O34" s="42">
        <v>170635</v>
      </c>
      <c r="P34" s="42">
        <v>180708</v>
      </c>
      <c r="Q34" s="43">
        <v>94.425814020408609</v>
      </c>
      <c r="R34" s="44">
        <v>2.3257428822972588</v>
      </c>
      <c r="S34" s="45">
        <v>4.9833697831237471E-2</v>
      </c>
      <c r="T34" s="46">
        <v>9729.797839933537</v>
      </c>
    </row>
    <row r="35" spans="1:22" ht="12.9" customHeight="1" x14ac:dyDescent="0.2">
      <c r="A35" s="26" t="s">
        <v>223</v>
      </c>
      <c r="B35" s="12" t="s">
        <v>184</v>
      </c>
      <c r="C35" s="27">
        <v>32977</v>
      </c>
      <c r="D35" s="27">
        <v>136623</v>
      </c>
      <c r="E35" s="27">
        <v>69953</v>
      </c>
      <c r="F35" s="27">
        <v>66670</v>
      </c>
      <c r="G35" s="35">
        <v>104.9</v>
      </c>
      <c r="H35" s="29">
        <v>4.0999999999999996</v>
      </c>
      <c r="I35" s="29">
        <v>6.4</v>
      </c>
      <c r="J35" s="27">
        <v>3733</v>
      </c>
      <c r="K35" s="210" t="s">
        <v>264</v>
      </c>
      <c r="L35" s="12" t="s">
        <v>184</v>
      </c>
      <c r="M35" s="42">
        <v>152572</v>
      </c>
      <c r="N35" s="32">
        <v>351868</v>
      </c>
      <c r="O35" s="42">
        <v>170463</v>
      </c>
      <c r="P35" s="42">
        <v>181405</v>
      </c>
      <c r="Q35" s="43">
        <v>93.968192717951553</v>
      </c>
      <c r="R35" s="44">
        <v>2.3062422987179825</v>
      </c>
      <c r="S35" s="45">
        <v>0.14942662867909706</v>
      </c>
      <c r="T35" s="46">
        <v>9744.3367488230415</v>
      </c>
    </row>
    <row r="36" spans="1:22" ht="12.9" customHeight="1" x14ac:dyDescent="0.2">
      <c r="A36" s="26" t="s">
        <v>225</v>
      </c>
      <c r="B36" s="12" t="s">
        <v>184</v>
      </c>
      <c r="C36" s="27">
        <v>39138</v>
      </c>
      <c r="D36" s="27">
        <v>154009</v>
      </c>
      <c r="E36" s="27">
        <v>79042</v>
      </c>
      <c r="F36" s="27">
        <v>74967</v>
      </c>
      <c r="G36" s="35">
        <v>105.4</v>
      </c>
      <c r="H36" s="29">
        <v>3.9</v>
      </c>
      <c r="I36" s="29">
        <v>12.7</v>
      </c>
      <c r="J36" s="27">
        <v>4208</v>
      </c>
      <c r="K36" s="210" t="s">
        <v>233</v>
      </c>
      <c r="L36" s="12" t="s">
        <v>184</v>
      </c>
      <c r="M36" s="42">
        <v>154196</v>
      </c>
      <c r="N36" s="32">
        <v>352626</v>
      </c>
      <c r="O36" s="42">
        <v>170592</v>
      </c>
      <c r="P36" s="42">
        <v>182034</v>
      </c>
      <c r="Q36" s="43">
        <v>93.7</v>
      </c>
      <c r="R36" s="44">
        <v>2.2999999999999998</v>
      </c>
      <c r="S36" s="45">
        <v>0.2</v>
      </c>
      <c r="T36" s="46">
        <v>9765</v>
      </c>
    </row>
    <row r="37" spans="1:22" ht="12.9" customHeight="1" x14ac:dyDescent="0.2">
      <c r="A37" s="26" t="s">
        <v>227</v>
      </c>
      <c r="B37" s="12" t="s">
        <v>184</v>
      </c>
      <c r="C37" s="27">
        <v>45525</v>
      </c>
      <c r="D37" s="27">
        <v>172870</v>
      </c>
      <c r="E37" s="27">
        <v>89220</v>
      </c>
      <c r="F37" s="27">
        <v>83650</v>
      </c>
      <c r="G37" s="35">
        <v>106.7</v>
      </c>
      <c r="H37" s="29">
        <v>3.8</v>
      </c>
      <c r="I37" s="29">
        <v>12.2</v>
      </c>
      <c r="J37" s="27">
        <v>4723</v>
      </c>
      <c r="K37" s="210" t="s">
        <v>265</v>
      </c>
      <c r="L37" s="12" t="s">
        <v>184</v>
      </c>
      <c r="M37" s="42">
        <v>155081</v>
      </c>
      <c r="N37" s="32">
        <v>352366</v>
      </c>
      <c r="O37" s="42">
        <v>170304</v>
      </c>
      <c r="P37" s="42">
        <v>182062</v>
      </c>
      <c r="Q37" s="43">
        <v>93.5</v>
      </c>
      <c r="R37" s="44">
        <v>2.2999999999999998</v>
      </c>
      <c r="S37" s="45">
        <v>-7.3732509000000002E-2</v>
      </c>
      <c r="T37" s="46">
        <v>9758</v>
      </c>
    </row>
    <row r="38" spans="1:22" ht="8.1" customHeight="1" x14ac:dyDescent="0.2">
      <c r="A38" s="26"/>
      <c r="B38" s="12"/>
      <c r="C38" s="27"/>
      <c r="D38" s="27"/>
      <c r="E38" s="27"/>
      <c r="F38" s="27"/>
      <c r="G38" s="35"/>
      <c r="H38" s="29"/>
      <c r="I38" s="29"/>
      <c r="J38" s="27"/>
      <c r="K38" s="212"/>
      <c r="L38" s="36"/>
    </row>
    <row r="39" spans="1:22" ht="12.9" customHeight="1" x14ac:dyDescent="0.2">
      <c r="A39" s="26" t="s">
        <v>229</v>
      </c>
      <c r="B39" s="12" t="s">
        <v>184</v>
      </c>
      <c r="C39" s="27">
        <v>53472</v>
      </c>
      <c r="D39" s="27">
        <v>197272</v>
      </c>
      <c r="E39" s="27">
        <v>101549</v>
      </c>
      <c r="F39" s="27">
        <v>95723</v>
      </c>
      <c r="G39" s="35">
        <v>106.1</v>
      </c>
      <c r="H39" s="29">
        <v>3.7</v>
      </c>
      <c r="I39" s="29">
        <v>14.1</v>
      </c>
      <c r="J39" s="27">
        <v>5390</v>
      </c>
      <c r="K39" s="210" t="s">
        <v>266</v>
      </c>
      <c r="L39" s="12" t="s">
        <v>184</v>
      </c>
      <c r="M39" s="47">
        <v>155679</v>
      </c>
      <c r="N39" s="47">
        <v>351771</v>
      </c>
      <c r="O39" s="47">
        <v>169750</v>
      </c>
      <c r="P39" s="47">
        <v>182021</v>
      </c>
      <c r="Q39" s="48">
        <v>93.3</v>
      </c>
      <c r="R39" s="48">
        <v>2.2999999999999998</v>
      </c>
      <c r="S39" s="45">
        <v>-0.2</v>
      </c>
      <c r="T39" s="47">
        <v>9742</v>
      </c>
    </row>
    <row r="40" spans="1:22" ht="12.9" customHeight="1" x14ac:dyDescent="0.2">
      <c r="A40" s="26" t="s">
        <v>231</v>
      </c>
      <c r="B40" s="12" t="s">
        <v>184</v>
      </c>
      <c r="C40" s="27">
        <v>58383</v>
      </c>
      <c r="D40" s="27">
        <v>211506</v>
      </c>
      <c r="E40" s="27">
        <v>108783</v>
      </c>
      <c r="F40" s="27">
        <v>102723</v>
      </c>
      <c r="G40" s="35">
        <v>105.9</v>
      </c>
      <c r="H40" s="29">
        <v>3.6</v>
      </c>
      <c r="I40" s="29">
        <v>7.2</v>
      </c>
      <c r="J40" s="27">
        <v>5779</v>
      </c>
      <c r="K40" s="210" t="s">
        <v>267</v>
      </c>
      <c r="L40" s="12" t="s">
        <v>184</v>
      </c>
      <c r="M40" s="47">
        <v>157273</v>
      </c>
      <c r="N40" s="47">
        <v>353493</v>
      </c>
      <c r="O40" s="47">
        <v>170642</v>
      </c>
      <c r="P40" s="47">
        <v>182851</v>
      </c>
      <c r="Q40" s="48">
        <v>93.3</v>
      </c>
      <c r="R40" s="48">
        <v>2.2000000000000002</v>
      </c>
      <c r="S40" s="45">
        <v>0.5</v>
      </c>
      <c r="T40" s="47">
        <v>9789</v>
      </c>
      <c r="V40" s="49"/>
    </row>
    <row r="41" spans="1:22" ht="12.9" customHeight="1" x14ac:dyDescent="0.2">
      <c r="A41" s="26" t="s">
        <v>232</v>
      </c>
      <c r="B41" s="12" t="s">
        <v>184</v>
      </c>
      <c r="C41" s="27">
        <v>64525</v>
      </c>
      <c r="D41" s="27">
        <v>230413</v>
      </c>
      <c r="E41" s="27">
        <v>118575</v>
      </c>
      <c r="F41" s="27">
        <v>111838</v>
      </c>
      <c r="G41" s="35">
        <v>106</v>
      </c>
      <c r="H41" s="29">
        <v>3.6</v>
      </c>
      <c r="I41" s="29">
        <v>8.9</v>
      </c>
      <c r="J41" s="27">
        <v>6295</v>
      </c>
      <c r="K41" s="210" t="s">
        <v>275</v>
      </c>
      <c r="L41" s="12" t="s">
        <v>184</v>
      </c>
      <c r="M41" s="47">
        <v>158925</v>
      </c>
      <c r="N41" s="47">
        <v>356167</v>
      </c>
      <c r="O41" s="47">
        <v>171721</v>
      </c>
      <c r="P41" s="47">
        <v>184446</v>
      </c>
      <c r="Q41" s="45">
        <v>93.100961799117357</v>
      </c>
      <c r="R41" s="45">
        <v>2.241101148340412</v>
      </c>
      <c r="S41" s="45">
        <v>0.75645062278460962</v>
      </c>
      <c r="T41" s="47">
        <v>9863</v>
      </c>
      <c r="V41" s="49"/>
    </row>
    <row r="42" spans="1:22" ht="12.9" customHeight="1" x14ac:dyDescent="0.2">
      <c r="A42" s="26" t="s">
        <v>234</v>
      </c>
      <c r="B42" s="12" t="s">
        <v>184</v>
      </c>
      <c r="C42" s="27">
        <v>69766</v>
      </c>
      <c r="D42" s="27">
        <v>241821</v>
      </c>
      <c r="E42" s="27">
        <v>124075</v>
      </c>
      <c r="F42" s="27">
        <v>117746</v>
      </c>
      <c r="G42" s="35">
        <v>105.4</v>
      </c>
      <c r="H42" s="29">
        <v>3.7</v>
      </c>
      <c r="I42" s="29">
        <v>5</v>
      </c>
      <c r="J42" s="27">
        <v>6607</v>
      </c>
      <c r="K42" s="210" t="s">
        <v>278</v>
      </c>
      <c r="L42" s="12" t="s">
        <v>184</v>
      </c>
      <c r="M42" s="47">
        <v>161187</v>
      </c>
      <c r="N42" s="47">
        <v>359689</v>
      </c>
      <c r="O42" s="47">
        <v>173311</v>
      </c>
      <c r="P42" s="47">
        <v>186378</v>
      </c>
      <c r="Q42" s="45">
        <v>92.988979385979036</v>
      </c>
      <c r="R42" s="45">
        <v>2.2315012997326087</v>
      </c>
      <c r="S42" s="45">
        <v>0.98886196643709301</v>
      </c>
      <c r="T42" s="47">
        <v>9960.9249515369702</v>
      </c>
      <c r="V42" s="50"/>
    </row>
    <row r="43" spans="1:22" ht="12.9" customHeight="1" x14ac:dyDescent="0.2">
      <c r="A43" s="26" t="s">
        <v>235</v>
      </c>
      <c r="B43" s="12" t="s">
        <v>184</v>
      </c>
      <c r="C43" s="27">
        <v>80114</v>
      </c>
      <c r="D43" s="27">
        <v>252030</v>
      </c>
      <c r="E43" s="27">
        <v>129267</v>
      </c>
      <c r="F43" s="27">
        <v>122763</v>
      </c>
      <c r="G43" s="35">
        <v>105.3</v>
      </c>
      <c r="H43" s="29">
        <v>3.1</v>
      </c>
      <c r="I43" s="29">
        <v>4.2</v>
      </c>
      <c r="J43" s="27">
        <v>6886</v>
      </c>
      <c r="K43" s="210" t="s">
        <v>279</v>
      </c>
      <c r="L43" s="12">
        <v>36.090000000000003</v>
      </c>
      <c r="M43" s="51">
        <v>163064</v>
      </c>
      <c r="N43" s="51">
        <v>361877</v>
      </c>
      <c r="O43" s="51">
        <v>174255</v>
      </c>
      <c r="P43" s="51">
        <v>187622</v>
      </c>
      <c r="Q43" s="52">
        <f>O43/P43*100</f>
        <v>92.875568963128003</v>
      </c>
      <c r="R43" s="52">
        <f>N43/M43</f>
        <v>2.2192329392140508</v>
      </c>
      <c r="S43" s="52">
        <f>(N43-N42)/N43*100</f>
        <v>0.60462532849559381</v>
      </c>
      <c r="T43" s="51">
        <f>N43/L43</f>
        <v>10027.071210861734</v>
      </c>
    </row>
    <row r="44" spans="1:22" ht="8.1" customHeight="1" x14ac:dyDescent="0.2">
      <c r="A44" s="26"/>
      <c r="B44" s="12"/>
      <c r="C44" s="27"/>
      <c r="D44" s="27"/>
      <c r="E44" s="27"/>
      <c r="F44" s="27"/>
      <c r="G44" s="35"/>
      <c r="H44" s="29"/>
      <c r="I44" s="29"/>
      <c r="J44" s="27"/>
      <c r="K44" s="212"/>
      <c r="L44" s="36"/>
    </row>
    <row r="45" spans="1:22" ht="12.9" customHeight="1" x14ac:dyDescent="0.2">
      <c r="A45" s="26" t="s">
        <v>236</v>
      </c>
      <c r="B45" s="12" t="s">
        <v>184</v>
      </c>
      <c r="C45" s="27">
        <v>83174</v>
      </c>
      <c r="D45" s="27">
        <v>257590</v>
      </c>
      <c r="E45" s="27">
        <v>131782</v>
      </c>
      <c r="F45" s="27">
        <v>125808</v>
      </c>
      <c r="G45" s="35">
        <v>104.7</v>
      </c>
      <c r="H45" s="29">
        <v>3.1</v>
      </c>
      <c r="I45" s="29">
        <v>2.2000000000000002</v>
      </c>
      <c r="J45" s="27">
        <v>7038</v>
      </c>
      <c r="K45" s="210" t="s">
        <v>388</v>
      </c>
      <c r="L45" s="12" t="s">
        <v>184</v>
      </c>
      <c r="M45" s="51">
        <v>165540</v>
      </c>
      <c r="N45" s="51">
        <v>365587</v>
      </c>
      <c r="O45" s="51">
        <v>175892</v>
      </c>
      <c r="P45" s="51">
        <v>189695</v>
      </c>
      <c r="Q45" s="52">
        <f>O45/P45*100</f>
        <v>92.723582593109981</v>
      </c>
      <c r="R45" s="52">
        <f>N45/M45</f>
        <v>2.2084511296363418</v>
      </c>
      <c r="S45" s="52">
        <f>(N45-N43)/N43*100</f>
        <v>1.025210223363187</v>
      </c>
      <c r="T45" s="51">
        <v>10130</v>
      </c>
    </row>
    <row r="46" spans="1:22" ht="12.9" customHeight="1" x14ac:dyDescent="0.2">
      <c r="A46" s="26" t="s">
        <v>237</v>
      </c>
      <c r="B46" s="12" t="s">
        <v>184</v>
      </c>
      <c r="C46" s="27">
        <v>87787</v>
      </c>
      <c r="D46" s="27">
        <v>268404</v>
      </c>
      <c r="E46" s="27">
        <v>136902</v>
      </c>
      <c r="F46" s="27">
        <v>131502</v>
      </c>
      <c r="G46" s="35">
        <v>104.1</v>
      </c>
      <c r="H46" s="29">
        <v>3.1</v>
      </c>
      <c r="I46" s="29">
        <v>4.2</v>
      </c>
      <c r="J46" s="27">
        <v>7333</v>
      </c>
      <c r="K46" s="210" t="s">
        <v>389</v>
      </c>
      <c r="L46" s="12" t="s">
        <v>184</v>
      </c>
      <c r="M46" s="51">
        <v>168328</v>
      </c>
      <c r="N46" s="51">
        <v>369441</v>
      </c>
      <c r="O46" s="51">
        <v>177613</v>
      </c>
      <c r="P46" s="51">
        <v>191828</v>
      </c>
      <c r="Q46" s="52">
        <f>O46/P46*100</f>
        <v>92.589715787059248</v>
      </c>
      <c r="R46" s="52">
        <f>N46/M46</f>
        <v>2.1947685471222851</v>
      </c>
      <c r="S46" s="52">
        <f>(N46-N45)/N45*100</f>
        <v>1.0541950342873241</v>
      </c>
      <c r="T46" s="51">
        <v>10237</v>
      </c>
    </row>
    <row r="47" spans="1:22" ht="12.9" customHeight="1" x14ac:dyDescent="0.2">
      <c r="A47" s="26" t="s">
        <v>238</v>
      </c>
      <c r="B47" s="12" t="s">
        <v>184</v>
      </c>
      <c r="C47" s="27">
        <v>90528</v>
      </c>
      <c r="D47" s="27">
        <v>274031</v>
      </c>
      <c r="E47" s="27">
        <v>139542</v>
      </c>
      <c r="F47" s="27">
        <v>134489</v>
      </c>
      <c r="G47" s="35">
        <v>103.8</v>
      </c>
      <c r="H47" s="29">
        <v>3</v>
      </c>
      <c r="I47" s="29">
        <v>2.1</v>
      </c>
      <c r="J47" s="27">
        <v>7467</v>
      </c>
      <c r="K47" s="210" t="s">
        <v>461</v>
      </c>
      <c r="L47" s="12" t="s">
        <v>184</v>
      </c>
      <c r="M47" s="51">
        <v>169790</v>
      </c>
      <c r="N47" s="51">
        <v>370365</v>
      </c>
      <c r="O47" s="51">
        <v>177756</v>
      </c>
      <c r="P47" s="51">
        <v>192609</v>
      </c>
      <c r="Q47" s="52">
        <f>O47/P47*100</f>
        <v>92.288522343192682</v>
      </c>
      <c r="R47" s="52">
        <f>N47/M47</f>
        <v>2.1813122091995996</v>
      </c>
      <c r="S47" s="52">
        <f>(N47-N46)/N46*100</f>
        <v>0.25010759498810364</v>
      </c>
      <c r="T47" s="51">
        <f>N47/L43</f>
        <v>10262.261014131338</v>
      </c>
    </row>
    <row r="48" spans="1:22" ht="12.9" customHeight="1" x14ac:dyDescent="0.2">
      <c r="A48" s="26" t="s">
        <v>239</v>
      </c>
      <c r="B48" s="12" t="s">
        <v>184</v>
      </c>
      <c r="C48" s="27">
        <v>93405</v>
      </c>
      <c r="D48" s="27">
        <v>280573</v>
      </c>
      <c r="E48" s="27">
        <v>142494</v>
      </c>
      <c r="F48" s="27">
        <v>138079</v>
      </c>
      <c r="G48" s="35">
        <v>103.2</v>
      </c>
      <c r="H48" s="29">
        <v>3</v>
      </c>
      <c r="I48" s="29">
        <v>2.4</v>
      </c>
      <c r="J48" s="27">
        <v>7666</v>
      </c>
      <c r="K48" s="210" t="s">
        <v>390</v>
      </c>
      <c r="L48" s="12" t="s">
        <v>184</v>
      </c>
      <c r="M48" s="51">
        <v>171500</v>
      </c>
      <c r="N48" s="51">
        <v>371753</v>
      </c>
      <c r="O48" s="51">
        <v>178293</v>
      </c>
      <c r="P48" s="51">
        <v>193460</v>
      </c>
      <c r="Q48" s="52">
        <f>O48/P48*100</f>
        <v>92.160136462317794</v>
      </c>
      <c r="R48" s="52">
        <f>N48/M48</f>
        <v>2.167655976676385</v>
      </c>
      <c r="S48" s="52">
        <f>(N48-N47)/N47*100</f>
        <v>0.37476543409879443</v>
      </c>
      <c r="T48" s="51">
        <f>N48/L43</f>
        <v>10300.720421169299</v>
      </c>
    </row>
    <row r="49" spans="1:20" ht="12.9" customHeight="1" x14ac:dyDescent="0.2">
      <c r="A49" s="26" t="s">
        <v>240</v>
      </c>
      <c r="B49" s="12" t="s">
        <v>184</v>
      </c>
      <c r="C49" s="27">
        <v>97449</v>
      </c>
      <c r="D49" s="27">
        <v>289337</v>
      </c>
      <c r="E49" s="27">
        <v>146586</v>
      </c>
      <c r="F49" s="27">
        <v>142751</v>
      </c>
      <c r="G49" s="35">
        <v>102.7</v>
      </c>
      <c r="H49" s="29">
        <v>3</v>
      </c>
      <c r="I49" s="29">
        <v>3.1</v>
      </c>
      <c r="J49" s="27">
        <v>7905</v>
      </c>
      <c r="K49" s="213" t="s">
        <v>383</v>
      </c>
      <c r="L49" s="12" t="s">
        <v>184</v>
      </c>
      <c r="M49" s="51">
        <v>173280</v>
      </c>
      <c r="N49" s="51">
        <v>372948</v>
      </c>
      <c r="O49" s="51">
        <v>178672</v>
      </c>
      <c r="P49" s="51">
        <v>194276</v>
      </c>
      <c r="Q49" s="52">
        <f>O49/P49*100</f>
        <v>91.968127818155608</v>
      </c>
      <c r="R49" s="52">
        <f>N49/M49</f>
        <v>2.152285318559557</v>
      </c>
      <c r="S49" s="52">
        <f>(N49-N48)/N48*100</f>
        <v>0.32144999502357746</v>
      </c>
      <c r="T49" s="51">
        <f>N49/L43</f>
        <v>10333.832086450539</v>
      </c>
    </row>
    <row r="50" spans="1:20" ht="8.1" customHeight="1" x14ac:dyDescent="0.2">
      <c r="A50" s="26"/>
      <c r="B50" s="12"/>
      <c r="C50" s="27"/>
      <c r="D50" s="27"/>
      <c r="E50" s="27"/>
      <c r="F50" s="27"/>
      <c r="G50" s="35"/>
      <c r="H50" s="29"/>
      <c r="I50" s="29"/>
      <c r="J50" s="27"/>
      <c r="K50" s="214"/>
      <c r="L50" s="53"/>
      <c r="M50" s="54"/>
      <c r="N50" s="54"/>
      <c r="O50" s="54"/>
      <c r="P50" s="54"/>
      <c r="Q50" s="55"/>
      <c r="R50" s="55"/>
      <c r="S50" s="55"/>
      <c r="T50" s="54"/>
    </row>
    <row r="51" spans="1:20" ht="12.9" customHeight="1" x14ac:dyDescent="0.2">
      <c r="A51" s="34" t="s">
        <v>241</v>
      </c>
      <c r="B51" s="12" t="s">
        <v>184</v>
      </c>
      <c r="C51" s="27">
        <v>100465</v>
      </c>
      <c r="D51" s="27">
        <v>296090</v>
      </c>
      <c r="E51" s="27">
        <v>149550</v>
      </c>
      <c r="F51" s="27">
        <v>146540</v>
      </c>
      <c r="G51" s="29">
        <v>102.1</v>
      </c>
      <c r="H51" s="29">
        <v>2.9</v>
      </c>
      <c r="I51" s="29">
        <v>2.2999999999999998</v>
      </c>
      <c r="J51" s="27">
        <v>8090</v>
      </c>
      <c r="K51" s="215" t="s">
        <v>482</v>
      </c>
      <c r="L51" s="218" t="s">
        <v>184</v>
      </c>
      <c r="M51" s="51">
        <v>175466</v>
      </c>
      <c r="N51" s="51">
        <v>375522</v>
      </c>
      <c r="O51" s="51">
        <v>179877</v>
      </c>
      <c r="P51" s="51">
        <v>195645</v>
      </c>
      <c r="Q51" s="52">
        <v>91.940504485164453</v>
      </c>
      <c r="R51" s="52">
        <v>2.1401411099586243</v>
      </c>
      <c r="S51" s="52">
        <v>0.69017664661025102</v>
      </c>
      <c r="T51" s="51">
        <v>10405.153782211139</v>
      </c>
    </row>
    <row r="52" spans="1:20" ht="12.9" customHeight="1" x14ac:dyDescent="0.2">
      <c r="A52" s="34" t="s">
        <v>242</v>
      </c>
      <c r="B52" s="12" t="s">
        <v>184</v>
      </c>
      <c r="C52" s="27">
        <v>102200</v>
      </c>
      <c r="D52" s="27">
        <v>301709</v>
      </c>
      <c r="E52" s="27">
        <v>152178</v>
      </c>
      <c r="F52" s="27">
        <v>149531</v>
      </c>
      <c r="G52" s="29">
        <v>101.8</v>
      </c>
      <c r="H52" s="29">
        <v>3</v>
      </c>
      <c r="I52" s="29">
        <v>1.9</v>
      </c>
      <c r="J52" s="27">
        <v>8243</v>
      </c>
      <c r="K52" s="215" t="s">
        <v>483</v>
      </c>
      <c r="L52" s="218" t="s">
        <v>184</v>
      </c>
      <c r="M52" s="51">
        <v>178479</v>
      </c>
      <c r="N52" s="51">
        <v>378485</v>
      </c>
      <c r="O52" s="51">
        <v>181016</v>
      </c>
      <c r="P52" s="51">
        <v>197469</v>
      </c>
      <c r="Q52" s="52">
        <f>O52/P52*100</f>
        <v>91.668059290318979</v>
      </c>
      <c r="R52" s="52">
        <f>N52/M52</f>
        <v>2.1206136296146885</v>
      </c>
      <c r="S52" s="52">
        <f>(N52-N51)/N51*100</f>
        <v>0.789034996618041</v>
      </c>
      <c r="T52" s="51">
        <f>N52/L43</f>
        <v>10487.254087004709</v>
      </c>
    </row>
    <row r="53" spans="1:20" ht="12.9" customHeight="1" x14ac:dyDescent="0.2">
      <c r="A53" s="34" t="s">
        <v>243</v>
      </c>
      <c r="B53" s="12" t="s">
        <v>184</v>
      </c>
      <c r="C53" s="27">
        <v>104875</v>
      </c>
      <c r="D53" s="27">
        <v>308731</v>
      </c>
      <c r="E53" s="27">
        <v>155306</v>
      </c>
      <c r="F53" s="27">
        <v>153425</v>
      </c>
      <c r="G53" s="29">
        <v>101.2</v>
      </c>
      <c r="H53" s="29">
        <v>2.9</v>
      </c>
      <c r="I53" s="29">
        <v>2.2999999999999998</v>
      </c>
      <c r="J53" s="27">
        <v>8435</v>
      </c>
      <c r="K53" s="210" t="s">
        <v>484</v>
      </c>
      <c r="L53" s="56" t="s">
        <v>184</v>
      </c>
      <c r="M53" s="51">
        <v>181607</v>
      </c>
      <c r="N53" s="51">
        <v>381024</v>
      </c>
      <c r="O53" s="51">
        <v>181993</v>
      </c>
      <c r="P53" s="51">
        <v>199031</v>
      </c>
      <c r="Q53" s="52">
        <v>91.439524496184006</v>
      </c>
      <c r="R53" s="52">
        <v>2.0980689070355218</v>
      </c>
      <c r="S53" s="52">
        <f>(N53-N52)/N52*100</f>
        <v>0.67083239758510904</v>
      </c>
      <c r="T53" s="47">
        <v>10557.605985037406</v>
      </c>
    </row>
    <row r="54" spans="1:20" ht="12.9" customHeight="1" x14ac:dyDescent="0.2">
      <c r="A54" s="34" t="s">
        <v>244</v>
      </c>
      <c r="B54" s="56" t="s">
        <v>184</v>
      </c>
      <c r="C54" s="27">
        <v>106606</v>
      </c>
      <c r="D54" s="27">
        <v>314235</v>
      </c>
      <c r="E54" s="27">
        <v>157876</v>
      </c>
      <c r="F54" s="27">
        <v>156359</v>
      </c>
      <c r="G54" s="29">
        <v>101</v>
      </c>
      <c r="H54" s="29">
        <v>2.9</v>
      </c>
      <c r="I54" s="29">
        <v>1.8</v>
      </c>
      <c r="J54" s="32">
        <v>8586</v>
      </c>
      <c r="K54" s="210" t="s">
        <v>494</v>
      </c>
      <c r="L54" s="56" t="s">
        <v>495</v>
      </c>
      <c r="M54" s="51">
        <v>183927</v>
      </c>
      <c r="N54" s="51">
        <v>382491</v>
      </c>
      <c r="O54" s="51">
        <v>182372</v>
      </c>
      <c r="P54" s="51">
        <v>200119</v>
      </c>
      <c r="Q54" s="52">
        <v>91.13177659292721</v>
      </c>
      <c r="R54" s="52">
        <v>2.079580485736189</v>
      </c>
      <c r="S54" s="52">
        <v>0.38759792329947024</v>
      </c>
      <c r="T54" s="47">
        <v>10598.254364089775</v>
      </c>
    </row>
    <row r="55" spans="1:20" ht="12.9" customHeight="1" thickBot="1" x14ac:dyDescent="0.25">
      <c r="A55" s="34" t="s">
        <v>245</v>
      </c>
      <c r="B55" s="56" t="s">
        <v>184</v>
      </c>
      <c r="C55" s="27">
        <v>108953</v>
      </c>
      <c r="D55" s="27">
        <v>320624</v>
      </c>
      <c r="E55" s="27">
        <v>160755</v>
      </c>
      <c r="F55" s="27">
        <v>159869</v>
      </c>
      <c r="G55" s="29">
        <v>100.6</v>
      </c>
      <c r="H55" s="29">
        <v>2.9</v>
      </c>
      <c r="I55" s="29">
        <v>2</v>
      </c>
      <c r="J55" s="32">
        <v>8760</v>
      </c>
      <c r="K55" s="252" t="s">
        <v>505</v>
      </c>
      <c r="L55" s="59" t="s">
        <v>495</v>
      </c>
      <c r="M55" s="229">
        <v>186401</v>
      </c>
      <c r="N55" s="229">
        <v>383669</v>
      </c>
      <c r="O55" s="229">
        <v>182673</v>
      </c>
      <c r="P55" s="229">
        <v>200996</v>
      </c>
      <c r="Q55" s="230">
        <f>O55/P55*100</f>
        <v>90.883898187028606</v>
      </c>
      <c r="R55" s="230">
        <f>N55/M55</f>
        <v>2.0582990434600674</v>
      </c>
      <c r="S55" s="230">
        <f>(N55-N54)/N54*100</f>
        <v>0.30798110282333441</v>
      </c>
      <c r="T55" s="231">
        <f>+N55/L43</f>
        <v>10630.89498476032</v>
      </c>
    </row>
    <row r="56" spans="1:20" ht="8.1" customHeight="1" x14ac:dyDescent="0.2">
      <c r="A56" s="34"/>
      <c r="B56" s="56"/>
      <c r="C56" s="27"/>
      <c r="D56" s="27"/>
      <c r="E56" s="27"/>
      <c r="F56" s="27"/>
      <c r="G56" s="29"/>
      <c r="H56" s="29"/>
      <c r="I56" s="29"/>
      <c r="J56" s="32"/>
      <c r="L56" s="9"/>
      <c r="M56" s="9"/>
      <c r="N56" s="9"/>
      <c r="O56" s="9"/>
      <c r="P56" s="9"/>
      <c r="Q56" s="9"/>
      <c r="R56" s="255" t="s">
        <v>491</v>
      </c>
      <c r="S56" s="255"/>
      <c r="T56" s="255"/>
    </row>
    <row r="57" spans="1:20" ht="12.9" customHeight="1" x14ac:dyDescent="0.2">
      <c r="A57" s="30" t="s">
        <v>246</v>
      </c>
      <c r="B57" s="56" t="s">
        <v>184</v>
      </c>
      <c r="C57" s="32">
        <v>111345</v>
      </c>
      <c r="D57" s="32">
        <v>326968</v>
      </c>
      <c r="E57" s="32">
        <v>163819</v>
      </c>
      <c r="F57" s="32">
        <v>163149</v>
      </c>
      <c r="G57" s="33">
        <v>100.4</v>
      </c>
      <c r="H57" s="33">
        <v>2.9</v>
      </c>
      <c r="I57" s="33">
        <v>2</v>
      </c>
      <c r="J57" s="32">
        <v>8934</v>
      </c>
      <c r="L57" s="9"/>
      <c r="M57" s="9"/>
      <c r="N57" s="9"/>
      <c r="O57" s="9"/>
      <c r="P57" s="9"/>
      <c r="Q57" s="9"/>
      <c r="R57" s="255"/>
      <c r="S57" s="255"/>
      <c r="T57" s="255"/>
    </row>
    <row r="58" spans="1:20" ht="12.9" customHeight="1" x14ac:dyDescent="0.15">
      <c r="A58" s="34" t="s">
        <v>378</v>
      </c>
      <c r="B58" s="56" t="s">
        <v>184</v>
      </c>
      <c r="C58" s="27">
        <v>113703</v>
      </c>
      <c r="D58" s="27">
        <v>332944</v>
      </c>
      <c r="E58" s="27">
        <v>166506</v>
      </c>
      <c r="F58" s="27">
        <v>166438</v>
      </c>
      <c r="G58" s="29">
        <v>100</v>
      </c>
      <c r="H58" s="29">
        <v>2.9</v>
      </c>
      <c r="I58" s="29">
        <v>1.8</v>
      </c>
      <c r="J58" s="27">
        <v>9097</v>
      </c>
      <c r="K58" s="9" t="s">
        <v>493</v>
      </c>
      <c r="L58" s="200"/>
      <c r="M58" s="200"/>
      <c r="N58" s="200"/>
      <c r="O58" s="200"/>
      <c r="P58" s="200"/>
      <c r="Q58" s="200"/>
      <c r="R58" s="200"/>
      <c r="S58" s="200"/>
      <c r="T58" s="200"/>
    </row>
    <row r="59" spans="1:20" ht="12.9" customHeight="1" x14ac:dyDescent="0.15">
      <c r="A59" s="34" t="s">
        <v>185</v>
      </c>
      <c r="B59" s="56" t="s">
        <v>184</v>
      </c>
      <c r="C59" s="27">
        <v>115387</v>
      </c>
      <c r="D59" s="27">
        <v>336354</v>
      </c>
      <c r="E59" s="27">
        <v>168184</v>
      </c>
      <c r="F59" s="27">
        <v>168170</v>
      </c>
      <c r="G59" s="29">
        <v>100</v>
      </c>
      <c r="H59" s="29">
        <v>2.9</v>
      </c>
      <c r="I59" s="29">
        <v>1</v>
      </c>
      <c r="J59" s="27">
        <v>9190</v>
      </c>
      <c r="K59" s="200" t="s">
        <v>456</v>
      </c>
      <c r="L59" s="200"/>
      <c r="M59" s="200"/>
      <c r="N59" s="200"/>
      <c r="O59" s="200"/>
      <c r="P59" s="200"/>
      <c r="Q59" s="200"/>
      <c r="R59" s="200"/>
      <c r="S59" s="200"/>
      <c r="T59" s="200"/>
    </row>
    <row r="60" spans="1:20" ht="12.9" customHeight="1" x14ac:dyDescent="0.2">
      <c r="A60" s="34" t="s">
        <v>186</v>
      </c>
      <c r="B60" s="56" t="s">
        <v>184</v>
      </c>
      <c r="C60" s="27">
        <v>118806</v>
      </c>
      <c r="D60" s="27">
        <v>340563</v>
      </c>
      <c r="E60" s="27">
        <v>169813</v>
      </c>
      <c r="F60" s="27">
        <v>170750</v>
      </c>
      <c r="G60" s="29">
        <v>99.5</v>
      </c>
      <c r="H60" s="29">
        <v>2.9</v>
      </c>
      <c r="I60" s="29">
        <v>1</v>
      </c>
      <c r="J60" s="27">
        <v>9305</v>
      </c>
      <c r="K60" s="30" t="s">
        <v>485</v>
      </c>
      <c r="L60" s="9"/>
      <c r="M60" s="9"/>
      <c r="N60" s="9"/>
      <c r="O60" s="9"/>
      <c r="P60" s="9"/>
      <c r="Q60" s="9"/>
      <c r="R60" s="38"/>
      <c r="S60" s="45"/>
      <c r="T60" s="9"/>
    </row>
    <row r="61" spans="1:20" ht="12.9" customHeight="1" thickBot="1" x14ac:dyDescent="0.25">
      <c r="A61" s="58" t="s">
        <v>189</v>
      </c>
      <c r="B61" s="59" t="s">
        <v>184</v>
      </c>
      <c r="C61" s="60">
        <v>120326</v>
      </c>
      <c r="D61" s="60">
        <v>343180</v>
      </c>
      <c r="E61" s="60">
        <v>171126</v>
      </c>
      <c r="F61" s="60">
        <v>172054</v>
      </c>
      <c r="G61" s="61">
        <v>99.5</v>
      </c>
      <c r="H61" s="61">
        <v>2.9</v>
      </c>
      <c r="I61" s="61">
        <v>0.8</v>
      </c>
      <c r="J61" s="60">
        <v>9377</v>
      </c>
      <c r="K61" s="9" t="s">
        <v>486</v>
      </c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15" customHeight="1" x14ac:dyDescent="0.2"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15" customHeight="1" x14ac:dyDescent="0.2">
      <c r="K63" s="9"/>
      <c r="L63" s="9"/>
      <c r="M63" s="9"/>
      <c r="N63" s="9"/>
      <c r="O63" s="9"/>
      <c r="P63" s="9"/>
      <c r="Q63" s="9"/>
      <c r="R63" s="7"/>
      <c r="S63" s="7"/>
      <c r="T63" s="7"/>
    </row>
    <row r="64" spans="1:20" ht="15" customHeight="1" x14ac:dyDescent="0.2">
      <c r="K64" s="9"/>
      <c r="L64" s="9"/>
      <c r="M64" s="9"/>
      <c r="N64" s="9"/>
      <c r="O64" s="9"/>
      <c r="P64" s="9"/>
      <c r="Q64" s="9"/>
      <c r="R64" s="7"/>
      <c r="S64" s="7"/>
      <c r="T64" s="7"/>
    </row>
    <row r="65" spans="11:20" ht="15" customHeight="1" x14ac:dyDescent="0.2">
      <c r="K65" s="30"/>
      <c r="L65" s="7"/>
      <c r="M65" s="32"/>
      <c r="N65" s="7"/>
      <c r="O65" s="7"/>
      <c r="P65" s="7"/>
      <c r="Q65" s="7"/>
      <c r="R65" s="7"/>
      <c r="S65" s="7"/>
      <c r="T65" s="7"/>
    </row>
    <row r="66" spans="11:20" ht="15" customHeight="1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</row>
    <row r="67" spans="11:20" ht="15" customHeight="1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</row>
  </sheetData>
  <mergeCells count="9">
    <mergeCell ref="R56:T57"/>
    <mergeCell ref="O6:O7"/>
    <mergeCell ref="P6:P7"/>
    <mergeCell ref="A5:A7"/>
    <mergeCell ref="K5:K7"/>
    <mergeCell ref="D6:D7"/>
    <mergeCell ref="E6:E7"/>
    <mergeCell ref="F6:F7"/>
    <mergeCell ref="N6:N7"/>
  </mergeCells>
  <phoneticPr fontId="2"/>
  <pageMargins left="0.98425196850393704" right="0.98425196850393704" top="0.78740157480314965" bottom="0.78740157480314965" header="0.51181102362204722" footer="0.51181102362204722"/>
  <pageSetup paperSize="9" firstPageNumber="7" orientation="portrait" useFirstPageNumber="1" r:id="rId1"/>
  <headerFooter alignWithMargins="0">
    <oddFooter xml:space="preserve">&amp;C&amp;"游明朝 Demibold,標準"&amp;P+1 </oddFooter>
  </headerFooter>
  <colBreaks count="1" manualBreakCount="1">
    <brk id="10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2"/>
  <sheetViews>
    <sheetView view="pageBreakPreview" zoomScaleNormal="100" zoomScaleSheetLayoutView="100" workbookViewId="0"/>
  </sheetViews>
  <sheetFormatPr defaultColWidth="8.88671875" defaultRowHeight="15" customHeight="1" x14ac:dyDescent="0.2"/>
  <cols>
    <col min="1" max="1" width="10.6640625" style="9" customWidth="1"/>
    <col min="2" max="2" width="5.6640625" style="9" customWidth="1"/>
    <col min="3" max="9" width="9.21875" style="9" customWidth="1"/>
    <col min="10" max="16384" width="8.88671875" style="3"/>
  </cols>
  <sheetData>
    <row r="1" spans="1:9" ht="15" customHeight="1" x14ac:dyDescent="0.2">
      <c r="A1" s="2" t="s">
        <v>44</v>
      </c>
      <c r="B1" s="2"/>
    </row>
    <row r="3" spans="1:9" ht="15" customHeight="1" x14ac:dyDescent="0.2">
      <c r="A3" s="62" t="s">
        <v>464</v>
      </c>
      <c r="B3" s="62"/>
      <c r="C3" s="63"/>
      <c r="D3" s="63"/>
      <c r="E3" s="14"/>
      <c r="F3" s="14"/>
      <c r="G3" s="14"/>
      <c r="H3" s="14"/>
      <c r="I3" s="14"/>
    </row>
    <row r="4" spans="1:9" ht="15" customHeight="1" thickBot="1" x14ac:dyDescent="0.25">
      <c r="A4" s="14"/>
      <c r="B4" s="14"/>
      <c r="C4" s="14"/>
      <c r="D4" s="14"/>
      <c r="E4" s="14"/>
      <c r="F4" s="14"/>
      <c r="G4" s="14"/>
      <c r="H4" s="14"/>
      <c r="I4" s="14"/>
    </row>
    <row r="5" spans="1:9" ht="21" customHeight="1" x14ac:dyDescent="0.2">
      <c r="A5" s="266" t="s">
        <v>270</v>
      </c>
      <c r="B5" s="267"/>
      <c r="C5" s="276" t="s">
        <v>249</v>
      </c>
      <c r="D5" s="64" t="s">
        <v>250</v>
      </c>
      <c r="E5" s="65"/>
      <c r="F5" s="65"/>
      <c r="G5" s="64" t="s">
        <v>251</v>
      </c>
      <c r="H5" s="65"/>
      <c r="I5" s="65"/>
    </row>
    <row r="6" spans="1:9" ht="21" customHeight="1" x14ac:dyDescent="0.2">
      <c r="A6" s="268"/>
      <c r="B6" s="269"/>
      <c r="C6" s="277"/>
      <c r="D6" s="66" t="s">
        <v>252</v>
      </c>
      <c r="E6" s="66" t="s">
        <v>253</v>
      </c>
      <c r="F6" s="66" t="s">
        <v>254</v>
      </c>
      <c r="G6" s="67" t="s">
        <v>252</v>
      </c>
      <c r="H6" s="66" t="s">
        <v>255</v>
      </c>
      <c r="I6" s="66" t="s">
        <v>256</v>
      </c>
    </row>
    <row r="7" spans="1:9" ht="21" customHeight="1" x14ac:dyDescent="0.15">
      <c r="A7" s="68"/>
      <c r="B7" s="69"/>
      <c r="C7" s="70" t="s">
        <v>257</v>
      </c>
      <c r="D7" s="14"/>
      <c r="E7" s="14"/>
      <c r="F7" s="14"/>
      <c r="G7" s="14"/>
      <c r="H7" s="14"/>
      <c r="I7" s="14"/>
    </row>
    <row r="8" spans="1:9" ht="21" customHeight="1" x14ac:dyDescent="0.2">
      <c r="A8" s="274" t="s">
        <v>462</v>
      </c>
      <c r="B8" s="274"/>
      <c r="C8" s="71">
        <v>2544</v>
      </c>
      <c r="D8" s="71">
        <v>35</v>
      </c>
      <c r="E8" s="71">
        <v>3135</v>
      </c>
      <c r="F8" s="71">
        <v>3100</v>
      </c>
      <c r="G8" s="71">
        <v>2509</v>
      </c>
      <c r="H8" s="71">
        <v>22214</v>
      </c>
      <c r="I8" s="71">
        <v>19705</v>
      </c>
    </row>
    <row r="9" spans="1:9" ht="21" customHeight="1" x14ac:dyDescent="0.2">
      <c r="A9" s="274" t="s">
        <v>472</v>
      </c>
      <c r="B9" s="274"/>
      <c r="C9" s="71">
        <v>2768</v>
      </c>
      <c r="D9" s="71">
        <v>-305</v>
      </c>
      <c r="E9" s="71">
        <v>2972</v>
      </c>
      <c r="F9" s="71">
        <v>3277</v>
      </c>
      <c r="G9" s="71">
        <v>3073</v>
      </c>
      <c r="H9" s="71">
        <v>23055</v>
      </c>
      <c r="I9" s="71">
        <v>19982</v>
      </c>
    </row>
    <row r="10" spans="1:9" ht="21" customHeight="1" x14ac:dyDescent="0.2">
      <c r="A10" s="274" t="s">
        <v>473</v>
      </c>
      <c r="B10" s="274"/>
      <c r="C10" s="71">
        <v>2447</v>
      </c>
      <c r="D10" s="71">
        <v>-553</v>
      </c>
      <c r="E10" s="71">
        <v>2987</v>
      </c>
      <c r="F10" s="71">
        <v>3540</v>
      </c>
      <c r="G10" s="71">
        <v>3000</v>
      </c>
      <c r="H10" s="71">
        <v>23583</v>
      </c>
      <c r="I10" s="71">
        <v>20583</v>
      </c>
    </row>
    <row r="11" spans="1:9" ht="21" customHeight="1" x14ac:dyDescent="0.2">
      <c r="A11" s="274" t="s">
        <v>492</v>
      </c>
      <c r="B11" s="274"/>
      <c r="C11" s="71">
        <v>1365</v>
      </c>
      <c r="D11" s="71">
        <v>-611</v>
      </c>
      <c r="E11" s="71">
        <v>2984</v>
      </c>
      <c r="F11" s="71">
        <v>3595</v>
      </c>
      <c r="G11" s="71">
        <v>1976</v>
      </c>
      <c r="H11" s="71">
        <v>23077</v>
      </c>
      <c r="I11" s="71">
        <v>21101</v>
      </c>
    </row>
    <row r="12" spans="1:9" ht="21" customHeight="1" x14ac:dyDescent="0.2">
      <c r="A12" s="265" t="s">
        <v>496</v>
      </c>
      <c r="B12" s="265"/>
      <c r="C12" s="72">
        <f>SUM(C14:C25)</f>
        <v>1825</v>
      </c>
      <c r="D12" s="72">
        <f>SUM(D14:D25)</f>
        <v>-900</v>
      </c>
      <c r="E12" s="72">
        <f t="shared" ref="E12:I12" si="0">SUM(E14:E25)</f>
        <v>2864</v>
      </c>
      <c r="F12" s="72">
        <f t="shared" si="0"/>
        <v>3764</v>
      </c>
      <c r="G12" s="72">
        <f t="shared" si="0"/>
        <v>2725</v>
      </c>
      <c r="H12" s="72">
        <f t="shared" si="0"/>
        <v>23769</v>
      </c>
      <c r="I12" s="72">
        <f t="shared" si="0"/>
        <v>21044</v>
      </c>
    </row>
    <row r="13" spans="1:9" ht="21" customHeight="1" x14ac:dyDescent="0.2">
      <c r="A13" s="73"/>
      <c r="B13" s="74"/>
      <c r="C13" s="72"/>
      <c r="D13" s="72"/>
      <c r="E13" s="75"/>
      <c r="F13" s="75"/>
      <c r="G13" s="72"/>
      <c r="H13" s="75"/>
      <c r="I13" s="75"/>
    </row>
    <row r="14" spans="1:9" ht="21" customHeight="1" x14ac:dyDescent="0.2">
      <c r="A14" s="76"/>
      <c r="B14" s="77" t="s">
        <v>430</v>
      </c>
      <c r="C14" s="71">
        <v>-244</v>
      </c>
      <c r="D14" s="71">
        <v>-169</v>
      </c>
      <c r="E14" s="71">
        <v>229</v>
      </c>
      <c r="F14" s="71">
        <v>398</v>
      </c>
      <c r="G14" s="71">
        <v>-75</v>
      </c>
      <c r="H14" s="71">
        <v>1298</v>
      </c>
      <c r="I14" s="71">
        <v>1373</v>
      </c>
    </row>
    <row r="15" spans="1:9" ht="21" customHeight="1" x14ac:dyDescent="0.2">
      <c r="A15" s="76"/>
      <c r="B15" s="77" t="s">
        <v>431</v>
      </c>
      <c r="C15" s="71">
        <v>-218</v>
      </c>
      <c r="D15" s="71">
        <v>-119</v>
      </c>
      <c r="E15" s="71">
        <v>208</v>
      </c>
      <c r="F15" s="71">
        <v>327</v>
      </c>
      <c r="G15" s="71">
        <v>-99</v>
      </c>
      <c r="H15" s="71">
        <v>1484</v>
      </c>
      <c r="I15" s="71">
        <v>1583</v>
      </c>
    </row>
    <row r="16" spans="1:9" ht="21" customHeight="1" x14ac:dyDescent="0.2">
      <c r="A16" s="76"/>
      <c r="B16" s="77" t="s">
        <v>432</v>
      </c>
      <c r="C16" s="71">
        <v>117</v>
      </c>
      <c r="D16" s="71">
        <v>-105</v>
      </c>
      <c r="E16" s="71">
        <v>220</v>
      </c>
      <c r="F16" s="71">
        <v>325</v>
      </c>
      <c r="G16" s="71">
        <v>222</v>
      </c>
      <c r="H16" s="71">
        <v>4464</v>
      </c>
      <c r="I16" s="71">
        <v>4242</v>
      </c>
    </row>
    <row r="17" spans="1:9" ht="21" customHeight="1" x14ac:dyDescent="0.2">
      <c r="A17" s="76"/>
      <c r="B17" s="77" t="s">
        <v>433</v>
      </c>
      <c r="C17" s="71">
        <v>690</v>
      </c>
      <c r="D17" s="71">
        <v>-91</v>
      </c>
      <c r="E17" s="71">
        <v>218</v>
      </c>
      <c r="F17" s="71">
        <v>309</v>
      </c>
      <c r="G17" s="71">
        <v>781</v>
      </c>
      <c r="H17" s="71">
        <v>3246</v>
      </c>
      <c r="I17" s="71">
        <v>2465</v>
      </c>
    </row>
    <row r="18" spans="1:9" ht="21" customHeight="1" x14ac:dyDescent="0.2">
      <c r="A18" s="76"/>
      <c r="B18" s="77" t="s">
        <v>434</v>
      </c>
      <c r="C18" s="71">
        <v>255</v>
      </c>
      <c r="D18" s="71">
        <v>-51</v>
      </c>
      <c r="E18" s="71">
        <v>291</v>
      </c>
      <c r="F18" s="71">
        <v>342</v>
      </c>
      <c r="G18" s="71">
        <v>306</v>
      </c>
      <c r="H18" s="71">
        <v>1872</v>
      </c>
      <c r="I18" s="71">
        <v>1566</v>
      </c>
    </row>
    <row r="19" spans="1:9" ht="21" customHeight="1" x14ac:dyDescent="0.2">
      <c r="A19" s="76"/>
      <c r="B19" s="77" t="s">
        <v>435</v>
      </c>
      <c r="C19" s="71">
        <v>15</v>
      </c>
      <c r="D19" s="71">
        <v>-63</v>
      </c>
      <c r="E19" s="71">
        <v>210</v>
      </c>
      <c r="F19" s="71">
        <v>273</v>
      </c>
      <c r="G19" s="71">
        <v>78</v>
      </c>
      <c r="H19" s="71">
        <v>1449</v>
      </c>
      <c r="I19" s="71">
        <v>1371</v>
      </c>
    </row>
    <row r="20" spans="1:9" ht="21" customHeight="1" x14ac:dyDescent="0.2">
      <c r="A20" s="76"/>
      <c r="B20" s="77" t="s">
        <v>436</v>
      </c>
      <c r="C20" s="71">
        <v>123</v>
      </c>
      <c r="D20" s="71">
        <v>-76</v>
      </c>
      <c r="E20" s="71">
        <v>236</v>
      </c>
      <c r="F20" s="71">
        <v>312</v>
      </c>
      <c r="G20" s="71">
        <v>199</v>
      </c>
      <c r="H20" s="71">
        <v>1784</v>
      </c>
      <c r="I20" s="71">
        <v>1585</v>
      </c>
    </row>
    <row r="21" spans="1:9" ht="21" customHeight="1" x14ac:dyDescent="0.2">
      <c r="A21" s="76"/>
      <c r="B21" s="77" t="s">
        <v>437</v>
      </c>
      <c r="C21" s="71">
        <v>-172</v>
      </c>
      <c r="D21" s="71">
        <v>-82</v>
      </c>
      <c r="E21" s="71">
        <v>246</v>
      </c>
      <c r="F21" s="71">
        <v>328</v>
      </c>
      <c r="G21" s="71">
        <v>-90</v>
      </c>
      <c r="H21" s="71">
        <v>1508</v>
      </c>
      <c r="I21" s="71">
        <v>1598</v>
      </c>
    </row>
    <row r="22" spans="1:9" ht="21" customHeight="1" x14ac:dyDescent="0.2">
      <c r="A22" s="76"/>
      <c r="B22" s="77" t="s">
        <v>438</v>
      </c>
      <c r="C22" s="71">
        <v>422</v>
      </c>
      <c r="D22" s="71">
        <v>-31</v>
      </c>
      <c r="E22" s="71">
        <v>269</v>
      </c>
      <c r="F22" s="71">
        <v>300</v>
      </c>
      <c r="G22" s="71">
        <v>453</v>
      </c>
      <c r="H22" s="71">
        <v>1905</v>
      </c>
      <c r="I22" s="71">
        <v>1452</v>
      </c>
    </row>
    <row r="23" spans="1:9" ht="21" customHeight="1" x14ac:dyDescent="0.2">
      <c r="A23" s="76"/>
      <c r="B23" s="77" t="s">
        <v>439</v>
      </c>
      <c r="C23" s="71">
        <v>261</v>
      </c>
      <c r="D23" s="71">
        <v>-39</v>
      </c>
      <c r="E23" s="71">
        <v>254</v>
      </c>
      <c r="F23" s="71">
        <v>293</v>
      </c>
      <c r="G23" s="71">
        <v>300</v>
      </c>
      <c r="H23" s="71">
        <v>1577</v>
      </c>
      <c r="I23" s="71">
        <v>1277</v>
      </c>
    </row>
    <row r="24" spans="1:9" ht="21" customHeight="1" x14ac:dyDescent="0.2">
      <c r="A24" s="76"/>
      <c r="B24" s="77" t="s">
        <v>440</v>
      </c>
      <c r="C24" s="71">
        <v>172</v>
      </c>
      <c r="D24" s="71">
        <v>-34</v>
      </c>
      <c r="E24" s="71">
        <v>240</v>
      </c>
      <c r="F24" s="71">
        <v>274</v>
      </c>
      <c r="G24" s="71">
        <v>206</v>
      </c>
      <c r="H24" s="71">
        <v>1367</v>
      </c>
      <c r="I24" s="71">
        <v>1161</v>
      </c>
    </row>
    <row r="25" spans="1:9" ht="21" customHeight="1" thickBot="1" x14ac:dyDescent="0.25">
      <c r="A25" s="78"/>
      <c r="B25" s="79" t="s">
        <v>441</v>
      </c>
      <c r="C25" s="71">
        <v>404</v>
      </c>
      <c r="D25" s="71">
        <v>-40</v>
      </c>
      <c r="E25" s="71">
        <v>243</v>
      </c>
      <c r="F25" s="71">
        <v>283</v>
      </c>
      <c r="G25" s="71">
        <v>444</v>
      </c>
      <c r="H25" s="71">
        <v>1815</v>
      </c>
      <c r="I25" s="71">
        <v>1371</v>
      </c>
    </row>
    <row r="26" spans="1:9" ht="15" customHeight="1" x14ac:dyDescent="0.2">
      <c r="A26" s="80"/>
      <c r="B26" s="80"/>
      <c r="C26" s="81"/>
      <c r="D26" s="81"/>
      <c r="E26" s="81"/>
      <c r="F26" s="82"/>
      <c r="G26" s="82"/>
      <c r="H26" s="81"/>
      <c r="I26" s="83" t="s">
        <v>272</v>
      </c>
    </row>
    <row r="27" spans="1:9" ht="15" customHeight="1" x14ac:dyDescent="0.2">
      <c r="A27" s="84" t="s">
        <v>380</v>
      </c>
      <c r="B27" s="84"/>
      <c r="C27" s="85"/>
      <c r="D27" s="85"/>
      <c r="E27" s="85"/>
      <c r="F27" s="86"/>
      <c r="G27" s="86"/>
      <c r="H27" s="85"/>
      <c r="I27" s="87"/>
    </row>
    <row r="28" spans="1:9" ht="15" customHeight="1" x14ac:dyDescent="0.2">
      <c r="A28" s="88" t="s">
        <v>379</v>
      </c>
      <c r="B28" s="88"/>
      <c r="C28" s="14"/>
      <c r="D28" s="14"/>
      <c r="E28" s="14"/>
      <c r="F28" s="14"/>
      <c r="G28" s="14"/>
      <c r="H28" s="14"/>
      <c r="I28" s="219"/>
    </row>
    <row r="29" spans="1:9" ht="15" customHeight="1" x14ac:dyDescent="0.2">
      <c r="A29" s="88" t="s">
        <v>381</v>
      </c>
      <c r="B29" s="88"/>
      <c r="C29" s="14"/>
      <c r="D29" s="14"/>
      <c r="E29" s="14"/>
      <c r="F29" s="14"/>
      <c r="G29" s="14"/>
      <c r="H29" s="14"/>
      <c r="I29" s="219"/>
    </row>
    <row r="30" spans="1:9" ht="15" customHeight="1" x14ac:dyDescent="0.2">
      <c r="A30" s="88" t="s">
        <v>382</v>
      </c>
      <c r="B30" s="88"/>
      <c r="C30" s="14"/>
      <c r="D30" s="14"/>
      <c r="E30" s="14"/>
      <c r="F30" s="14"/>
      <c r="G30" s="14"/>
      <c r="H30" s="14"/>
      <c r="I30" s="219"/>
    </row>
    <row r="32" spans="1:9" ht="15" customHeight="1" x14ac:dyDescent="0.2">
      <c r="A32" s="62" t="s">
        <v>465</v>
      </c>
      <c r="B32" s="62"/>
      <c r="C32" s="63"/>
      <c r="D32" s="14"/>
      <c r="E32" s="14"/>
    </row>
    <row r="33" spans="1:12" ht="15" customHeight="1" thickBot="1" x14ac:dyDescent="0.25">
      <c r="A33" s="86"/>
      <c r="B33" s="86"/>
      <c r="C33" s="86"/>
      <c r="D33" s="86"/>
      <c r="E33" s="86"/>
      <c r="K33" s="9"/>
    </row>
    <row r="34" spans="1:12" ht="21" customHeight="1" x14ac:dyDescent="0.2">
      <c r="A34" s="270" t="s">
        <v>258</v>
      </c>
      <c r="B34" s="271"/>
      <c r="C34" s="278" t="s">
        <v>259</v>
      </c>
      <c r="D34" s="271"/>
      <c r="E34" s="278" t="s">
        <v>260</v>
      </c>
      <c r="F34" s="279"/>
      <c r="G34" s="278" t="s">
        <v>261</v>
      </c>
      <c r="H34" s="270"/>
      <c r="J34" s="9"/>
      <c r="K34" s="9"/>
      <c r="L34" s="9"/>
    </row>
    <row r="35" spans="1:12" ht="21" customHeight="1" x14ac:dyDescent="0.15">
      <c r="A35" s="272"/>
      <c r="B35" s="273"/>
      <c r="C35" s="228"/>
      <c r="D35" s="70" t="s">
        <v>262</v>
      </c>
      <c r="E35" s="14"/>
      <c r="F35" s="14"/>
      <c r="G35" s="275" t="s">
        <v>263</v>
      </c>
      <c r="H35" s="275"/>
      <c r="J35" s="9"/>
      <c r="K35" s="9"/>
      <c r="L35" s="9"/>
    </row>
    <row r="36" spans="1:12" ht="21" customHeight="1" x14ac:dyDescent="0.2">
      <c r="A36" s="261" t="s">
        <v>462</v>
      </c>
      <c r="B36" s="262"/>
      <c r="C36" s="89"/>
      <c r="D36" s="89">
        <v>1598</v>
      </c>
      <c r="E36" s="14"/>
      <c r="F36" s="14">
        <v>481</v>
      </c>
      <c r="G36" s="14"/>
      <c r="H36" s="14">
        <v>87</v>
      </c>
      <c r="J36" s="9"/>
      <c r="K36" s="9"/>
      <c r="L36" s="9"/>
    </row>
    <row r="37" spans="1:12" ht="21" customHeight="1" x14ac:dyDescent="0.2">
      <c r="A37" s="261" t="s">
        <v>472</v>
      </c>
      <c r="B37" s="262"/>
      <c r="C37" s="89"/>
      <c r="D37" s="89">
        <v>1615</v>
      </c>
      <c r="E37" s="14"/>
      <c r="F37" s="14">
        <v>489</v>
      </c>
      <c r="G37" s="14"/>
      <c r="H37" s="14">
        <v>66</v>
      </c>
      <c r="J37" s="9"/>
      <c r="K37" s="9"/>
      <c r="L37" s="9"/>
    </row>
    <row r="38" spans="1:12" ht="21" customHeight="1" x14ac:dyDescent="0.2">
      <c r="A38" s="261" t="s">
        <v>473</v>
      </c>
      <c r="B38" s="262"/>
      <c r="C38" s="89"/>
      <c r="D38" s="89">
        <v>1739</v>
      </c>
      <c r="E38" s="14"/>
      <c r="F38" s="14">
        <v>457</v>
      </c>
      <c r="G38" s="14"/>
      <c r="H38" s="14">
        <v>44</v>
      </c>
      <c r="J38" s="9"/>
      <c r="K38" s="9"/>
      <c r="L38" s="9"/>
    </row>
    <row r="39" spans="1:12" ht="21" customHeight="1" x14ac:dyDescent="0.2">
      <c r="A39" s="261" t="s">
        <v>492</v>
      </c>
      <c r="B39" s="262"/>
      <c r="C39" s="89"/>
      <c r="D39" s="89">
        <v>1713</v>
      </c>
      <c r="E39" s="14"/>
      <c r="F39" s="14">
        <v>480</v>
      </c>
      <c r="G39" s="14"/>
      <c r="H39" s="14">
        <v>55</v>
      </c>
      <c r="J39" s="9"/>
      <c r="K39" s="9"/>
      <c r="L39" s="9"/>
    </row>
    <row r="40" spans="1:12" ht="21" customHeight="1" thickBot="1" x14ac:dyDescent="0.25">
      <c r="A40" s="263" t="s">
        <v>496</v>
      </c>
      <c r="B40" s="264"/>
      <c r="C40" s="90"/>
      <c r="D40" s="91">
        <v>1760</v>
      </c>
      <c r="E40" s="92"/>
      <c r="F40" s="92">
        <v>555</v>
      </c>
      <c r="G40" s="92"/>
      <c r="H40" s="92">
        <v>43</v>
      </c>
      <c r="J40" s="9"/>
      <c r="L40" s="9"/>
    </row>
    <row r="41" spans="1:12" ht="15" customHeight="1" x14ac:dyDescent="0.2">
      <c r="A41" s="82"/>
      <c r="B41" s="82"/>
      <c r="C41" s="81"/>
      <c r="D41" s="81"/>
      <c r="E41" s="93"/>
      <c r="F41" s="93"/>
      <c r="G41" s="93"/>
      <c r="H41" s="87" t="s">
        <v>282</v>
      </c>
    </row>
    <row r="42" spans="1:12" ht="15" customHeight="1" x14ac:dyDescent="0.2">
      <c r="A42" s="9" t="s">
        <v>457</v>
      </c>
    </row>
  </sheetData>
  <mergeCells count="18">
    <mergeCell ref="G35:H35"/>
    <mergeCell ref="C5:C6"/>
    <mergeCell ref="C34:D34"/>
    <mergeCell ref="E34:F34"/>
    <mergeCell ref="G34:H34"/>
    <mergeCell ref="A39:B39"/>
    <mergeCell ref="A40:B40"/>
    <mergeCell ref="A12:B12"/>
    <mergeCell ref="A5:B6"/>
    <mergeCell ref="A34:B34"/>
    <mergeCell ref="A36:B36"/>
    <mergeCell ref="A35:B35"/>
    <mergeCell ref="A37:B37"/>
    <mergeCell ref="A8:B8"/>
    <mergeCell ref="A9:B9"/>
    <mergeCell ref="A10:B10"/>
    <mergeCell ref="A11:B11"/>
    <mergeCell ref="A38:B38"/>
  </mergeCells>
  <phoneticPr fontId="2"/>
  <pageMargins left="0.98425196850393704" right="0.98425196850393704" top="0.78740157480314965" bottom="0.78740157480314965" header="0.51181102362204722" footer="0.51181102362204722"/>
  <pageSetup paperSize="9" scale="98" firstPageNumber="7" orientation="portrait" useFirstPageNumber="1" r:id="rId1"/>
  <headerFooter alignWithMargins="0">
    <oddFooter xml:space="preserve">&amp;C&amp;"游明朝 Demibold,標準"&amp;P+3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1"/>
  <sheetViews>
    <sheetView view="pageBreakPreview" zoomScaleNormal="100" zoomScaleSheetLayoutView="100" workbookViewId="0"/>
  </sheetViews>
  <sheetFormatPr defaultColWidth="10.88671875" defaultRowHeight="15" customHeight="1" x14ac:dyDescent="0.2"/>
  <cols>
    <col min="1" max="1" width="10.33203125" style="3" customWidth="1"/>
    <col min="2" max="2" width="4.109375" style="3" customWidth="1"/>
    <col min="3" max="3" width="12.33203125" style="3" customWidth="1"/>
    <col min="4" max="4" width="8.88671875" style="3" customWidth="1"/>
    <col min="5" max="5" width="6.6640625" style="3" bestFit="1" customWidth="1"/>
    <col min="6" max="6" width="9.21875" style="3" customWidth="1"/>
    <col min="7" max="7" width="6.6640625" style="3" customWidth="1"/>
    <col min="8" max="9" width="8.77734375" style="3" customWidth="1"/>
    <col min="10" max="10" width="7.44140625" style="3" customWidth="1"/>
    <col min="11" max="11" width="10.88671875" style="3" customWidth="1"/>
    <col min="12" max="12" width="4.109375" style="3" customWidth="1"/>
    <col min="13" max="13" width="10.88671875" style="3" customWidth="1"/>
    <col min="14" max="20" width="7.88671875" style="3" customWidth="1"/>
    <col min="21" max="21" width="10.88671875" style="3" customWidth="1"/>
    <col min="22" max="22" width="4.109375" style="3" customWidth="1"/>
    <col min="23" max="23" width="10.88671875" style="3" customWidth="1"/>
    <col min="24" max="30" width="7.88671875" style="3" customWidth="1"/>
    <col min="31" max="31" width="10.88671875" style="3" customWidth="1"/>
    <col min="32" max="32" width="4.109375" style="3" customWidth="1"/>
    <col min="33" max="33" width="10.88671875" style="3" customWidth="1"/>
    <col min="34" max="40" width="7.88671875" style="3" customWidth="1"/>
    <col min="41" max="41" width="10.88671875" style="3" customWidth="1"/>
    <col min="42" max="42" width="4.109375" style="3" customWidth="1"/>
    <col min="43" max="43" width="10.88671875" style="3" customWidth="1"/>
    <col min="44" max="50" width="7.88671875" style="3" customWidth="1"/>
    <col min="51" max="16384" width="10.88671875" style="3"/>
  </cols>
  <sheetData>
    <row r="1" spans="1:50" s="94" customFormat="1" ht="15" customHeight="1" x14ac:dyDescent="0.2">
      <c r="A1" s="226"/>
      <c r="B1" s="226"/>
      <c r="J1" s="4" t="s">
        <v>283</v>
      </c>
      <c r="K1" s="226" t="s">
        <v>44</v>
      </c>
      <c r="L1" s="226"/>
      <c r="U1" s="226"/>
      <c r="V1" s="226"/>
      <c r="AD1" s="4" t="s">
        <v>44</v>
      </c>
      <c r="AE1" s="226" t="s">
        <v>44</v>
      </c>
      <c r="AF1" s="226"/>
      <c r="AX1" s="4" t="s">
        <v>44</v>
      </c>
    </row>
    <row r="3" spans="1:50" ht="15" customHeight="1" x14ac:dyDescent="0.2">
      <c r="A3" s="62" t="s">
        <v>466</v>
      </c>
      <c r="B3" s="62"/>
      <c r="C3" s="63"/>
      <c r="D3" s="63"/>
      <c r="E3" s="63"/>
      <c r="F3" s="14"/>
      <c r="G3" s="14"/>
      <c r="H3" s="14"/>
      <c r="I3" s="14"/>
      <c r="J3" s="14"/>
      <c r="K3" s="224" t="s">
        <v>284</v>
      </c>
      <c r="L3" s="224"/>
      <c r="M3" s="95"/>
      <c r="N3" s="95"/>
      <c r="O3" s="95"/>
      <c r="P3" s="224"/>
      <c r="Q3" s="224"/>
      <c r="R3" s="224"/>
      <c r="S3" s="224"/>
      <c r="T3" s="224"/>
      <c r="U3" s="224" t="s">
        <v>284</v>
      </c>
      <c r="V3" s="224"/>
      <c r="W3" s="95"/>
      <c r="X3" s="95"/>
      <c r="Y3" s="95"/>
      <c r="Z3" s="224"/>
      <c r="AA3" s="224"/>
      <c r="AB3" s="224"/>
      <c r="AC3" s="224"/>
      <c r="AD3" s="224"/>
      <c r="AE3" s="284" t="s">
        <v>284</v>
      </c>
      <c r="AF3" s="284"/>
      <c r="AG3" s="284"/>
      <c r="AH3" s="285"/>
      <c r="AI3" s="225"/>
      <c r="AJ3" s="224"/>
      <c r="AK3" s="224"/>
      <c r="AL3" s="224"/>
      <c r="AM3" s="224"/>
      <c r="AN3" s="224"/>
      <c r="AO3" s="62" t="s">
        <v>284</v>
      </c>
      <c r="AP3" s="62"/>
      <c r="AQ3" s="96"/>
      <c r="AR3" s="95"/>
      <c r="AS3" s="95"/>
      <c r="AT3" s="224"/>
      <c r="AU3" s="224"/>
      <c r="AV3" s="224"/>
      <c r="AW3" s="224"/>
      <c r="AX3" s="224"/>
    </row>
    <row r="4" spans="1:50" ht="15" customHeight="1" thickBot="1" x14ac:dyDescent="0.25">
      <c r="A4" s="14"/>
      <c r="B4" s="14"/>
      <c r="C4" s="14"/>
      <c r="D4" s="14"/>
      <c r="E4" s="14"/>
      <c r="F4" s="14"/>
      <c r="G4" s="14"/>
      <c r="H4" s="63"/>
      <c r="I4" s="63"/>
      <c r="J4" s="219" t="s">
        <v>497</v>
      </c>
      <c r="K4" s="14"/>
      <c r="L4" s="14"/>
      <c r="M4" s="14"/>
      <c r="N4" s="14"/>
      <c r="O4" s="14"/>
      <c r="P4" s="14"/>
      <c r="Q4" s="14"/>
      <c r="R4" s="63"/>
      <c r="S4" s="63"/>
      <c r="T4" s="219"/>
      <c r="U4" s="14"/>
      <c r="V4" s="14"/>
      <c r="W4" s="14"/>
      <c r="X4" s="14"/>
      <c r="Y4" s="14"/>
      <c r="Z4" s="14"/>
      <c r="AA4" s="14"/>
      <c r="AB4" s="63"/>
      <c r="AC4" s="63"/>
      <c r="AD4" s="219"/>
      <c r="AE4" s="97"/>
      <c r="AF4" s="97"/>
      <c r="AG4" s="14"/>
      <c r="AH4" s="14"/>
      <c r="AI4" s="14"/>
      <c r="AJ4" s="14"/>
      <c r="AK4" s="14"/>
      <c r="AL4" s="63"/>
      <c r="AM4" s="63"/>
      <c r="AN4" s="219"/>
      <c r="AO4" s="14"/>
      <c r="AP4" s="14"/>
      <c r="AQ4" s="14"/>
      <c r="AR4" s="14"/>
      <c r="AS4" s="14"/>
      <c r="AT4" s="14"/>
      <c r="AU4" s="14"/>
      <c r="AV4" s="63"/>
      <c r="AW4" s="63"/>
      <c r="AX4" s="219"/>
    </row>
    <row r="5" spans="1:50" ht="15" customHeight="1" x14ac:dyDescent="0.2">
      <c r="A5" s="98"/>
      <c r="B5" s="221"/>
      <c r="C5" s="220"/>
      <c r="D5" s="227"/>
      <c r="E5" s="99"/>
      <c r="F5" s="100" t="s">
        <v>1</v>
      </c>
      <c r="G5" s="101"/>
      <c r="H5" s="101"/>
      <c r="I5" s="101"/>
      <c r="J5" s="227"/>
      <c r="K5" s="98"/>
      <c r="L5" s="220"/>
      <c r="M5" s="227"/>
      <c r="N5" s="227"/>
      <c r="O5" s="99"/>
      <c r="P5" s="100" t="s">
        <v>1</v>
      </c>
      <c r="Q5" s="101"/>
      <c r="R5" s="101"/>
      <c r="S5" s="101"/>
      <c r="T5" s="227"/>
      <c r="U5" s="98"/>
      <c r="V5" s="220"/>
      <c r="W5" s="227"/>
      <c r="X5" s="227"/>
      <c r="Y5" s="99"/>
      <c r="Z5" s="100" t="s">
        <v>1</v>
      </c>
      <c r="AA5" s="101"/>
      <c r="AB5" s="101"/>
      <c r="AC5" s="101"/>
      <c r="AD5" s="227"/>
      <c r="AE5" s="98"/>
      <c r="AF5" s="220"/>
      <c r="AG5" s="227"/>
      <c r="AH5" s="227"/>
      <c r="AI5" s="99"/>
      <c r="AJ5" s="100" t="s">
        <v>1</v>
      </c>
      <c r="AK5" s="101"/>
      <c r="AL5" s="101"/>
      <c r="AM5" s="101"/>
      <c r="AN5" s="227"/>
      <c r="AO5" s="98"/>
      <c r="AP5" s="220"/>
      <c r="AQ5" s="227"/>
      <c r="AR5" s="227"/>
      <c r="AS5" s="99"/>
      <c r="AT5" s="100" t="s">
        <v>1</v>
      </c>
      <c r="AU5" s="101"/>
      <c r="AV5" s="101"/>
      <c r="AW5" s="101"/>
      <c r="AX5" s="227"/>
    </row>
    <row r="6" spans="1:50" ht="15" customHeight="1" x14ac:dyDescent="0.2">
      <c r="A6" s="102" t="s">
        <v>421</v>
      </c>
      <c r="B6" s="223" t="s">
        <v>391</v>
      </c>
      <c r="C6" s="103" t="s">
        <v>52</v>
      </c>
      <c r="D6" s="280" t="s">
        <v>285</v>
      </c>
      <c r="E6" s="281"/>
      <c r="F6" s="282" t="s">
        <v>45</v>
      </c>
      <c r="G6" s="283"/>
      <c r="H6" s="217" t="s">
        <v>46</v>
      </c>
      <c r="I6" s="217" t="s">
        <v>47</v>
      </c>
      <c r="J6" s="222" t="s">
        <v>53</v>
      </c>
      <c r="K6" s="102" t="s">
        <v>421</v>
      </c>
      <c r="L6" s="223" t="s">
        <v>391</v>
      </c>
      <c r="M6" s="222" t="s">
        <v>52</v>
      </c>
      <c r="N6" s="280" t="s">
        <v>285</v>
      </c>
      <c r="O6" s="281"/>
      <c r="P6" s="282" t="s">
        <v>45</v>
      </c>
      <c r="Q6" s="283"/>
      <c r="R6" s="217" t="s">
        <v>46</v>
      </c>
      <c r="S6" s="217" t="s">
        <v>47</v>
      </c>
      <c r="T6" s="222" t="s">
        <v>53</v>
      </c>
      <c r="U6" s="102" t="s">
        <v>421</v>
      </c>
      <c r="V6" s="223" t="s">
        <v>391</v>
      </c>
      <c r="W6" s="222" t="s">
        <v>52</v>
      </c>
      <c r="X6" s="280" t="s">
        <v>285</v>
      </c>
      <c r="Y6" s="281"/>
      <c r="Z6" s="282" t="s">
        <v>45</v>
      </c>
      <c r="AA6" s="283"/>
      <c r="AB6" s="217" t="s">
        <v>46</v>
      </c>
      <c r="AC6" s="217" t="s">
        <v>47</v>
      </c>
      <c r="AD6" s="222" t="s">
        <v>53</v>
      </c>
      <c r="AE6" s="102" t="s">
        <v>421</v>
      </c>
      <c r="AF6" s="223" t="s">
        <v>391</v>
      </c>
      <c r="AG6" s="222" t="s">
        <v>52</v>
      </c>
      <c r="AH6" s="280" t="s">
        <v>285</v>
      </c>
      <c r="AI6" s="281"/>
      <c r="AJ6" s="282" t="s">
        <v>45</v>
      </c>
      <c r="AK6" s="283"/>
      <c r="AL6" s="217" t="s">
        <v>46</v>
      </c>
      <c r="AM6" s="217" t="s">
        <v>47</v>
      </c>
      <c r="AN6" s="222" t="s">
        <v>53</v>
      </c>
      <c r="AO6" s="102" t="s">
        <v>421</v>
      </c>
      <c r="AP6" s="223" t="s">
        <v>391</v>
      </c>
      <c r="AQ6" s="222" t="s">
        <v>52</v>
      </c>
      <c r="AR6" s="280" t="s">
        <v>285</v>
      </c>
      <c r="AS6" s="281"/>
      <c r="AT6" s="282" t="s">
        <v>45</v>
      </c>
      <c r="AU6" s="283"/>
      <c r="AV6" s="217" t="s">
        <v>46</v>
      </c>
      <c r="AW6" s="217" t="s">
        <v>47</v>
      </c>
      <c r="AX6" s="222" t="s">
        <v>53</v>
      </c>
    </row>
    <row r="7" spans="1:50" ht="15" customHeight="1" x14ac:dyDescent="0.2">
      <c r="A7" s="102"/>
      <c r="B7" s="223"/>
      <c r="C7" s="103"/>
      <c r="D7" s="104"/>
      <c r="E7" s="216" t="s">
        <v>276</v>
      </c>
      <c r="F7" s="106"/>
      <c r="G7" s="216" t="s">
        <v>276</v>
      </c>
      <c r="H7" s="107"/>
      <c r="I7" s="107"/>
      <c r="J7" s="222"/>
      <c r="K7" s="102"/>
      <c r="L7" s="108"/>
      <c r="M7" s="222"/>
      <c r="N7" s="104"/>
      <c r="O7" s="105" t="s">
        <v>276</v>
      </c>
      <c r="P7" s="106"/>
      <c r="Q7" s="105" t="s">
        <v>276</v>
      </c>
      <c r="R7" s="107"/>
      <c r="S7" s="107"/>
      <c r="T7" s="222"/>
      <c r="U7" s="102"/>
      <c r="V7" s="108"/>
      <c r="W7" s="222"/>
      <c r="X7" s="104"/>
      <c r="Y7" s="105" t="s">
        <v>276</v>
      </c>
      <c r="Z7" s="106"/>
      <c r="AA7" s="105" t="s">
        <v>276</v>
      </c>
      <c r="AB7" s="107"/>
      <c r="AC7" s="107"/>
      <c r="AD7" s="222"/>
      <c r="AE7" s="102"/>
      <c r="AF7" s="108"/>
      <c r="AG7" s="222"/>
      <c r="AH7" s="104"/>
      <c r="AI7" s="105" t="s">
        <v>276</v>
      </c>
      <c r="AJ7" s="106"/>
      <c r="AK7" s="105" t="s">
        <v>276</v>
      </c>
      <c r="AL7" s="107"/>
      <c r="AM7" s="107"/>
      <c r="AN7" s="222"/>
      <c r="AO7" s="102"/>
      <c r="AP7" s="108"/>
      <c r="AQ7" s="222"/>
      <c r="AR7" s="104"/>
      <c r="AS7" s="105" t="s">
        <v>276</v>
      </c>
      <c r="AT7" s="106"/>
      <c r="AU7" s="105" t="s">
        <v>276</v>
      </c>
      <c r="AV7" s="107"/>
      <c r="AW7" s="107"/>
      <c r="AX7" s="222"/>
    </row>
    <row r="8" spans="1:50" ht="15" customHeight="1" x14ac:dyDescent="0.15">
      <c r="A8" s="109"/>
      <c r="B8" s="69"/>
      <c r="C8" s="110" t="s">
        <v>286</v>
      </c>
      <c r="D8" s="110" t="s">
        <v>54</v>
      </c>
      <c r="E8" s="110" t="s">
        <v>181</v>
      </c>
      <c r="F8" s="110" t="s">
        <v>55</v>
      </c>
      <c r="G8" s="110" t="s">
        <v>181</v>
      </c>
      <c r="H8" s="110"/>
      <c r="I8" s="111"/>
      <c r="J8" s="110" t="s">
        <v>56</v>
      </c>
      <c r="K8" s="109"/>
      <c r="L8" s="68"/>
      <c r="M8" s="112" t="s">
        <v>286</v>
      </c>
      <c r="N8" s="110" t="s">
        <v>54</v>
      </c>
      <c r="O8" s="110" t="s">
        <v>181</v>
      </c>
      <c r="P8" s="110" t="s">
        <v>55</v>
      </c>
      <c r="Q8" s="110" t="s">
        <v>181</v>
      </c>
      <c r="R8" s="110"/>
      <c r="S8" s="111"/>
      <c r="T8" s="110" t="s">
        <v>56</v>
      </c>
      <c r="U8" s="109"/>
      <c r="V8" s="68"/>
      <c r="W8" s="112" t="s">
        <v>286</v>
      </c>
      <c r="X8" s="110" t="s">
        <v>54</v>
      </c>
      <c r="Y8" s="110" t="s">
        <v>181</v>
      </c>
      <c r="Z8" s="110" t="s">
        <v>55</v>
      </c>
      <c r="AA8" s="110" t="s">
        <v>181</v>
      </c>
      <c r="AB8" s="110"/>
      <c r="AC8" s="111"/>
      <c r="AD8" s="110" t="s">
        <v>56</v>
      </c>
      <c r="AE8" s="113"/>
      <c r="AF8" s="114"/>
      <c r="AG8" s="112" t="s">
        <v>286</v>
      </c>
      <c r="AH8" s="110" t="s">
        <v>54</v>
      </c>
      <c r="AI8" s="110" t="s">
        <v>181</v>
      </c>
      <c r="AJ8" s="110" t="s">
        <v>55</v>
      </c>
      <c r="AK8" s="110" t="s">
        <v>181</v>
      </c>
      <c r="AL8" s="110"/>
      <c r="AM8" s="111"/>
      <c r="AN8" s="110" t="s">
        <v>56</v>
      </c>
      <c r="AO8" s="109"/>
      <c r="AP8" s="68"/>
      <c r="AQ8" s="112" t="s">
        <v>286</v>
      </c>
      <c r="AR8" s="110" t="s">
        <v>54</v>
      </c>
      <c r="AS8" s="110" t="s">
        <v>181</v>
      </c>
      <c r="AT8" s="110" t="s">
        <v>55</v>
      </c>
      <c r="AU8" s="110" t="s">
        <v>181</v>
      </c>
      <c r="AV8" s="110"/>
      <c r="AW8" s="111"/>
      <c r="AX8" s="110" t="s">
        <v>56</v>
      </c>
    </row>
    <row r="9" spans="1:50" ht="15.9" customHeight="1" x14ac:dyDescent="0.2">
      <c r="A9" s="115" t="s">
        <v>5</v>
      </c>
      <c r="B9" s="116"/>
      <c r="C9" s="232">
        <f>SUM(C11:C50,M9:M50,W9:W50,AG9:AG50,AQ9:AQ33)</f>
        <v>36090000</v>
      </c>
      <c r="D9" s="232">
        <f>SUM(D11:D50,N9:N50,X9:X50,AH9:AH50,AR9:AR33)</f>
        <v>186401</v>
      </c>
      <c r="E9" s="233">
        <v>1.3450988707476335</v>
      </c>
      <c r="F9" s="232">
        <f>SUM(F11:F50,P9:P50,Z9:Z50,AJ9:AJ50,AT9:AT33)</f>
        <v>383669</v>
      </c>
      <c r="G9" s="233">
        <v>0.30798110282333441</v>
      </c>
      <c r="H9" s="232">
        <f>SUM(H11:H50,R9:R50,AB9:AB50,AL9:AL50,AV9:AV33)</f>
        <v>182673</v>
      </c>
      <c r="I9" s="232">
        <f>SUM(I11:I50,S9:S50,AC9:AC50,AM9:AM50,AW9:AW33)</f>
        <v>200996</v>
      </c>
      <c r="J9" s="232">
        <f>F9/C9*1000000</f>
        <v>10630.894984760322</v>
      </c>
      <c r="K9" s="115" t="s">
        <v>398</v>
      </c>
      <c r="L9" s="97">
        <v>5</v>
      </c>
      <c r="M9" s="117">
        <v>157300</v>
      </c>
      <c r="N9" s="237">
        <v>899</v>
      </c>
      <c r="O9" s="235">
        <v>-0.99118942731277537</v>
      </c>
      <c r="P9" s="234">
        <v>1856</v>
      </c>
      <c r="Q9" s="242">
        <v>-1.9027484143763214</v>
      </c>
      <c r="R9" s="237">
        <v>890</v>
      </c>
      <c r="S9" s="237">
        <v>966</v>
      </c>
      <c r="T9" s="75">
        <f>P9/M9*1000000</f>
        <v>11799.109980928162</v>
      </c>
      <c r="U9" s="118" t="s">
        <v>69</v>
      </c>
      <c r="V9" s="97"/>
      <c r="W9" s="117">
        <v>3246200</v>
      </c>
      <c r="X9" s="237">
        <v>87</v>
      </c>
      <c r="Y9" s="235">
        <v>-5.4347826086956523</v>
      </c>
      <c r="Z9" s="234">
        <v>114</v>
      </c>
      <c r="AA9" s="242">
        <v>-5.785123966942149</v>
      </c>
      <c r="AB9" s="237">
        <v>48</v>
      </c>
      <c r="AC9" s="237">
        <v>66</v>
      </c>
      <c r="AD9" s="75">
        <f>Z9/W9*1000000</f>
        <v>35.117984104491406</v>
      </c>
      <c r="AE9" s="115" t="s">
        <v>101</v>
      </c>
      <c r="AF9" s="97"/>
      <c r="AG9" s="117">
        <v>107300</v>
      </c>
      <c r="AH9" s="237">
        <v>501</v>
      </c>
      <c r="AI9" s="235">
        <v>1.0080645161290323</v>
      </c>
      <c r="AJ9" s="234">
        <v>947</v>
      </c>
      <c r="AK9" s="242">
        <v>1.7185821697099892</v>
      </c>
      <c r="AL9" s="237">
        <v>478</v>
      </c>
      <c r="AM9" s="237">
        <v>469</v>
      </c>
      <c r="AN9" s="75">
        <f>AJ9/AG9*1000000</f>
        <v>8825.7222739981353</v>
      </c>
      <c r="AO9" s="115" t="s">
        <v>89</v>
      </c>
      <c r="AP9" s="97"/>
      <c r="AQ9" s="117">
        <v>295800</v>
      </c>
      <c r="AR9" s="237">
        <v>1200</v>
      </c>
      <c r="AS9" s="235">
        <v>-1.0717230008244023</v>
      </c>
      <c r="AT9" s="234">
        <v>2298</v>
      </c>
      <c r="AU9" s="242">
        <v>-0.56252704456945046</v>
      </c>
      <c r="AV9" s="237">
        <v>1081</v>
      </c>
      <c r="AW9" s="237">
        <v>1217</v>
      </c>
      <c r="AX9" s="75">
        <f>AT9/AQ9*1000000</f>
        <v>7768.7626774847877</v>
      </c>
    </row>
    <row r="10" spans="1:50" ht="15.9" customHeight="1" x14ac:dyDescent="0.2">
      <c r="A10" s="115"/>
      <c r="B10" s="116"/>
      <c r="C10" s="89"/>
      <c r="D10" s="119"/>
      <c r="E10" s="120"/>
      <c r="F10" s="119"/>
      <c r="G10" s="121"/>
      <c r="H10" s="119"/>
      <c r="I10" s="119"/>
      <c r="J10" s="75"/>
      <c r="K10" s="115" t="s">
        <v>280</v>
      </c>
      <c r="L10" s="97"/>
      <c r="M10" s="117">
        <v>146500</v>
      </c>
      <c r="N10" s="243" t="s">
        <v>503</v>
      </c>
      <c r="O10" s="243" t="s">
        <v>503</v>
      </c>
      <c r="P10" s="243" t="s">
        <v>503</v>
      </c>
      <c r="Q10" s="243" t="s">
        <v>501</v>
      </c>
      <c r="R10" s="243" t="s">
        <v>501</v>
      </c>
      <c r="S10" s="243" t="s">
        <v>501</v>
      </c>
      <c r="T10" s="243" t="s">
        <v>501</v>
      </c>
      <c r="U10" s="118" t="s">
        <v>72</v>
      </c>
      <c r="V10" s="97"/>
      <c r="W10" s="117">
        <v>26000</v>
      </c>
      <c r="X10" s="237">
        <v>233</v>
      </c>
      <c r="Y10" s="235">
        <v>-3.3195020746887969</v>
      </c>
      <c r="Z10" s="234">
        <v>332</v>
      </c>
      <c r="AA10" s="242">
        <v>-2.6392961876832843</v>
      </c>
      <c r="AB10" s="237">
        <v>129</v>
      </c>
      <c r="AC10" s="237">
        <v>203</v>
      </c>
      <c r="AD10" s="75">
        <f t="shared" ref="AD10:AD50" si="0">Z10/W10*1000000</f>
        <v>12769.23076923077</v>
      </c>
      <c r="AE10" s="115" t="s">
        <v>108</v>
      </c>
      <c r="AF10" s="97"/>
      <c r="AG10" s="117">
        <v>414400</v>
      </c>
      <c r="AH10" s="237">
        <v>3315</v>
      </c>
      <c r="AI10" s="235">
        <v>4.3765743073047858</v>
      </c>
      <c r="AJ10" s="234">
        <v>5342</v>
      </c>
      <c r="AK10" s="242">
        <v>4.3563195936706389</v>
      </c>
      <c r="AL10" s="237">
        <v>2736</v>
      </c>
      <c r="AM10" s="237">
        <v>2606</v>
      </c>
      <c r="AN10" s="75">
        <f t="shared" ref="AN10:AN50" si="1">AJ10/AG10*1000000</f>
        <v>12890.92664092664</v>
      </c>
      <c r="AO10" s="115" t="s">
        <v>90</v>
      </c>
      <c r="AP10" s="97"/>
      <c r="AQ10" s="117">
        <v>113400</v>
      </c>
      <c r="AR10" s="235" t="s">
        <v>504</v>
      </c>
      <c r="AS10" s="235" t="s">
        <v>504</v>
      </c>
      <c r="AT10" s="235" t="s">
        <v>504</v>
      </c>
      <c r="AU10" s="235" t="s">
        <v>502</v>
      </c>
      <c r="AV10" s="235" t="s">
        <v>504</v>
      </c>
      <c r="AW10" s="235" t="s">
        <v>504</v>
      </c>
      <c r="AX10" s="235" t="s">
        <v>502</v>
      </c>
    </row>
    <row r="11" spans="1:50" ht="15.9" customHeight="1" x14ac:dyDescent="0.2">
      <c r="A11" s="115" t="s">
        <v>61</v>
      </c>
      <c r="B11" s="116"/>
      <c r="C11" s="89">
        <v>228600</v>
      </c>
      <c r="D11" s="234">
        <v>944</v>
      </c>
      <c r="E11" s="235">
        <v>0.3188097768331562</v>
      </c>
      <c r="F11" s="234">
        <v>2092</v>
      </c>
      <c r="G11" s="235">
        <v>-0.2384358607534573</v>
      </c>
      <c r="H11" s="234">
        <v>1006</v>
      </c>
      <c r="I11" s="234">
        <v>1086</v>
      </c>
      <c r="J11" s="75">
        <f>F11/C11*1000000</f>
        <v>9151.3560804899389</v>
      </c>
      <c r="K11" s="115" t="s">
        <v>399</v>
      </c>
      <c r="L11" s="97">
        <v>1</v>
      </c>
      <c r="M11" s="117">
        <v>143200</v>
      </c>
      <c r="N11" s="237">
        <v>875</v>
      </c>
      <c r="O11" s="242">
        <v>7.6260762607626074</v>
      </c>
      <c r="P11" s="234">
        <v>1375</v>
      </c>
      <c r="Q11" s="242">
        <v>3.6953242835595779</v>
      </c>
      <c r="R11" s="237">
        <v>679</v>
      </c>
      <c r="S11" s="237">
        <v>696</v>
      </c>
      <c r="T11" s="75">
        <f>P11/M11*1000000</f>
        <v>9601.9553072625695</v>
      </c>
      <c r="U11" s="115" t="s">
        <v>75</v>
      </c>
      <c r="V11" s="97"/>
      <c r="W11" s="117">
        <v>125700</v>
      </c>
      <c r="X11" s="237">
        <v>1012</v>
      </c>
      <c r="Y11" s="235">
        <v>-0.58939096267190572</v>
      </c>
      <c r="Z11" s="234">
        <v>2459</v>
      </c>
      <c r="AA11" s="242">
        <v>-1.6793282686925233</v>
      </c>
      <c r="AB11" s="237">
        <v>1166</v>
      </c>
      <c r="AC11" s="237">
        <v>1293</v>
      </c>
      <c r="AD11" s="75">
        <f t="shared" si="0"/>
        <v>19562.45027844073</v>
      </c>
      <c r="AE11" s="115" t="s">
        <v>113</v>
      </c>
      <c r="AF11" s="97"/>
      <c r="AG11" s="117">
        <v>163700</v>
      </c>
      <c r="AH11" s="237">
        <v>240</v>
      </c>
      <c r="AI11" s="235">
        <v>-4</v>
      </c>
      <c r="AJ11" s="234">
        <v>399</v>
      </c>
      <c r="AK11" s="242">
        <v>-2.2058823529411766</v>
      </c>
      <c r="AL11" s="237">
        <v>208</v>
      </c>
      <c r="AM11" s="237">
        <v>191</v>
      </c>
      <c r="AN11" s="75">
        <f t="shared" si="1"/>
        <v>2437.3854612095297</v>
      </c>
      <c r="AO11" s="115" t="s">
        <v>92</v>
      </c>
      <c r="AP11" s="97"/>
      <c r="AQ11" s="117">
        <v>117500</v>
      </c>
      <c r="AR11" s="237">
        <v>789</v>
      </c>
      <c r="AS11" s="235">
        <v>3.2722513089005236</v>
      </c>
      <c r="AT11" s="234">
        <v>1352</v>
      </c>
      <c r="AU11" s="235">
        <v>0.97087378640776689</v>
      </c>
      <c r="AV11" s="237">
        <v>609</v>
      </c>
      <c r="AW11" s="237">
        <v>743</v>
      </c>
      <c r="AX11" s="75">
        <f t="shared" ref="AX11:AX33" si="2">AT11/AQ11*1000000</f>
        <v>11506.382978723403</v>
      </c>
    </row>
    <row r="12" spans="1:50" ht="15.9" customHeight="1" x14ac:dyDescent="0.2">
      <c r="A12" s="115" t="s">
        <v>63</v>
      </c>
      <c r="B12" s="116"/>
      <c r="C12" s="89">
        <v>306500</v>
      </c>
      <c r="D12" s="234">
        <v>1075</v>
      </c>
      <c r="E12" s="235">
        <v>-9.2936802973977689E-2</v>
      </c>
      <c r="F12" s="234">
        <v>2650</v>
      </c>
      <c r="G12" s="235">
        <v>0.60744115413819288</v>
      </c>
      <c r="H12" s="234">
        <v>1302</v>
      </c>
      <c r="I12" s="234">
        <v>1348</v>
      </c>
      <c r="J12" s="75">
        <f t="shared" ref="J12:J50" si="3">F12/C12*1000000</f>
        <v>8646.0032626427401</v>
      </c>
      <c r="K12" s="115"/>
      <c r="L12" s="97">
        <v>2</v>
      </c>
      <c r="M12" s="117">
        <v>120900</v>
      </c>
      <c r="N12" s="237">
        <v>154</v>
      </c>
      <c r="O12" s="242">
        <v>4.0540540540540544</v>
      </c>
      <c r="P12" s="234">
        <v>280</v>
      </c>
      <c r="Q12" s="242">
        <v>3.7037037037037033</v>
      </c>
      <c r="R12" s="237">
        <v>130</v>
      </c>
      <c r="S12" s="237">
        <v>150</v>
      </c>
      <c r="T12" s="75">
        <f t="shared" ref="T12:T50" si="4">P12/M12*1000000</f>
        <v>2315.9636062861869</v>
      </c>
      <c r="U12" s="115" t="s">
        <v>404</v>
      </c>
      <c r="V12" s="97">
        <v>1</v>
      </c>
      <c r="W12" s="117">
        <v>172600</v>
      </c>
      <c r="X12" s="237">
        <v>1226</v>
      </c>
      <c r="Y12" s="235">
        <v>0.32733224222585927</v>
      </c>
      <c r="Z12" s="234">
        <v>2914</v>
      </c>
      <c r="AA12" s="242">
        <v>-0.95173351461590761</v>
      </c>
      <c r="AB12" s="237">
        <v>1396</v>
      </c>
      <c r="AC12" s="237">
        <v>1518</v>
      </c>
      <c r="AD12" s="75">
        <f t="shared" si="0"/>
        <v>16882.966396292006</v>
      </c>
      <c r="AE12" s="115" t="s">
        <v>118</v>
      </c>
      <c r="AF12" s="97"/>
      <c r="AG12" s="117">
        <v>110300</v>
      </c>
      <c r="AH12" s="237">
        <v>1316</v>
      </c>
      <c r="AI12" s="235">
        <v>0.22848438690022849</v>
      </c>
      <c r="AJ12" s="234">
        <v>3539</v>
      </c>
      <c r="AK12" s="242">
        <v>-0.45007032348804499</v>
      </c>
      <c r="AL12" s="237">
        <v>1754</v>
      </c>
      <c r="AM12" s="237">
        <v>1785</v>
      </c>
      <c r="AN12" s="75">
        <f t="shared" si="1"/>
        <v>32085.222121486851</v>
      </c>
      <c r="AO12" s="115" t="s">
        <v>417</v>
      </c>
      <c r="AP12" s="97">
        <v>1</v>
      </c>
      <c r="AQ12" s="117">
        <v>146400</v>
      </c>
      <c r="AR12" s="237">
        <v>1347</v>
      </c>
      <c r="AS12" s="235">
        <v>-1.173881144534116</v>
      </c>
      <c r="AT12" s="234">
        <v>2981</v>
      </c>
      <c r="AU12" s="242">
        <v>-1.649620587264929</v>
      </c>
      <c r="AV12" s="237">
        <v>1331</v>
      </c>
      <c r="AW12" s="237">
        <v>1650</v>
      </c>
      <c r="AX12" s="75">
        <f t="shared" si="2"/>
        <v>20362.021857923497</v>
      </c>
    </row>
    <row r="13" spans="1:50" ht="15.9" customHeight="1" x14ac:dyDescent="0.2">
      <c r="A13" s="115" t="s">
        <v>392</v>
      </c>
      <c r="B13" s="116">
        <v>1</v>
      </c>
      <c r="C13" s="89">
        <v>157900</v>
      </c>
      <c r="D13" s="234">
        <v>1175</v>
      </c>
      <c r="E13" s="235">
        <v>-7.2612470402525648</v>
      </c>
      <c r="F13" s="234">
        <v>1966</v>
      </c>
      <c r="G13" s="235">
        <v>-5.4353054353054358</v>
      </c>
      <c r="H13" s="234">
        <v>906</v>
      </c>
      <c r="I13" s="234">
        <v>1060</v>
      </c>
      <c r="J13" s="75">
        <f t="shared" si="3"/>
        <v>12450.918302723243</v>
      </c>
      <c r="K13" s="115"/>
      <c r="L13" s="97">
        <v>3</v>
      </c>
      <c r="M13" s="117">
        <v>134600</v>
      </c>
      <c r="N13" s="237">
        <v>925</v>
      </c>
      <c r="O13" s="242">
        <v>4.4018058690744919</v>
      </c>
      <c r="P13" s="234">
        <v>1423</v>
      </c>
      <c r="Q13" s="242">
        <v>4.1727672035139092</v>
      </c>
      <c r="R13" s="237">
        <v>711</v>
      </c>
      <c r="S13" s="237">
        <v>712</v>
      </c>
      <c r="T13" s="75">
        <f t="shared" si="4"/>
        <v>10572.065378900446</v>
      </c>
      <c r="U13" s="115"/>
      <c r="V13" s="97">
        <v>2</v>
      </c>
      <c r="W13" s="117">
        <v>66100</v>
      </c>
      <c r="X13" s="237">
        <v>687</v>
      </c>
      <c r="Y13" s="235">
        <v>0.29197080291970801</v>
      </c>
      <c r="Z13" s="234">
        <v>1685</v>
      </c>
      <c r="AA13" s="242">
        <v>-0.53128689492325853</v>
      </c>
      <c r="AB13" s="237">
        <v>788</v>
      </c>
      <c r="AC13" s="237">
        <v>897</v>
      </c>
      <c r="AD13" s="75">
        <f t="shared" si="0"/>
        <v>25491.679273827533</v>
      </c>
      <c r="AE13" s="115" t="s">
        <v>120</v>
      </c>
      <c r="AF13" s="97"/>
      <c r="AG13" s="117">
        <v>229000</v>
      </c>
      <c r="AH13" s="237">
        <v>2051</v>
      </c>
      <c r="AI13" s="235">
        <v>0.24437927663734116</v>
      </c>
      <c r="AJ13" s="234">
        <v>5116</v>
      </c>
      <c r="AK13" s="242">
        <v>-0.58297706956859696</v>
      </c>
      <c r="AL13" s="237">
        <v>2480</v>
      </c>
      <c r="AM13" s="237">
        <v>2636</v>
      </c>
      <c r="AN13" s="75">
        <f t="shared" si="1"/>
        <v>22340.611353711789</v>
      </c>
      <c r="AO13" s="115"/>
      <c r="AP13" s="97">
        <v>2</v>
      </c>
      <c r="AQ13" s="117">
        <v>162700</v>
      </c>
      <c r="AR13" s="237">
        <v>954</v>
      </c>
      <c r="AS13" s="235">
        <v>1.166489925768823</v>
      </c>
      <c r="AT13" s="234">
        <v>1962</v>
      </c>
      <c r="AU13" s="242">
        <v>0.35805626598465473</v>
      </c>
      <c r="AV13" s="237">
        <v>855</v>
      </c>
      <c r="AW13" s="237">
        <v>1107</v>
      </c>
      <c r="AX13" s="75">
        <f t="shared" si="2"/>
        <v>12059.00430239705</v>
      </c>
    </row>
    <row r="14" spans="1:50" ht="15.9" customHeight="1" x14ac:dyDescent="0.2">
      <c r="A14" s="115"/>
      <c r="B14" s="116">
        <v>2</v>
      </c>
      <c r="C14" s="89">
        <v>158500</v>
      </c>
      <c r="D14" s="234">
        <v>976</v>
      </c>
      <c r="E14" s="235" t="s">
        <v>504</v>
      </c>
      <c r="F14" s="234">
        <v>2099</v>
      </c>
      <c r="G14" s="235">
        <v>-0.28503562945368172</v>
      </c>
      <c r="H14" s="234">
        <v>950</v>
      </c>
      <c r="I14" s="234">
        <v>1149</v>
      </c>
      <c r="J14" s="75">
        <f t="shared" si="3"/>
        <v>13242.902208201893</v>
      </c>
      <c r="K14" s="115"/>
      <c r="L14" s="97">
        <v>4</v>
      </c>
      <c r="M14" s="117">
        <v>99300</v>
      </c>
      <c r="N14" s="237">
        <v>559</v>
      </c>
      <c r="O14" s="242">
        <v>9.8231827111984273</v>
      </c>
      <c r="P14" s="234">
        <v>963</v>
      </c>
      <c r="Q14" s="242">
        <v>7.3578595317725757</v>
      </c>
      <c r="R14" s="237">
        <v>484</v>
      </c>
      <c r="S14" s="237">
        <v>479</v>
      </c>
      <c r="T14" s="75">
        <f t="shared" si="4"/>
        <v>9697.8851963746238</v>
      </c>
      <c r="U14" s="118" t="s">
        <v>85</v>
      </c>
      <c r="V14" s="97"/>
      <c r="W14" s="117">
        <v>131100</v>
      </c>
      <c r="X14" s="237">
        <v>863</v>
      </c>
      <c r="Y14" s="235">
        <v>-2.2650056625141564</v>
      </c>
      <c r="Z14" s="234">
        <v>1915</v>
      </c>
      <c r="AA14" s="242">
        <v>0.31430068098480879</v>
      </c>
      <c r="AB14" s="237">
        <v>885</v>
      </c>
      <c r="AC14" s="237">
        <v>1030</v>
      </c>
      <c r="AD14" s="75">
        <f t="shared" si="0"/>
        <v>14607.170099160947</v>
      </c>
      <c r="AE14" s="115" t="s">
        <v>58</v>
      </c>
      <c r="AF14" s="97"/>
      <c r="AG14" s="117">
        <v>180400</v>
      </c>
      <c r="AH14" s="237">
        <v>140</v>
      </c>
      <c r="AI14" s="235">
        <v>2.9411764705882351</v>
      </c>
      <c r="AJ14" s="234">
        <v>233</v>
      </c>
      <c r="AK14" s="242">
        <v>-0.42735042735042739</v>
      </c>
      <c r="AL14" s="237">
        <v>98</v>
      </c>
      <c r="AM14" s="237">
        <v>135</v>
      </c>
      <c r="AN14" s="75">
        <f t="shared" si="1"/>
        <v>1291.5742793791574</v>
      </c>
      <c r="AO14" s="115"/>
      <c r="AP14" s="97">
        <v>3</v>
      </c>
      <c r="AQ14" s="117">
        <v>167000</v>
      </c>
      <c r="AR14" s="237">
        <v>457</v>
      </c>
      <c r="AS14" s="235">
        <v>-0.21834061135371177</v>
      </c>
      <c r="AT14" s="234">
        <v>1012</v>
      </c>
      <c r="AU14" s="242">
        <v>0.29732408325074333</v>
      </c>
      <c r="AV14" s="237">
        <v>452</v>
      </c>
      <c r="AW14" s="237">
        <v>560</v>
      </c>
      <c r="AX14" s="75">
        <f t="shared" si="2"/>
        <v>6059.8802395209577</v>
      </c>
    </row>
    <row r="15" spans="1:50" ht="15.9" customHeight="1" x14ac:dyDescent="0.2">
      <c r="A15" s="115"/>
      <c r="B15" s="116">
        <v>3</v>
      </c>
      <c r="C15" s="89">
        <v>291800</v>
      </c>
      <c r="D15" s="234">
        <v>642</v>
      </c>
      <c r="E15" s="235">
        <v>0.62695924764890276</v>
      </c>
      <c r="F15" s="234">
        <v>1608</v>
      </c>
      <c r="G15" s="235">
        <v>0.8150470219435737</v>
      </c>
      <c r="H15" s="234">
        <v>736</v>
      </c>
      <c r="I15" s="234">
        <v>872</v>
      </c>
      <c r="J15" s="75">
        <f t="shared" si="3"/>
        <v>5510.6237148732007</v>
      </c>
      <c r="K15" s="115"/>
      <c r="L15" s="97">
        <v>5</v>
      </c>
      <c r="M15" s="117">
        <v>134900</v>
      </c>
      <c r="N15" s="237">
        <v>588</v>
      </c>
      <c r="O15" s="242">
        <v>5.755395683453238</v>
      </c>
      <c r="P15" s="234">
        <v>1162</v>
      </c>
      <c r="Q15" s="235">
        <v>4.4025157232704402</v>
      </c>
      <c r="R15" s="237">
        <v>558</v>
      </c>
      <c r="S15" s="237">
        <v>604</v>
      </c>
      <c r="T15" s="75">
        <f t="shared" si="4"/>
        <v>8613.787991104522</v>
      </c>
      <c r="U15" s="115" t="s">
        <v>405</v>
      </c>
      <c r="V15" s="97">
        <v>1</v>
      </c>
      <c r="W15" s="117">
        <v>175500</v>
      </c>
      <c r="X15" s="237">
        <v>1074</v>
      </c>
      <c r="Y15" s="235">
        <v>2.3832221163012393</v>
      </c>
      <c r="Z15" s="234">
        <v>2083</v>
      </c>
      <c r="AA15" s="242">
        <v>-0.38259206121472983</v>
      </c>
      <c r="AB15" s="237">
        <v>1023</v>
      </c>
      <c r="AC15" s="237">
        <v>1060</v>
      </c>
      <c r="AD15" s="75">
        <f t="shared" si="0"/>
        <v>11868.94586894587</v>
      </c>
      <c r="AE15" s="115" t="s">
        <v>60</v>
      </c>
      <c r="AF15" s="97"/>
      <c r="AG15" s="117">
        <v>271200</v>
      </c>
      <c r="AH15" s="237">
        <v>301</v>
      </c>
      <c r="AI15" s="235">
        <v>1.006711409395973</v>
      </c>
      <c r="AJ15" s="234">
        <v>471</v>
      </c>
      <c r="AK15" s="242">
        <v>-0.84210526315789469</v>
      </c>
      <c r="AL15" s="237">
        <v>224</v>
      </c>
      <c r="AM15" s="237">
        <v>247</v>
      </c>
      <c r="AN15" s="75">
        <f t="shared" si="1"/>
        <v>1736.7256637168141</v>
      </c>
      <c r="AO15" s="115"/>
      <c r="AP15" s="97">
        <v>4</v>
      </c>
      <c r="AQ15" s="117">
        <v>148000</v>
      </c>
      <c r="AR15" s="237">
        <v>201</v>
      </c>
      <c r="AS15" s="235">
        <v>1.5151515151515151</v>
      </c>
      <c r="AT15" s="234">
        <v>435</v>
      </c>
      <c r="AU15" s="242">
        <v>0.69444444444444442</v>
      </c>
      <c r="AV15" s="237">
        <v>194</v>
      </c>
      <c r="AW15" s="237">
        <v>241</v>
      </c>
      <c r="AX15" s="75">
        <f t="shared" si="2"/>
        <v>2939.1891891891892</v>
      </c>
    </row>
    <row r="16" spans="1:50" ht="15.9" customHeight="1" x14ac:dyDescent="0.2">
      <c r="A16" s="115"/>
      <c r="B16" s="116">
        <v>4</v>
      </c>
      <c r="C16" s="89">
        <v>283000</v>
      </c>
      <c r="D16" s="234">
        <v>735</v>
      </c>
      <c r="E16" s="235">
        <v>-6.369426751592357</v>
      </c>
      <c r="F16" s="234">
        <v>1350</v>
      </c>
      <c r="G16" s="235">
        <v>-5.3295932678821876</v>
      </c>
      <c r="H16" s="234">
        <v>595</v>
      </c>
      <c r="I16" s="234">
        <v>755</v>
      </c>
      <c r="J16" s="75">
        <f t="shared" si="3"/>
        <v>4770.318021201414</v>
      </c>
      <c r="K16" s="115" t="s">
        <v>400</v>
      </c>
      <c r="L16" s="97">
        <v>1</v>
      </c>
      <c r="M16" s="117">
        <v>137900</v>
      </c>
      <c r="N16" s="237">
        <v>981</v>
      </c>
      <c r="O16" s="242">
        <v>8.758314855875831</v>
      </c>
      <c r="P16" s="234">
        <v>1239</v>
      </c>
      <c r="Q16" s="242">
        <v>6.4432989690721643</v>
      </c>
      <c r="R16" s="237">
        <v>610</v>
      </c>
      <c r="S16" s="237">
        <v>629</v>
      </c>
      <c r="T16" s="75">
        <f t="shared" si="4"/>
        <v>8984.7715736040609</v>
      </c>
      <c r="U16" s="115"/>
      <c r="V16" s="97">
        <v>2</v>
      </c>
      <c r="W16" s="117">
        <v>106900</v>
      </c>
      <c r="X16" s="237">
        <v>467</v>
      </c>
      <c r="Y16" s="235">
        <v>3.7777777777777777</v>
      </c>
      <c r="Z16" s="234">
        <v>1056</v>
      </c>
      <c r="AA16" s="235">
        <v>2.9239766081871341</v>
      </c>
      <c r="AB16" s="237">
        <v>510</v>
      </c>
      <c r="AC16" s="237">
        <v>546</v>
      </c>
      <c r="AD16" s="75">
        <f t="shared" si="0"/>
        <v>9878.3910196445268</v>
      </c>
      <c r="AE16" s="115" t="s">
        <v>411</v>
      </c>
      <c r="AF16" s="97">
        <v>1</v>
      </c>
      <c r="AG16" s="117">
        <v>150800</v>
      </c>
      <c r="AH16" s="237">
        <v>948</v>
      </c>
      <c r="AI16" s="235">
        <v>2.8199566160520604</v>
      </c>
      <c r="AJ16" s="234">
        <v>2107</v>
      </c>
      <c r="AK16" s="242">
        <v>2.3809523809523809</v>
      </c>
      <c r="AL16" s="237">
        <v>1042</v>
      </c>
      <c r="AM16" s="237">
        <v>1065</v>
      </c>
      <c r="AN16" s="75">
        <f t="shared" si="1"/>
        <v>13972.148541114058</v>
      </c>
      <c r="AO16" s="115"/>
      <c r="AP16" s="97">
        <v>5</v>
      </c>
      <c r="AQ16" s="117">
        <v>223000</v>
      </c>
      <c r="AR16" s="237">
        <v>609</v>
      </c>
      <c r="AS16" s="235">
        <v>1.1627906976744187</v>
      </c>
      <c r="AT16" s="234">
        <v>1410</v>
      </c>
      <c r="AU16" s="242">
        <v>-0.70422535211267612</v>
      </c>
      <c r="AV16" s="237">
        <v>650</v>
      </c>
      <c r="AW16" s="237">
        <v>760</v>
      </c>
      <c r="AX16" s="75">
        <f t="shared" si="2"/>
        <v>6322.8699551569507</v>
      </c>
    </row>
    <row r="17" spans="1:50" ht="15.9" customHeight="1" x14ac:dyDescent="0.2">
      <c r="A17" s="115" t="s">
        <v>77</v>
      </c>
      <c r="B17" s="116"/>
      <c r="C17" s="89">
        <v>239600</v>
      </c>
      <c r="D17" s="234">
        <v>1061</v>
      </c>
      <c r="E17" s="235">
        <v>1.6283524904214559</v>
      </c>
      <c r="F17" s="234">
        <v>2243</v>
      </c>
      <c r="G17" s="235">
        <v>0.67324955116696583</v>
      </c>
      <c r="H17" s="234">
        <v>1061</v>
      </c>
      <c r="I17" s="234">
        <v>1182</v>
      </c>
      <c r="J17" s="75">
        <f t="shared" si="3"/>
        <v>9361.4357262103495</v>
      </c>
      <c r="K17" s="115"/>
      <c r="L17" s="97">
        <v>2</v>
      </c>
      <c r="M17" s="117">
        <v>169500</v>
      </c>
      <c r="N17" s="237">
        <v>698</v>
      </c>
      <c r="O17" s="242">
        <v>0.14347202295552369</v>
      </c>
      <c r="P17" s="234">
        <v>1133</v>
      </c>
      <c r="Q17" s="242">
        <v>0.89047195013357072</v>
      </c>
      <c r="R17" s="237">
        <v>570</v>
      </c>
      <c r="S17" s="237">
        <v>563</v>
      </c>
      <c r="T17" s="75">
        <f>P17/M17*1000000</f>
        <v>6684.3657817109142</v>
      </c>
      <c r="U17" s="115"/>
      <c r="V17" s="97">
        <v>3</v>
      </c>
      <c r="W17" s="117">
        <v>177800</v>
      </c>
      <c r="X17" s="237">
        <v>634</v>
      </c>
      <c r="Y17" s="235">
        <v>1.2779552715654952</v>
      </c>
      <c r="Z17" s="234">
        <v>1510</v>
      </c>
      <c r="AA17" s="242">
        <v>0.80106809078771701</v>
      </c>
      <c r="AB17" s="237">
        <v>689</v>
      </c>
      <c r="AC17" s="237">
        <v>821</v>
      </c>
      <c r="AD17" s="75">
        <f t="shared" si="0"/>
        <v>8492.6884139482554</v>
      </c>
      <c r="AE17" s="115"/>
      <c r="AF17" s="97">
        <v>2</v>
      </c>
      <c r="AG17" s="117">
        <v>152900</v>
      </c>
      <c r="AH17" s="237">
        <v>982</v>
      </c>
      <c r="AI17" s="235">
        <v>-0.70778564206268957</v>
      </c>
      <c r="AJ17" s="234">
        <v>2361</v>
      </c>
      <c r="AK17" s="242">
        <v>-0.21132713440405751</v>
      </c>
      <c r="AL17" s="237">
        <v>1133</v>
      </c>
      <c r="AM17" s="237">
        <v>1228</v>
      </c>
      <c r="AN17" s="75">
        <f t="shared" si="1"/>
        <v>15441.465009810332</v>
      </c>
      <c r="AO17" s="115" t="s">
        <v>99</v>
      </c>
      <c r="AP17" s="97"/>
      <c r="AQ17" s="117">
        <v>101500</v>
      </c>
      <c r="AR17" s="237">
        <v>584</v>
      </c>
      <c r="AS17" s="235">
        <v>1.3888888888888888</v>
      </c>
      <c r="AT17" s="234">
        <v>1404</v>
      </c>
      <c r="AU17" s="242">
        <v>-0.70721357850070721</v>
      </c>
      <c r="AV17" s="237">
        <v>698</v>
      </c>
      <c r="AW17" s="237">
        <v>706</v>
      </c>
      <c r="AX17" s="75">
        <f t="shared" si="2"/>
        <v>13832.512315270937</v>
      </c>
    </row>
    <row r="18" spans="1:50" ht="15.9" customHeight="1" x14ac:dyDescent="0.2">
      <c r="A18" s="115" t="s">
        <v>80</v>
      </c>
      <c r="B18" s="116"/>
      <c r="C18" s="89">
        <v>68300</v>
      </c>
      <c r="D18" s="234">
        <v>899</v>
      </c>
      <c r="E18" s="235">
        <v>4.2923433874709973</v>
      </c>
      <c r="F18" s="234">
        <v>1415</v>
      </c>
      <c r="G18" s="235">
        <v>2.8343023255813953</v>
      </c>
      <c r="H18" s="234">
        <v>657</v>
      </c>
      <c r="I18" s="234">
        <v>758</v>
      </c>
      <c r="J18" s="75">
        <f t="shared" si="3"/>
        <v>20717.423133235723</v>
      </c>
      <c r="K18" s="115"/>
      <c r="L18" s="97">
        <v>3</v>
      </c>
      <c r="M18" s="117">
        <v>173500</v>
      </c>
      <c r="N18" s="237">
        <v>654</v>
      </c>
      <c r="O18" s="242">
        <v>0.46082949308755761</v>
      </c>
      <c r="P18" s="234">
        <v>1346</v>
      </c>
      <c r="Q18" s="242">
        <v>1.2030075187969926</v>
      </c>
      <c r="R18" s="237">
        <v>640</v>
      </c>
      <c r="S18" s="237">
        <v>706</v>
      </c>
      <c r="T18" s="75">
        <f>P18/M18*1000000</f>
        <v>7757.9250720461096</v>
      </c>
      <c r="U18" s="115"/>
      <c r="V18" s="97">
        <v>4</v>
      </c>
      <c r="W18" s="117">
        <v>192300</v>
      </c>
      <c r="X18" s="237">
        <v>1580</v>
      </c>
      <c r="Y18" s="235">
        <v>0.5089058524173028</v>
      </c>
      <c r="Z18" s="234">
        <v>3374</v>
      </c>
      <c r="AA18" s="242">
        <v>-1.1716461628588166</v>
      </c>
      <c r="AB18" s="237">
        <v>1601</v>
      </c>
      <c r="AC18" s="237">
        <v>1773</v>
      </c>
      <c r="AD18" s="75">
        <f t="shared" si="0"/>
        <v>17545.501820072805</v>
      </c>
      <c r="AE18" s="115"/>
      <c r="AF18" s="97">
        <v>3</v>
      </c>
      <c r="AG18" s="117">
        <v>162700</v>
      </c>
      <c r="AH18" s="237">
        <v>942</v>
      </c>
      <c r="AI18" s="235">
        <v>-0.7376185458377239</v>
      </c>
      <c r="AJ18" s="234">
        <v>2241</v>
      </c>
      <c r="AK18" s="253" t="s">
        <v>506</v>
      </c>
      <c r="AL18" s="237">
        <v>1089</v>
      </c>
      <c r="AM18" s="237">
        <v>1152</v>
      </c>
      <c r="AN18" s="75">
        <f t="shared" si="1"/>
        <v>13773.816840811309</v>
      </c>
      <c r="AO18" s="115" t="s">
        <v>102</v>
      </c>
      <c r="AP18" s="97"/>
      <c r="AQ18" s="117">
        <v>769100</v>
      </c>
      <c r="AR18" s="243" t="s">
        <v>503</v>
      </c>
      <c r="AS18" s="243" t="s">
        <v>503</v>
      </c>
      <c r="AT18" s="243" t="s">
        <v>503</v>
      </c>
      <c r="AU18" s="243" t="s">
        <v>501</v>
      </c>
      <c r="AV18" s="243" t="s">
        <v>503</v>
      </c>
      <c r="AW18" s="243" t="s">
        <v>503</v>
      </c>
      <c r="AX18" s="243" t="s">
        <v>501</v>
      </c>
    </row>
    <row r="19" spans="1:50" ht="15.9" customHeight="1" x14ac:dyDescent="0.2">
      <c r="A19" s="115" t="s">
        <v>393</v>
      </c>
      <c r="B19" s="116">
        <v>1</v>
      </c>
      <c r="C19" s="89">
        <v>106800</v>
      </c>
      <c r="D19" s="234">
        <v>625</v>
      </c>
      <c r="E19" s="235">
        <v>2.7960526315789473</v>
      </c>
      <c r="F19" s="234">
        <v>1034</v>
      </c>
      <c r="G19" s="235">
        <v>0.6815968841285297</v>
      </c>
      <c r="H19" s="234">
        <v>501</v>
      </c>
      <c r="I19" s="234">
        <v>533</v>
      </c>
      <c r="J19" s="75">
        <f t="shared" si="3"/>
        <v>9681.6479400749067</v>
      </c>
      <c r="K19" s="115" t="s">
        <v>401</v>
      </c>
      <c r="L19" s="97">
        <v>1</v>
      </c>
      <c r="M19" s="117">
        <v>71700</v>
      </c>
      <c r="N19" s="237">
        <v>648</v>
      </c>
      <c r="O19" s="242">
        <v>-1.6691957511380879</v>
      </c>
      <c r="P19" s="234">
        <v>1105</v>
      </c>
      <c r="Q19" s="242">
        <v>-2.1257750221434897</v>
      </c>
      <c r="R19" s="237">
        <v>506</v>
      </c>
      <c r="S19" s="237">
        <v>599</v>
      </c>
      <c r="T19" s="75">
        <f t="shared" si="4"/>
        <v>15411.436541143656</v>
      </c>
      <c r="U19" s="115"/>
      <c r="V19" s="97">
        <v>5</v>
      </c>
      <c r="W19" s="117">
        <v>179500</v>
      </c>
      <c r="X19" s="237">
        <v>774</v>
      </c>
      <c r="Y19" s="235">
        <v>1.1764705882352942</v>
      </c>
      <c r="Z19" s="234">
        <v>1613</v>
      </c>
      <c r="AA19" s="235" t="s">
        <v>504</v>
      </c>
      <c r="AB19" s="237">
        <v>763</v>
      </c>
      <c r="AC19" s="237">
        <v>850</v>
      </c>
      <c r="AD19" s="75">
        <f t="shared" si="0"/>
        <v>8986.0724233983274</v>
      </c>
      <c r="AE19" s="115"/>
      <c r="AF19" s="97">
        <v>4</v>
      </c>
      <c r="AG19" s="117">
        <v>135100</v>
      </c>
      <c r="AH19" s="237">
        <v>1513</v>
      </c>
      <c r="AI19" s="235">
        <v>1.2040133779264213</v>
      </c>
      <c r="AJ19" s="234">
        <v>3474</v>
      </c>
      <c r="AK19" s="235" t="s">
        <v>506</v>
      </c>
      <c r="AL19" s="237">
        <v>1673</v>
      </c>
      <c r="AM19" s="237">
        <v>1801</v>
      </c>
      <c r="AN19" s="75">
        <f t="shared" si="1"/>
        <v>25714.285714285714</v>
      </c>
      <c r="AO19" s="115" t="s">
        <v>105</v>
      </c>
      <c r="AP19" s="97"/>
      <c r="AQ19" s="117">
        <v>152700</v>
      </c>
      <c r="AR19" s="237">
        <v>569</v>
      </c>
      <c r="AS19" s="235">
        <v>0.35273368606701938</v>
      </c>
      <c r="AT19" s="234">
        <v>1246</v>
      </c>
      <c r="AU19" s="242">
        <v>-0.87509944311853616</v>
      </c>
      <c r="AV19" s="237">
        <v>599</v>
      </c>
      <c r="AW19" s="237">
        <v>647</v>
      </c>
      <c r="AX19" s="75">
        <f t="shared" si="2"/>
        <v>8159.7904387688268</v>
      </c>
    </row>
    <row r="20" spans="1:50" ht="15.9" customHeight="1" x14ac:dyDescent="0.2">
      <c r="A20" s="115"/>
      <c r="B20" s="116">
        <v>2</v>
      </c>
      <c r="C20" s="89">
        <v>130100</v>
      </c>
      <c r="D20" s="234">
        <v>964</v>
      </c>
      <c r="E20" s="235">
        <v>0.52137643378519283</v>
      </c>
      <c r="F20" s="234">
        <v>1797</v>
      </c>
      <c r="G20" s="235">
        <v>0.50335570469798652</v>
      </c>
      <c r="H20" s="234">
        <v>873</v>
      </c>
      <c r="I20" s="234">
        <v>924</v>
      </c>
      <c r="J20" s="75">
        <f t="shared" si="3"/>
        <v>13812.451960030745</v>
      </c>
      <c r="K20" s="115"/>
      <c r="L20" s="97">
        <v>2</v>
      </c>
      <c r="M20" s="117">
        <v>131100</v>
      </c>
      <c r="N20" s="237">
        <v>1062</v>
      </c>
      <c r="O20" s="242">
        <v>0.3780718336483932</v>
      </c>
      <c r="P20" s="234">
        <v>1955</v>
      </c>
      <c r="Q20" s="242">
        <v>-1.0126582278481013</v>
      </c>
      <c r="R20" s="237">
        <v>925</v>
      </c>
      <c r="S20" s="237">
        <v>1030</v>
      </c>
      <c r="T20" s="75">
        <f t="shared" si="4"/>
        <v>14912.280701754386</v>
      </c>
      <c r="U20" s="115"/>
      <c r="V20" s="97">
        <v>6</v>
      </c>
      <c r="W20" s="117">
        <v>236700</v>
      </c>
      <c r="X20" s="237">
        <v>1910</v>
      </c>
      <c r="Y20" s="235">
        <v>-0.67602704108164324</v>
      </c>
      <c r="Z20" s="234">
        <v>4037</v>
      </c>
      <c r="AA20" s="242">
        <v>-1.053921568627451</v>
      </c>
      <c r="AB20" s="237">
        <v>1896</v>
      </c>
      <c r="AC20" s="237">
        <v>2141</v>
      </c>
      <c r="AD20" s="75">
        <f t="shared" si="0"/>
        <v>17055.344317701733</v>
      </c>
      <c r="AE20" s="115" t="s">
        <v>73</v>
      </c>
      <c r="AF20" s="97"/>
      <c r="AG20" s="117">
        <v>173700</v>
      </c>
      <c r="AH20" s="237">
        <v>643</v>
      </c>
      <c r="AI20" s="235">
        <v>7.166666666666667</v>
      </c>
      <c r="AJ20" s="234">
        <v>1025</v>
      </c>
      <c r="AK20" s="242">
        <v>3.1187122736418509</v>
      </c>
      <c r="AL20" s="237">
        <v>546</v>
      </c>
      <c r="AM20" s="237">
        <v>479</v>
      </c>
      <c r="AN20" s="75">
        <f t="shared" si="1"/>
        <v>5900.9786989061595</v>
      </c>
      <c r="AO20" s="115" t="s">
        <v>419</v>
      </c>
      <c r="AP20" s="97">
        <v>1</v>
      </c>
      <c r="AQ20" s="117">
        <v>376800</v>
      </c>
      <c r="AR20" s="237">
        <v>3420</v>
      </c>
      <c r="AS20" s="235" t="s">
        <v>507</v>
      </c>
      <c r="AT20" s="234">
        <v>7279</v>
      </c>
      <c r="AU20" s="242">
        <v>-2.1376714170475934</v>
      </c>
      <c r="AV20" s="237">
        <v>3365</v>
      </c>
      <c r="AW20" s="237">
        <v>3914</v>
      </c>
      <c r="AX20" s="75">
        <f t="shared" si="2"/>
        <v>19317.940552016986</v>
      </c>
    </row>
    <row r="21" spans="1:50" ht="15.9" customHeight="1" x14ac:dyDescent="0.2">
      <c r="A21" s="115"/>
      <c r="B21" s="116">
        <v>3</v>
      </c>
      <c r="C21" s="89">
        <v>72500</v>
      </c>
      <c r="D21" s="234">
        <v>591</v>
      </c>
      <c r="E21" s="235">
        <v>-0.67226890756302526</v>
      </c>
      <c r="F21" s="234">
        <v>1126</v>
      </c>
      <c r="G21" s="235">
        <v>-1.5734265734265735</v>
      </c>
      <c r="H21" s="234">
        <v>586</v>
      </c>
      <c r="I21" s="234">
        <v>540</v>
      </c>
      <c r="J21" s="75">
        <f t="shared" si="3"/>
        <v>15531.03448275862</v>
      </c>
      <c r="K21" s="115" t="s">
        <v>402</v>
      </c>
      <c r="L21" s="97">
        <v>1</v>
      </c>
      <c r="M21" s="117">
        <v>135800</v>
      </c>
      <c r="N21" s="237">
        <v>618</v>
      </c>
      <c r="O21" s="242">
        <v>2.6578073089700998</v>
      </c>
      <c r="P21" s="234">
        <v>1584</v>
      </c>
      <c r="Q21" s="242">
        <v>1.0204081632653061</v>
      </c>
      <c r="R21" s="237">
        <v>768</v>
      </c>
      <c r="S21" s="237">
        <v>816</v>
      </c>
      <c r="T21" s="75">
        <f t="shared" si="4"/>
        <v>11664.21207658321</v>
      </c>
      <c r="U21" s="118" t="s">
        <v>97</v>
      </c>
      <c r="V21" s="97"/>
      <c r="W21" s="117">
        <v>42600</v>
      </c>
      <c r="X21" s="237">
        <v>711</v>
      </c>
      <c r="Y21" s="235">
        <v>-0.28050490883590462</v>
      </c>
      <c r="Z21" s="234">
        <v>2032</v>
      </c>
      <c r="AA21" s="242">
        <v>1.2456402590931739</v>
      </c>
      <c r="AB21" s="237">
        <v>967</v>
      </c>
      <c r="AC21" s="237">
        <v>1065</v>
      </c>
      <c r="AD21" s="75">
        <f t="shared" si="0"/>
        <v>47699.530516431922</v>
      </c>
      <c r="AE21" s="115" t="s">
        <v>76</v>
      </c>
      <c r="AF21" s="97"/>
      <c r="AG21" s="117">
        <v>157800</v>
      </c>
      <c r="AH21" s="237">
        <v>1268</v>
      </c>
      <c r="AI21" s="235">
        <v>0.79491255961844187</v>
      </c>
      <c r="AJ21" s="234">
        <v>2403</v>
      </c>
      <c r="AK21" s="242">
        <v>-0.37313432835820892</v>
      </c>
      <c r="AL21" s="237">
        <v>1111</v>
      </c>
      <c r="AM21" s="237">
        <v>1292</v>
      </c>
      <c r="AN21" s="75">
        <f t="shared" si="1"/>
        <v>15228.136882129278</v>
      </c>
      <c r="AO21" s="115"/>
      <c r="AP21" s="97">
        <v>2</v>
      </c>
      <c r="AQ21" s="117">
        <v>282500</v>
      </c>
      <c r="AR21" s="237">
        <v>1798</v>
      </c>
      <c r="AS21" s="235">
        <v>-0.88202866593164275</v>
      </c>
      <c r="AT21" s="234">
        <v>3703</v>
      </c>
      <c r="AU21" s="242">
        <v>-2.4756386621016588</v>
      </c>
      <c r="AV21" s="237">
        <v>1701</v>
      </c>
      <c r="AW21" s="237">
        <v>2002</v>
      </c>
      <c r="AX21" s="75">
        <f t="shared" si="2"/>
        <v>13107.964601769911</v>
      </c>
    </row>
    <row r="22" spans="1:50" ht="15.9" customHeight="1" x14ac:dyDescent="0.2">
      <c r="A22" s="115"/>
      <c r="B22" s="116">
        <v>4</v>
      </c>
      <c r="C22" s="89">
        <v>108900</v>
      </c>
      <c r="D22" s="234">
        <v>982</v>
      </c>
      <c r="E22" s="235">
        <v>0.51177072671443202</v>
      </c>
      <c r="F22" s="234">
        <v>1889</v>
      </c>
      <c r="G22" s="235">
        <v>0.42530568846358324</v>
      </c>
      <c r="H22" s="234">
        <v>935</v>
      </c>
      <c r="I22" s="234">
        <v>954</v>
      </c>
      <c r="J22" s="75">
        <f t="shared" si="3"/>
        <v>17346.189164370982</v>
      </c>
      <c r="K22" s="115"/>
      <c r="L22" s="97">
        <v>2</v>
      </c>
      <c r="M22" s="117">
        <v>98600</v>
      </c>
      <c r="N22" s="237">
        <v>544</v>
      </c>
      <c r="O22" s="242">
        <v>1.6822429906542056</v>
      </c>
      <c r="P22" s="234">
        <v>1288</v>
      </c>
      <c r="Q22" s="242">
        <v>1.178318931657502</v>
      </c>
      <c r="R22" s="237">
        <v>624</v>
      </c>
      <c r="S22" s="237">
        <v>664</v>
      </c>
      <c r="T22" s="75">
        <f t="shared" si="4"/>
        <v>13062.880324543612</v>
      </c>
      <c r="U22" s="115" t="s">
        <v>406</v>
      </c>
      <c r="V22" s="97">
        <v>1</v>
      </c>
      <c r="W22" s="117">
        <v>111500</v>
      </c>
      <c r="X22" s="237">
        <v>722</v>
      </c>
      <c r="Y22" s="235">
        <v>1.4044943820224718</v>
      </c>
      <c r="Z22" s="234">
        <v>1192</v>
      </c>
      <c r="AA22" s="242">
        <v>1.0169491525423728</v>
      </c>
      <c r="AB22" s="237">
        <v>576</v>
      </c>
      <c r="AC22" s="237">
        <v>616</v>
      </c>
      <c r="AD22" s="75">
        <f t="shared" si="0"/>
        <v>10690.582959641255</v>
      </c>
      <c r="AE22" s="115" t="s">
        <v>79</v>
      </c>
      <c r="AF22" s="97"/>
      <c r="AG22" s="117">
        <v>113900</v>
      </c>
      <c r="AH22" s="235" t="s">
        <v>504</v>
      </c>
      <c r="AI22" s="235" t="s">
        <v>502</v>
      </c>
      <c r="AJ22" s="235" t="s">
        <v>504</v>
      </c>
      <c r="AK22" s="235" t="s">
        <v>502</v>
      </c>
      <c r="AL22" s="235" t="s">
        <v>504</v>
      </c>
      <c r="AM22" s="235" t="s">
        <v>504</v>
      </c>
      <c r="AN22" s="235" t="s">
        <v>183</v>
      </c>
      <c r="AO22" s="115"/>
      <c r="AP22" s="97">
        <v>3</v>
      </c>
      <c r="AQ22" s="117">
        <v>365200</v>
      </c>
      <c r="AR22" s="237">
        <v>2348</v>
      </c>
      <c r="AS22" s="235">
        <v>-1.385972280554389</v>
      </c>
      <c r="AT22" s="234">
        <v>5360</v>
      </c>
      <c r="AU22" s="235">
        <v>-1.8854109463664652</v>
      </c>
      <c r="AV22" s="237">
        <v>2434</v>
      </c>
      <c r="AW22" s="237">
        <v>2926</v>
      </c>
      <c r="AX22" s="75">
        <f t="shared" si="2"/>
        <v>14676.889375684557</v>
      </c>
    </row>
    <row r="23" spans="1:50" ht="15.9" customHeight="1" x14ac:dyDescent="0.2">
      <c r="A23" s="115"/>
      <c r="B23" s="116">
        <v>5</v>
      </c>
      <c r="C23" s="89">
        <v>102000</v>
      </c>
      <c r="D23" s="234">
        <v>986</v>
      </c>
      <c r="E23" s="235">
        <v>2.2821576763485476</v>
      </c>
      <c r="F23" s="234">
        <v>1632</v>
      </c>
      <c r="G23" s="235">
        <v>1.240694789081886</v>
      </c>
      <c r="H23" s="234">
        <v>803</v>
      </c>
      <c r="I23" s="234">
        <v>829</v>
      </c>
      <c r="J23" s="75">
        <f t="shared" si="3"/>
        <v>16000</v>
      </c>
      <c r="K23" s="115"/>
      <c r="L23" s="97">
        <v>3</v>
      </c>
      <c r="M23" s="117">
        <v>98500</v>
      </c>
      <c r="N23" s="237">
        <v>614</v>
      </c>
      <c r="O23" s="242">
        <v>-1.76</v>
      </c>
      <c r="P23" s="234">
        <v>1683</v>
      </c>
      <c r="Q23" s="242">
        <v>-2.604166666666667</v>
      </c>
      <c r="R23" s="237">
        <v>822</v>
      </c>
      <c r="S23" s="237">
        <v>861</v>
      </c>
      <c r="T23" s="75">
        <f t="shared" si="4"/>
        <v>17086.294416243654</v>
      </c>
      <c r="U23" s="115"/>
      <c r="V23" s="97">
        <v>2</v>
      </c>
      <c r="W23" s="117">
        <v>114700</v>
      </c>
      <c r="X23" s="237">
        <v>776</v>
      </c>
      <c r="Y23" s="235">
        <v>1.7038007863695939</v>
      </c>
      <c r="Z23" s="234">
        <v>1479</v>
      </c>
      <c r="AA23" s="242">
        <v>-0.53799596503026226</v>
      </c>
      <c r="AB23" s="237">
        <v>684</v>
      </c>
      <c r="AC23" s="237">
        <v>795</v>
      </c>
      <c r="AD23" s="75">
        <f t="shared" si="0"/>
        <v>12894.507410636443</v>
      </c>
      <c r="AE23" s="115" t="s">
        <v>82</v>
      </c>
      <c r="AF23" s="97"/>
      <c r="AG23" s="117">
        <v>193800</v>
      </c>
      <c r="AH23" s="237">
        <v>3393</v>
      </c>
      <c r="AI23" s="235">
        <v>1.102502979737783</v>
      </c>
      <c r="AJ23" s="234">
        <v>5195</v>
      </c>
      <c r="AK23" s="242">
        <v>0.17354415734670267</v>
      </c>
      <c r="AL23" s="237">
        <v>2541</v>
      </c>
      <c r="AM23" s="237">
        <v>2654</v>
      </c>
      <c r="AN23" s="75">
        <f t="shared" si="1"/>
        <v>26805.985552115584</v>
      </c>
      <c r="AO23" s="115"/>
      <c r="AP23" s="97">
        <v>4</v>
      </c>
      <c r="AQ23" s="117">
        <v>183100</v>
      </c>
      <c r="AR23" s="237">
        <v>1650</v>
      </c>
      <c r="AS23" s="235">
        <v>0.73260073260073255</v>
      </c>
      <c r="AT23" s="234">
        <v>3639</v>
      </c>
      <c r="AU23" s="242">
        <v>-0.62807209175314038</v>
      </c>
      <c r="AV23" s="237">
        <v>1627</v>
      </c>
      <c r="AW23" s="237">
        <v>2012</v>
      </c>
      <c r="AX23" s="75">
        <f t="shared" si="2"/>
        <v>19874.385581649371</v>
      </c>
    </row>
    <row r="24" spans="1:50" ht="15.9" customHeight="1" x14ac:dyDescent="0.2">
      <c r="A24" s="115" t="s">
        <v>394</v>
      </c>
      <c r="B24" s="116">
        <v>1</v>
      </c>
      <c r="C24" s="89">
        <v>96500</v>
      </c>
      <c r="D24" s="234">
        <v>781</v>
      </c>
      <c r="E24" s="235">
        <v>-2.375</v>
      </c>
      <c r="F24" s="234">
        <v>1375</v>
      </c>
      <c r="G24" s="235">
        <v>-2.2048364153627311</v>
      </c>
      <c r="H24" s="234">
        <v>649</v>
      </c>
      <c r="I24" s="234">
        <v>726</v>
      </c>
      <c r="J24" s="75">
        <f t="shared" si="3"/>
        <v>14248.704663212435</v>
      </c>
      <c r="K24" s="115"/>
      <c r="L24" s="97">
        <v>4</v>
      </c>
      <c r="M24" s="117">
        <v>150800</v>
      </c>
      <c r="N24" s="237">
        <v>865</v>
      </c>
      <c r="O24" s="235">
        <v>1.884570082449941</v>
      </c>
      <c r="P24" s="234">
        <v>1911</v>
      </c>
      <c r="Q24" s="242">
        <v>0.68493150684931503</v>
      </c>
      <c r="R24" s="237">
        <v>931</v>
      </c>
      <c r="S24" s="237">
        <v>980</v>
      </c>
      <c r="T24" s="75">
        <f t="shared" si="4"/>
        <v>12672.413793103447</v>
      </c>
      <c r="U24" s="115"/>
      <c r="V24" s="97">
        <v>3</v>
      </c>
      <c r="W24" s="117">
        <v>256400</v>
      </c>
      <c r="X24" s="237">
        <v>152</v>
      </c>
      <c r="Y24" s="235">
        <v>-5</v>
      </c>
      <c r="Z24" s="234">
        <v>250</v>
      </c>
      <c r="AA24" s="235">
        <v>-1.5748031496062991</v>
      </c>
      <c r="AB24" s="237">
        <v>136</v>
      </c>
      <c r="AC24" s="237">
        <v>114</v>
      </c>
      <c r="AD24" s="75">
        <f t="shared" si="0"/>
        <v>975.03900156006239</v>
      </c>
      <c r="AE24" s="115" t="s">
        <v>86</v>
      </c>
      <c r="AF24" s="97"/>
      <c r="AG24" s="117">
        <v>138000</v>
      </c>
      <c r="AH24" s="237">
        <v>1047</v>
      </c>
      <c r="AI24" s="235">
        <v>1.749271137026239</v>
      </c>
      <c r="AJ24" s="234">
        <v>2525</v>
      </c>
      <c r="AK24" s="242">
        <v>0.79840319361277434</v>
      </c>
      <c r="AL24" s="237">
        <v>1208</v>
      </c>
      <c r="AM24" s="237">
        <v>1317</v>
      </c>
      <c r="AN24" s="75">
        <f t="shared" si="1"/>
        <v>18297.101449275364</v>
      </c>
      <c r="AO24" s="115" t="s">
        <v>418</v>
      </c>
      <c r="AP24" s="97">
        <v>1</v>
      </c>
      <c r="AQ24" s="117">
        <v>252800</v>
      </c>
      <c r="AR24" s="237">
        <v>1603</v>
      </c>
      <c r="AS24" s="235">
        <v>3.020565552699229</v>
      </c>
      <c r="AT24" s="234">
        <v>3677</v>
      </c>
      <c r="AU24" s="242">
        <v>1.6026526664824539</v>
      </c>
      <c r="AV24" s="237">
        <v>1777</v>
      </c>
      <c r="AW24" s="237">
        <v>1900</v>
      </c>
      <c r="AX24" s="75">
        <f t="shared" si="2"/>
        <v>14545.094936708861</v>
      </c>
    </row>
    <row r="25" spans="1:50" ht="15.9" customHeight="1" x14ac:dyDescent="0.2">
      <c r="A25" s="115"/>
      <c r="B25" s="116">
        <v>2</v>
      </c>
      <c r="C25" s="89">
        <v>91300</v>
      </c>
      <c r="D25" s="234">
        <v>675</v>
      </c>
      <c r="E25" s="235">
        <v>2.5835866261398177</v>
      </c>
      <c r="F25" s="234">
        <v>1144</v>
      </c>
      <c r="G25" s="235">
        <v>2.1428571428571428</v>
      </c>
      <c r="H25" s="234">
        <v>528</v>
      </c>
      <c r="I25" s="234">
        <v>616</v>
      </c>
      <c r="J25" s="75">
        <f t="shared" si="3"/>
        <v>12530.12048192771</v>
      </c>
      <c r="K25" s="118" t="s">
        <v>68</v>
      </c>
      <c r="L25" s="97"/>
      <c r="M25" s="117">
        <v>100200</v>
      </c>
      <c r="N25" s="237">
        <v>651</v>
      </c>
      <c r="O25" s="242">
        <v>-0.15337423312883436</v>
      </c>
      <c r="P25" s="234">
        <v>1681</v>
      </c>
      <c r="Q25" s="242">
        <v>-1.2918379330593071</v>
      </c>
      <c r="R25" s="237">
        <v>820</v>
      </c>
      <c r="S25" s="237">
        <v>861</v>
      </c>
      <c r="T25" s="75">
        <f t="shared" si="4"/>
        <v>16776.447105788422</v>
      </c>
      <c r="U25" s="115"/>
      <c r="V25" s="97">
        <v>4</v>
      </c>
      <c r="W25" s="117">
        <v>159900</v>
      </c>
      <c r="X25" s="237">
        <v>1027</v>
      </c>
      <c r="Y25" s="235">
        <v>0.68627450980392157</v>
      </c>
      <c r="Z25" s="234">
        <v>2481</v>
      </c>
      <c r="AA25" s="242">
        <v>-0.32141422257934915</v>
      </c>
      <c r="AB25" s="237">
        <v>1164</v>
      </c>
      <c r="AC25" s="237">
        <v>1317</v>
      </c>
      <c r="AD25" s="75">
        <f t="shared" si="0"/>
        <v>15515.94746716698</v>
      </c>
      <c r="AE25" s="115" t="s">
        <v>412</v>
      </c>
      <c r="AF25" s="97">
        <v>1</v>
      </c>
      <c r="AG25" s="117">
        <v>166000</v>
      </c>
      <c r="AH25" s="237">
        <v>1373</v>
      </c>
      <c r="AI25" s="235">
        <v>1.7037037037037037</v>
      </c>
      <c r="AJ25" s="234">
        <v>3046</v>
      </c>
      <c r="AK25" s="242">
        <v>0.13149243918474687</v>
      </c>
      <c r="AL25" s="237">
        <v>1401</v>
      </c>
      <c r="AM25" s="237">
        <v>1645</v>
      </c>
      <c r="AN25" s="75">
        <f t="shared" si="1"/>
        <v>18349.397590361448</v>
      </c>
      <c r="AO25" s="115"/>
      <c r="AP25" s="97">
        <v>2</v>
      </c>
      <c r="AQ25" s="117">
        <v>255000</v>
      </c>
      <c r="AR25" s="237">
        <v>1077</v>
      </c>
      <c r="AS25" s="235">
        <v>3.3589251439539352</v>
      </c>
      <c r="AT25" s="234">
        <v>2541</v>
      </c>
      <c r="AU25" s="242">
        <v>1.3562026326286398</v>
      </c>
      <c r="AV25" s="237">
        <v>1226</v>
      </c>
      <c r="AW25" s="237">
        <v>1315</v>
      </c>
      <c r="AX25" s="75">
        <f t="shared" si="2"/>
        <v>9964.7058823529424</v>
      </c>
    </row>
    <row r="26" spans="1:50" ht="15.9" customHeight="1" x14ac:dyDescent="0.2">
      <c r="A26" s="115"/>
      <c r="B26" s="116">
        <v>3</v>
      </c>
      <c r="C26" s="89">
        <v>172600</v>
      </c>
      <c r="D26" s="234">
        <v>987</v>
      </c>
      <c r="E26" s="235">
        <v>4.4444444444444446</v>
      </c>
      <c r="F26" s="234">
        <v>1843</v>
      </c>
      <c r="G26" s="235">
        <v>2.4458032240133409</v>
      </c>
      <c r="H26" s="234">
        <v>874</v>
      </c>
      <c r="I26" s="234">
        <v>969</v>
      </c>
      <c r="J26" s="75">
        <f t="shared" si="3"/>
        <v>10677.867902665123</v>
      </c>
      <c r="K26" s="115" t="s">
        <v>71</v>
      </c>
      <c r="L26" s="97"/>
      <c r="M26" s="117">
        <v>123900</v>
      </c>
      <c r="N26" s="237">
        <v>293</v>
      </c>
      <c r="O26" s="242">
        <v>-2.6578073089700998</v>
      </c>
      <c r="P26" s="234">
        <v>498</v>
      </c>
      <c r="Q26" s="242">
        <v>-2.161100196463654</v>
      </c>
      <c r="R26" s="237">
        <v>264</v>
      </c>
      <c r="S26" s="237">
        <v>234</v>
      </c>
      <c r="T26" s="75">
        <f t="shared" si="4"/>
        <v>4019.3704600484261</v>
      </c>
      <c r="U26" s="118" t="s">
        <v>107</v>
      </c>
      <c r="V26" s="97"/>
      <c r="W26" s="117">
        <v>31900</v>
      </c>
      <c r="X26" s="237">
        <v>508</v>
      </c>
      <c r="Y26" s="235">
        <v>-0.58708414872798431</v>
      </c>
      <c r="Z26" s="234">
        <v>1400</v>
      </c>
      <c r="AA26" s="242">
        <v>-1.6853932584269662</v>
      </c>
      <c r="AB26" s="237">
        <v>650</v>
      </c>
      <c r="AC26" s="237">
        <v>750</v>
      </c>
      <c r="AD26" s="75">
        <f t="shared" si="0"/>
        <v>43887.1473354232</v>
      </c>
      <c r="AE26" s="115"/>
      <c r="AF26" s="97">
        <v>2</v>
      </c>
      <c r="AG26" s="117">
        <v>166000</v>
      </c>
      <c r="AH26" s="237">
        <v>473</v>
      </c>
      <c r="AI26" s="235">
        <v>0.63829787234042545</v>
      </c>
      <c r="AJ26" s="234">
        <v>1148</v>
      </c>
      <c r="AK26" s="242">
        <v>0.96745822339489884</v>
      </c>
      <c r="AL26" s="237">
        <v>516</v>
      </c>
      <c r="AM26" s="237">
        <v>632</v>
      </c>
      <c r="AN26" s="75">
        <f t="shared" si="1"/>
        <v>6915.6626506024104</v>
      </c>
      <c r="AO26" s="115"/>
      <c r="AP26" s="97">
        <v>3</v>
      </c>
      <c r="AQ26" s="117">
        <v>252400</v>
      </c>
      <c r="AR26" s="237">
        <v>1053</v>
      </c>
      <c r="AS26" s="235">
        <v>0.19029495718363465</v>
      </c>
      <c r="AT26" s="234">
        <v>2553</v>
      </c>
      <c r="AU26" s="242">
        <v>-1.0848508330104609</v>
      </c>
      <c r="AV26" s="237">
        <v>1260</v>
      </c>
      <c r="AW26" s="237">
        <v>1293</v>
      </c>
      <c r="AX26" s="75">
        <f t="shared" si="2"/>
        <v>10114.896988906497</v>
      </c>
    </row>
    <row r="27" spans="1:50" ht="15.9" customHeight="1" x14ac:dyDescent="0.2">
      <c r="A27" s="115" t="s">
        <v>395</v>
      </c>
      <c r="B27" s="116">
        <v>1</v>
      </c>
      <c r="C27" s="89">
        <v>201600</v>
      </c>
      <c r="D27" s="234">
        <v>3030</v>
      </c>
      <c r="E27" s="235">
        <v>3.5543403964456601</v>
      </c>
      <c r="F27" s="234">
        <v>4766</v>
      </c>
      <c r="G27" s="235">
        <v>2.8041415012942195</v>
      </c>
      <c r="H27" s="234">
        <v>2293</v>
      </c>
      <c r="I27" s="234">
        <v>2473</v>
      </c>
      <c r="J27" s="75">
        <f t="shared" si="3"/>
        <v>23640.873015873014</v>
      </c>
      <c r="K27" s="115" t="s">
        <v>403</v>
      </c>
      <c r="L27" s="97">
        <v>1</v>
      </c>
      <c r="M27" s="117">
        <v>159200</v>
      </c>
      <c r="N27" s="237">
        <v>1733</v>
      </c>
      <c r="O27" s="235" t="s">
        <v>504</v>
      </c>
      <c r="P27" s="234">
        <v>3988</v>
      </c>
      <c r="Q27" s="242">
        <v>-0.59820538384845467</v>
      </c>
      <c r="R27" s="237">
        <v>1853</v>
      </c>
      <c r="S27" s="237">
        <v>2135</v>
      </c>
      <c r="T27" s="75">
        <f t="shared" si="4"/>
        <v>25050.251256281408</v>
      </c>
      <c r="U27" s="118" t="s">
        <v>112</v>
      </c>
      <c r="V27" s="97"/>
      <c r="W27" s="117">
        <v>136000</v>
      </c>
      <c r="X27" s="237">
        <v>893</v>
      </c>
      <c r="Y27" s="235">
        <v>1.1325028312570782</v>
      </c>
      <c r="Z27" s="234">
        <v>2011</v>
      </c>
      <c r="AA27" s="242">
        <v>1.4120020171457388</v>
      </c>
      <c r="AB27" s="237">
        <v>912</v>
      </c>
      <c r="AC27" s="237">
        <v>1099</v>
      </c>
      <c r="AD27" s="75">
        <f t="shared" si="0"/>
        <v>14786.764705882353</v>
      </c>
      <c r="AE27" s="115"/>
      <c r="AF27" s="97">
        <v>3</v>
      </c>
      <c r="AG27" s="117">
        <v>217800</v>
      </c>
      <c r="AH27" s="237">
        <v>2099</v>
      </c>
      <c r="AI27" s="235" t="s">
        <v>507</v>
      </c>
      <c r="AJ27" s="234">
        <v>4722</v>
      </c>
      <c r="AK27" s="242">
        <v>-0.96476510067114096</v>
      </c>
      <c r="AL27" s="237">
        <v>2141</v>
      </c>
      <c r="AM27" s="237">
        <v>2581</v>
      </c>
      <c r="AN27" s="75">
        <f t="shared" si="1"/>
        <v>21680.440771349862</v>
      </c>
      <c r="AO27" s="115"/>
      <c r="AP27" s="97">
        <v>4</v>
      </c>
      <c r="AQ27" s="117">
        <v>393400</v>
      </c>
      <c r="AR27" s="237">
        <v>2206</v>
      </c>
      <c r="AS27" s="235">
        <v>-0.18099547511312217</v>
      </c>
      <c r="AT27" s="234">
        <v>4666</v>
      </c>
      <c r="AU27" s="242">
        <v>-1.2277730736663843</v>
      </c>
      <c r="AV27" s="237">
        <v>2171</v>
      </c>
      <c r="AW27" s="237">
        <v>2495</v>
      </c>
      <c r="AX27" s="75">
        <f t="shared" si="2"/>
        <v>11860.701576004067</v>
      </c>
    </row>
    <row r="28" spans="1:50" ht="15.9" customHeight="1" x14ac:dyDescent="0.2">
      <c r="A28" s="115"/>
      <c r="B28" s="116">
        <v>2</v>
      </c>
      <c r="C28" s="89">
        <v>236700</v>
      </c>
      <c r="D28" s="234">
        <v>2615</v>
      </c>
      <c r="E28" s="235">
        <v>3.441455696202532</v>
      </c>
      <c r="F28" s="234">
        <v>4558</v>
      </c>
      <c r="G28" s="235">
        <v>1.0643015521064301</v>
      </c>
      <c r="H28" s="234">
        <v>2258</v>
      </c>
      <c r="I28" s="234">
        <v>2300</v>
      </c>
      <c r="J28" s="75">
        <f t="shared" si="3"/>
        <v>19256.442754541615</v>
      </c>
      <c r="K28" s="115"/>
      <c r="L28" s="97">
        <v>2</v>
      </c>
      <c r="M28" s="117">
        <v>91500</v>
      </c>
      <c r="N28" s="237">
        <v>1168</v>
      </c>
      <c r="O28" s="242">
        <v>1.1255411255411256</v>
      </c>
      <c r="P28" s="234">
        <v>2210</v>
      </c>
      <c r="Q28" s="235">
        <v>-0.40558810274898599</v>
      </c>
      <c r="R28" s="237">
        <v>924</v>
      </c>
      <c r="S28" s="237">
        <v>1286</v>
      </c>
      <c r="T28" s="75">
        <f t="shared" si="4"/>
        <v>24153.005464480877</v>
      </c>
      <c r="U28" s="115" t="s">
        <v>117</v>
      </c>
      <c r="V28" s="97"/>
      <c r="W28" s="117">
        <v>86100</v>
      </c>
      <c r="X28" s="237">
        <v>655</v>
      </c>
      <c r="Y28" s="235">
        <v>1.0802469135802468</v>
      </c>
      <c r="Z28" s="234">
        <v>1314</v>
      </c>
      <c r="AA28" s="242">
        <v>1.2326656394453006</v>
      </c>
      <c r="AB28" s="237">
        <v>640</v>
      </c>
      <c r="AC28" s="237">
        <v>674</v>
      </c>
      <c r="AD28" s="75">
        <f t="shared" si="0"/>
        <v>15261.324041811848</v>
      </c>
      <c r="AE28" s="115"/>
      <c r="AF28" s="97">
        <v>4</v>
      </c>
      <c r="AG28" s="117">
        <v>200200</v>
      </c>
      <c r="AH28" s="237">
        <v>394</v>
      </c>
      <c r="AI28" s="235" t="s">
        <v>504</v>
      </c>
      <c r="AJ28" s="234">
        <v>925</v>
      </c>
      <c r="AK28" s="242">
        <v>0.32537960954446854</v>
      </c>
      <c r="AL28" s="237">
        <v>434</v>
      </c>
      <c r="AM28" s="237">
        <v>491</v>
      </c>
      <c r="AN28" s="75">
        <f t="shared" si="1"/>
        <v>4620.3796203796201</v>
      </c>
      <c r="AO28" s="115" t="s">
        <v>67</v>
      </c>
      <c r="AP28" s="97"/>
      <c r="AQ28" s="117">
        <v>284900</v>
      </c>
      <c r="AR28" s="237">
        <v>1776</v>
      </c>
      <c r="AS28" s="235">
        <v>8.5574572127139366</v>
      </c>
      <c r="AT28" s="234">
        <v>3526</v>
      </c>
      <c r="AU28" s="242">
        <v>3.6144578313253009</v>
      </c>
      <c r="AV28" s="237">
        <v>1617</v>
      </c>
      <c r="AW28" s="237">
        <v>1909</v>
      </c>
      <c r="AX28" s="75">
        <f t="shared" si="2"/>
        <v>12376.272376272376</v>
      </c>
    </row>
    <row r="29" spans="1:50" ht="15.9" customHeight="1" x14ac:dyDescent="0.2">
      <c r="A29" s="115"/>
      <c r="B29" s="116">
        <v>3</v>
      </c>
      <c r="C29" s="89">
        <v>359900</v>
      </c>
      <c r="D29" s="234">
        <v>1823</v>
      </c>
      <c r="E29" s="235">
        <v>2.2434099831744252</v>
      </c>
      <c r="F29" s="234">
        <v>3643</v>
      </c>
      <c r="G29" s="235">
        <v>0.57979017117614573</v>
      </c>
      <c r="H29" s="234">
        <v>1803</v>
      </c>
      <c r="I29" s="234">
        <v>1840</v>
      </c>
      <c r="J29" s="75">
        <f t="shared" si="3"/>
        <v>10122.256182272855</v>
      </c>
      <c r="K29" s="115"/>
      <c r="L29" s="97">
        <v>3</v>
      </c>
      <c r="M29" s="117">
        <v>142000</v>
      </c>
      <c r="N29" s="237">
        <v>207</v>
      </c>
      <c r="O29" s="242">
        <v>0.48543689320388345</v>
      </c>
      <c r="P29" s="234">
        <v>493</v>
      </c>
      <c r="Q29" s="242">
        <v>-2.1825396825396823</v>
      </c>
      <c r="R29" s="237">
        <v>235</v>
      </c>
      <c r="S29" s="237">
        <v>258</v>
      </c>
      <c r="T29" s="75">
        <f t="shared" si="4"/>
        <v>3471.8309859154929</v>
      </c>
      <c r="U29" s="115" t="s">
        <v>407</v>
      </c>
      <c r="V29" s="97">
        <v>1</v>
      </c>
      <c r="W29" s="117">
        <v>152800</v>
      </c>
      <c r="X29" s="237">
        <v>1033</v>
      </c>
      <c r="Y29" s="235">
        <v>-0.57747834456207892</v>
      </c>
      <c r="Z29" s="234">
        <v>2125</v>
      </c>
      <c r="AA29" s="242">
        <v>-0.28155795401220085</v>
      </c>
      <c r="AB29" s="237">
        <v>915</v>
      </c>
      <c r="AC29" s="237">
        <v>1210</v>
      </c>
      <c r="AD29" s="75">
        <f t="shared" si="0"/>
        <v>13907.068062827226</v>
      </c>
      <c r="AE29" s="115"/>
      <c r="AF29" s="97">
        <v>5</v>
      </c>
      <c r="AG29" s="117">
        <v>422500</v>
      </c>
      <c r="AH29" s="237">
        <v>71</v>
      </c>
      <c r="AI29" s="235">
        <v>61.363636363636367</v>
      </c>
      <c r="AJ29" s="234">
        <v>206</v>
      </c>
      <c r="AK29" s="235">
        <v>68.852459016393439</v>
      </c>
      <c r="AL29" s="237">
        <v>99</v>
      </c>
      <c r="AM29" s="237">
        <v>107</v>
      </c>
      <c r="AN29" s="75">
        <f t="shared" si="1"/>
        <v>487.5739644970414</v>
      </c>
      <c r="AO29" s="115" t="s">
        <v>420</v>
      </c>
      <c r="AP29" s="97">
        <v>1</v>
      </c>
      <c r="AQ29" s="117">
        <v>113900</v>
      </c>
      <c r="AR29" s="237">
        <v>815</v>
      </c>
      <c r="AS29" s="235">
        <v>1.4943960149439601</v>
      </c>
      <c r="AT29" s="234">
        <v>1683</v>
      </c>
      <c r="AU29" s="242">
        <v>-0.82498526812021211</v>
      </c>
      <c r="AV29" s="237">
        <v>798</v>
      </c>
      <c r="AW29" s="237">
        <v>885</v>
      </c>
      <c r="AX29" s="75">
        <f t="shared" si="2"/>
        <v>14776.119402985074</v>
      </c>
    </row>
    <row r="30" spans="1:50" ht="15.9" customHeight="1" x14ac:dyDescent="0.2">
      <c r="A30" s="115"/>
      <c r="B30" s="116">
        <v>4</v>
      </c>
      <c r="C30" s="89">
        <v>187400</v>
      </c>
      <c r="D30" s="234">
        <v>1246</v>
      </c>
      <c r="E30" s="235">
        <v>0.24135156878519709</v>
      </c>
      <c r="F30" s="234">
        <v>2626</v>
      </c>
      <c r="G30" s="235">
        <v>-0.53030303030303039</v>
      </c>
      <c r="H30" s="234">
        <v>1231</v>
      </c>
      <c r="I30" s="234">
        <v>1395</v>
      </c>
      <c r="J30" s="75">
        <f t="shared" si="3"/>
        <v>14012.806830309499</v>
      </c>
      <c r="K30" s="115"/>
      <c r="L30" s="97">
        <v>4</v>
      </c>
      <c r="M30" s="117">
        <v>181300</v>
      </c>
      <c r="N30" s="237">
        <v>348</v>
      </c>
      <c r="O30" s="235">
        <v>-0.85470085470085477</v>
      </c>
      <c r="P30" s="234">
        <v>901</v>
      </c>
      <c r="Q30" s="242">
        <v>-1.958650707290533</v>
      </c>
      <c r="R30" s="237">
        <v>451</v>
      </c>
      <c r="S30" s="237">
        <v>450</v>
      </c>
      <c r="T30" s="75">
        <f t="shared" si="4"/>
        <v>4969.6635410921117</v>
      </c>
      <c r="U30" s="115"/>
      <c r="V30" s="97">
        <v>2</v>
      </c>
      <c r="W30" s="117">
        <v>226000</v>
      </c>
      <c r="X30" s="237">
        <v>679</v>
      </c>
      <c r="Y30" s="235">
        <v>-0.58565153733528552</v>
      </c>
      <c r="Z30" s="234">
        <v>1325</v>
      </c>
      <c r="AA30" s="242">
        <v>0.22692889561270801</v>
      </c>
      <c r="AB30" s="237">
        <v>565</v>
      </c>
      <c r="AC30" s="237">
        <v>760</v>
      </c>
      <c r="AD30" s="75">
        <f t="shared" si="0"/>
        <v>5862.8318584070794</v>
      </c>
      <c r="AE30" s="115" t="s">
        <v>413</v>
      </c>
      <c r="AF30" s="97">
        <v>1</v>
      </c>
      <c r="AG30" s="117">
        <v>263300</v>
      </c>
      <c r="AH30" s="237">
        <v>407</v>
      </c>
      <c r="AI30" s="235">
        <v>-1.9277108433734942</v>
      </c>
      <c r="AJ30" s="234">
        <v>971</v>
      </c>
      <c r="AK30" s="242">
        <v>-1.1201629327902241</v>
      </c>
      <c r="AL30" s="237">
        <v>443</v>
      </c>
      <c r="AM30" s="237">
        <v>528</v>
      </c>
      <c r="AN30" s="75">
        <f t="shared" si="1"/>
        <v>3687.808583364983</v>
      </c>
      <c r="AO30" s="115"/>
      <c r="AP30" s="97">
        <v>2</v>
      </c>
      <c r="AQ30" s="117">
        <v>110600</v>
      </c>
      <c r="AR30" s="237">
        <v>760</v>
      </c>
      <c r="AS30" s="235">
        <v>5.9972105997210594</v>
      </c>
      <c r="AT30" s="234">
        <v>1425</v>
      </c>
      <c r="AU30" s="235">
        <v>4.5487894350696996</v>
      </c>
      <c r="AV30" s="237">
        <v>672</v>
      </c>
      <c r="AW30" s="237">
        <v>753</v>
      </c>
      <c r="AX30" s="75">
        <f t="shared" si="2"/>
        <v>12884.267631103074</v>
      </c>
    </row>
    <row r="31" spans="1:50" ht="15.9" customHeight="1" x14ac:dyDescent="0.2">
      <c r="A31" s="115"/>
      <c r="B31" s="116">
        <v>5</v>
      </c>
      <c r="C31" s="89">
        <v>124200</v>
      </c>
      <c r="D31" s="234">
        <v>1384</v>
      </c>
      <c r="E31" s="235">
        <v>7.6205287713841372</v>
      </c>
      <c r="F31" s="234">
        <v>2650</v>
      </c>
      <c r="G31" s="235">
        <v>6</v>
      </c>
      <c r="H31" s="234">
        <v>1339</v>
      </c>
      <c r="I31" s="234">
        <v>1311</v>
      </c>
      <c r="J31" s="75">
        <f t="shared" si="3"/>
        <v>21336.553945249598</v>
      </c>
      <c r="K31" s="115"/>
      <c r="L31" s="97">
        <v>5</v>
      </c>
      <c r="M31" s="117">
        <v>117400</v>
      </c>
      <c r="N31" s="237">
        <v>509</v>
      </c>
      <c r="O31" s="242">
        <v>8.0679405520169851</v>
      </c>
      <c r="P31" s="234">
        <v>1080</v>
      </c>
      <c r="Q31" s="242">
        <v>16.756756756756758</v>
      </c>
      <c r="R31" s="237">
        <v>466</v>
      </c>
      <c r="S31" s="237">
        <v>614</v>
      </c>
      <c r="T31" s="75">
        <f t="shared" si="4"/>
        <v>9199.3185689948896</v>
      </c>
      <c r="U31" s="115"/>
      <c r="V31" s="97">
        <v>3</v>
      </c>
      <c r="W31" s="117">
        <v>176100</v>
      </c>
      <c r="X31" s="237">
        <v>312</v>
      </c>
      <c r="Y31" s="235">
        <v>-0.95238095238095244</v>
      </c>
      <c r="Z31" s="234">
        <v>736</v>
      </c>
      <c r="AA31" s="242">
        <v>0.82191780821917804</v>
      </c>
      <c r="AB31" s="237">
        <v>355</v>
      </c>
      <c r="AC31" s="237">
        <v>381</v>
      </c>
      <c r="AD31" s="75">
        <f t="shared" si="0"/>
        <v>4179.4434980124934</v>
      </c>
      <c r="AE31" s="115"/>
      <c r="AF31" s="97">
        <v>2</v>
      </c>
      <c r="AG31" s="117">
        <v>99800</v>
      </c>
      <c r="AH31" s="237">
        <v>268</v>
      </c>
      <c r="AI31" s="235">
        <v>-1.4705882352941175</v>
      </c>
      <c r="AJ31" s="234">
        <v>635</v>
      </c>
      <c r="AK31" s="242">
        <v>-1.2441679626749611</v>
      </c>
      <c r="AL31" s="237">
        <v>307</v>
      </c>
      <c r="AM31" s="237">
        <v>328</v>
      </c>
      <c r="AN31" s="75">
        <f t="shared" si="1"/>
        <v>6362.725450901803</v>
      </c>
      <c r="AO31" s="115"/>
      <c r="AP31" s="97">
        <v>3</v>
      </c>
      <c r="AQ31" s="117">
        <v>266300</v>
      </c>
      <c r="AR31" s="237">
        <v>1478</v>
      </c>
      <c r="AS31" s="235">
        <v>1.5807560137457044</v>
      </c>
      <c r="AT31" s="234">
        <v>2855</v>
      </c>
      <c r="AU31" s="242">
        <v>0.17543859649122806</v>
      </c>
      <c r="AV31" s="237">
        <v>1391</v>
      </c>
      <c r="AW31" s="237">
        <v>1464</v>
      </c>
      <c r="AX31" s="75">
        <f t="shared" si="2"/>
        <v>10720.991363124296</v>
      </c>
    </row>
    <row r="32" spans="1:50" ht="15.9" customHeight="1" x14ac:dyDescent="0.2">
      <c r="A32" s="115" t="s">
        <v>110</v>
      </c>
      <c r="B32" s="116"/>
      <c r="C32" s="89">
        <v>339200</v>
      </c>
      <c r="D32" s="234">
        <v>3080</v>
      </c>
      <c r="E32" s="235">
        <v>2.906782492482459</v>
      </c>
      <c r="F32" s="234">
        <v>5103</v>
      </c>
      <c r="G32" s="235">
        <v>2.1621621621621623</v>
      </c>
      <c r="H32" s="234">
        <v>2415</v>
      </c>
      <c r="I32" s="234">
        <v>2688</v>
      </c>
      <c r="J32" s="75">
        <f t="shared" si="3"/>
        <v>15044.221698113208</v>
      </c>
      <c r="K32" s="115"/>
      <c r="L32" s="97">
        <v>6</v>
      </c>
      <c r="M32" s="117">
        <v>111700</v>
      </c>
      <c r="N32" s="237">
        <v>162</v>
      </c>
      <c r="O32" s="242">
        <v>-2.4096385542168677</v>
      </c>
      <c r="P32" s="234">
        <v>372</v>
      </c>
      <c r="Q32" s="242">
        <v>-0.8</v>
      </c>
      <c r="R32" s="237">
        <v>167</v>
      </c>
      <c r="S32" s="237">
        <v>205</v>
      </c>
      <c r="T32" s="75">
        <f t="shared" si="4"/>
        <v>3330.3491495076096</v>
      </c>
      <c r="U32" s="115"/>
      <c r="V32" s="97">
        <v>4</v>
      </c>
      <c r="W32" s="117">
        <v>156000</v>
      </c>
      <c r="X32" s="237">
        <v>473</v>
      </c>
      <c r="Y32" s="235">
        <v>0.21186440677966101</v>
      </c>
      <c r="Z32" s="234">
        <v>937</v>
      </c>
      <c r="AA32" s="242">
        <v>-1.7819706498951779</v>
      </c>
      <c r="AB32" s="237">
        <v>403</v>
      </c>
      <c r="AC32" s="237">
        <v>534</v>
      </c>
      <c r="AD32" s="75">
        <f t="shared" si="0"/>
        <v>6006.4102564102559</v>
      </c>
      <c r="AE32" s="115"/>
      <c r="AF32" s="97">
        <v>3</v>
      </c>
      <c r="AG32" s="117">
        <v>126400</v>
      </c>
      <c r="AH32" s="237">
        <v>1239</v>
      </c>
      <c r="AI32" s="235">
        <v>1.8914473684210527</v>
      </c>
      <c r="AJ32" s="234">
        <v>3002</v>
      </c>
      <c r="AK32" s="242">
        <v>1.0774410774410774</v>
      </c>
      <c r="AL32" s="237">
        <v>1388</v>
      </c>
      <c r="AM32" s="237">
        <v>1614</v>
      </c>
      <c r="AN32" s="75">
        <f t="shared" si="1"/>
        <v>23750</v>
      </c>
      <c r="AO32" s="115"/>
      <c r="AP32" s="73">
        <v>4</v>
      </c>
      <c r="AQ32" s="117">
        <v>160700</v>
      </c>
      <c r="AR32" s="237">
        <v>1068</v>
      </c>
      <c r="AS32" s="235">
        <v>4.1951219512195124</v>
      </c>
      <c r="AT32" s="234">
        <v>2231</v>
      </c>
      <c r="AU32" s="242">
        <v>0.90456806874717333</v>
      </c>
      <c r="AV32" s="237">
        <v>1081</v>
      </c>
      <c r="AW32" s="237">
        <v>1150</v>
      </c>
      <c r="AX32" s="75">
        <f t="shared" si="2"/>
        <v>13883.01182327318</v>
      </c>
    </row>
    <row r="33" spans="1:50" ht="15.9" customHeight="1" thickBot="1" x14ac:dyDescent="0.25">
      <c r="A33" s="115" t="s">
        <v>115</v>
      </c>
      <c r="B33" s="116"/>
      <c r="C33" s="89">
        <v>106500</v>
      </c>
      <c r="D33" s="234">
        <v>952</v>
      </c>
      <c r="E33" s="235">
        <v>1.1689691817215728</v>
      </c>
      <c r="F33" s="234">
        <v>1914</v>
      </c>
      <c r="G33" s="235">
        <v>-0.62305295950155759</v>
      </c>
      <c r="H33" s="234">
        <v>887</v>
      </c>
      <c r="I33" s="234">
        <v>1027</v>
      </c>
      <c r="J33" s="75">
        <f t="shared" si="3"/>
        <v>17971.830985915494</v>
      </c>
      <c r="K33" s="115" t="s">
        <v>91</v>
      </c>
      <c r="L33" s="97"/>
      <c r="M33" s="117">
        <v>165100</v>
      </c>
      <c r="N33" s="237">
        <v>901</v>
      </c>
      <c r="O33" s="242">
        <v>3.3256880733944958</v>
      </c>
      <c r="P33" s="234">
        <v>2040</v>
      </c>
      <c r="Q33" s="242">
        <v>1.6949152542372881</v>
      </c>
      <c r="R33" s="237">
        <v>964</v>
      </c>
      <c r="S33" s="237">
        <v>1076</v>
      </c>
      <c r="T33" s="75">
        <f t="shared" si="4"/>
        <v>12356.147789218656</v>
      </c>
      <c r="U33" s="115"/>
      <c r="V33" s="97">
        <v>5</v>
      </c>
      <c r="W33" s="117">
        <v>160500</v>
      </c>
      <c r="X33" s="237">
        <v>145</v>
      </c>
      <c r="Y33" s="235">
        <v>0.69444444444444442</v>
      </c>
      <c r="Z33" s="234">
        <v>335</v>
      </c>
      <c r="AA33" s="242">
        <v>-1.1799410029498525</v>
      </c>
      <c r="AB33" s="237">
        <v>152</v>
      </c>
      <c r="AC33" s="237">
        <v>183</v>
      </c>
      <c r="AD33" s="75">
        <f t="shared" si="0"/>
        <v>2087.2274143302184</v>
      </c>
      <c r="AE33" s="115"/>
      <c r="AF33" s="97">
        <v>4</v>
      </c>
      <c r="AG33" s="117">
        <v>155400</v>
      </c>
      <c r="AH33" s="237">
        <v>726</v>
      </c>
      <c r="AI33" s="235">
        <v>-1.2244897959183674</v>
      </c>
      <c r="AJ33" s="234">
        <v>1283</v>
      </c>
      <c r="AK33" s="242">
        <v>-1.9113149847094799</v>
      </c>
      <c r="AL33" s="237">
        <v>484</v>
      </c>
      <c r="AM33" s="237">
        <v>799</v>
      </c>
      <c r="AN33" s="75">
        <f t="shared" si="1"/>
        <v>8256.1132561132563</v>
      </c>
      <c r="AO33" s="122" t="s">
        <v>83</v>
      </c>
      <c r="AP33" s="123"/>
      <c r="AQ33" s="238">
        <v>353200</v>
      </c>
      <c r="AR33" s="239">
        <v>578</v>
      </c>
      <c r="AS33" s="240">
        <v>1.9400352733686066</v>
      </c>
      <c r="AT33" s="239">
        <v>1075</v>
      </c>
      <c r="AU33" s="240">
        <v>2.2835394862036158</v>
      </c>
      <c r="AV33" s="239">
        <v>545</v>
      </c>
      <c r="AW33" s="239">
        <v>530</v>
      </c>
      <c r="AX33" s="241">
        <f t="shared" si="2"/>
        <v>3043.6013590033976</v>
      </c>
    </row>
    <row r="34" spans="1:50" ht="15.9" customHeight="1" x14ac:dyDescent="0.2">
      <c r="A34" s="115" t="s">
        <v>396</v>
      </c>
      <c r="B34" s="73">
        <v>1</v>
      </c>
      <c r="C34" s="236">
        <v>140000</v>
      </c>
      <c r="D34" s="237">
        <v>745</v>
      </c>
      <c r="E34" s="235">
        <v>-1.4550264550264549</v>
      </c>
      <c r="F34" s="234">
        <v>1476</v>
      </c>
      <c r="G34" s="235">
        <v>-1.7310252996005324</v>
      </c>
      <c r="H34" s="237">
        <v>720</v>
      </c>
      <c r="I34" s="237">
        <v>756</v>
      </c>
      <c r="J34" s="75">
        <f t="shared" si="3"/>
        <v>10542.857142857141</v>
      </c>
      <c r="K34" s="115" t="s">
        <v>93</v>
      </c>
      <c r="L34" s="97"/>
      <c r="M34" s="117">
        <v>80600</v>
      </c>
      <c r="N34" s="237">
        <v>775</v>
      </c>
      <c r="O34" s="242">
        <v>1.7060367454068242</v>
      </c>
      <c r="P34" s="234">
        <v>1684</v>
      </c>
      <c r="Q34" s="242">
        <v>0.17846519928613919</v>
      </c>
      <c r="R34" s="237">
        <v>801</v>
      </c>
      <c r="S34" s="237">
        <v>883</v>
      </c>
      <c r="T34" s="75">
        <f t="shared" si="4"/>
        <v>20893.300248138956</v>
      </c>
      <c r="U34" s="115" t="s">
        <v>66</v>
      </c>
      <c r="V34" s="97"/>
      <c r="W34" s="117">
        <v>79700</v>
      </c>
      <c r="X34" s="237">
        <v>714</v>
      </c>
      <c r="Y34" s="235">
        <v>11.5625</v>
      </c>
      <c r="Z34" s="234">
        <v>1192</v>
      </c>
      <c r="AA34" s="242">
        <v>5.8614564831261102</v>
      </c>
      <c r="AB34" s="237">
        <v>579</v>
      </c>
      <c r="AC34" s="237">
        <v>613</v>
      </c>
      <c r="AD34" s="75">
        <f t="shared" si="0"/>
        <v>14956.085319949812</v>
      </c>
      <c r="AE34" s="115"/>
      <c r="AF34" s="97">
        <v>5</v>
      </c>
      <c r="AG34" s="117">
        <v>292800</v>
      </c>
      <c r="AH34" s="237">
        <v>1826</v>
      </c>
      <c r="AI34" s="235">
        <v>-2.4051309460181725</v>
      </c>
      <c r="AJ34" s="234">
        <v>4121</v>
      </c>
      <c r="AK34" s="242">
        <v>-2.5307473982970672</v>
      </c>
      <c r="AL34" s="237">
        <v>1862</v>
      </c>
      <c r="AM34" s="237">
        <v>2259</v>
      </c>
      <c r="AN34" s="75">
        <f t="shared" si="1"/>
        <v>14074.453551912567</v>
      </c>
      <c r="AW34" s="89"/>
      <c r="AX34" s="124" t="s">
        <v>271</v>
      </c>
    </row>
    <row r="35" spans="1:50" ht="15.9" customHeight="1" x14ac:dyDescent="0.2">
      <c r="A35" s="115"/>
      <c r="B35" s="97">
        <v>2</v>
      </c>
      <c r="C35" s="117">
        <v>145900</v>
      </c>
      <c r="D35" s="237">
        <v>1014</v>
      </c>
      <c r="E35" s="235">
        <v>-0.78277886497064575</v>
      </c>
      <c r="F35" s="234">
        <v>2478</v>
      </c>
      <c r="G35" s="235">
        <v>-1.431980906921241</v>
      </c>
      <c r="H35" s="237">
        <v>1198</v>
      </c>
      <c r="I35" s="237">
        <v>1280</v>
      </c>
      <c r="J35" s="75">
        <f t="shared" si="3"/>
        <v>16984.235777930087</v>
      </c>
      <c r="K35" s="115" t="s">
        <v>94</v>
      </c>
      <c r="L35" s="97"/>
      <c r="M35" s="117">
        <v>145400</v>
      </c>
      <c r="N35" s="237">
        <v>1397</v>
      </c>
      <c r="O35" s="242">
        <v>0.43134435657800141</v>
      </c>
      <c r="P35" s="234">
        <v>2917</v>
      </c>
      <c r="Q35" s="242">
        <v>-1.7514314584035029</v>
      </c>
      <c r="R35" s="237">
        <v>1333</v>
      </c>
      <c r="S35" s="237">
        <v>1584</v>
      </c>
      <c r="T35" s="75">
        <f t="shared" si="4"/>
        <v>20061.898211829437</v>
      </c>
      <c r="U35" s="115" t="s">
        <v>70</v>
      </c>
      <c r="V35" s="97"/>
      <c r="W35" s="117">
        <v>151400</v>
      </c>
      <c r="X35" s="237">
        <v>688</v>
      </c>
      <c r="Y35" s="235">
        <v>1.4749262536873156</v>
      </c>
      <c r="Z35" s="234">
        <v>1613</v>
      </c>
      <c r="AA35" s="242">
        <v>-1.0429447852760736</v>
      </c>
      <c r="AB35" s="237">
        <v>772</v>
      </c>
      <c r="AC35" s="237">
        <v>841</v>
      </c>
      <c r="AD35" s="75">
        <f t="shared" si="0"/>
        <v>10653.896961690885</v>
      </c>
      <c r="AE35" s="115"/>
      <c r="AF35" s="97">
        <v>6</v>
      </c>
      <c r="AG35" s="117">
        <v>266300</v>
      </c>
      <c r="AH35" s="237">
        <v>577</v>
      </c>
      <c r="AI35" s="235">
        <v>3.2200357781753133</v>
      </c>
      <c r="AJ35" s="234">
        <v>1112</v>
      </c>
      <c r="AK35" s="242">
        <v>8.4878048780487809</v>
      </c>
      <c r="AL35" s="237">
        <v>623</v>
      </c>
      <c r="AM35" s="237">
        <v>489</v>
      </c>
      <c r="AN35" s="75">
        <f t="shared" si="1"/>
        <v>4175.7416447615469</v>
      </c>
      <c r="AO35" s="86" t="s">
        <v>422</v>
      </c>
      <c r="AP35" s="86"/>
      <c r="AQ35" s="89"/>
      <c r="AR35" s="89"/>
      <c r="AS35" s="89"/>
      <c r="AT35" s="89"/>
      <c r="AU35" s="89"/>
      <c r="AV35" s="89"/>
      <c r="AW35" s="89"/>
      <c r="AX35" s="75"/>
    </row>
    <row r="36" spans="1:50" ht="15.9" customHeight="1" x14ac:dyDescent="0.2">
      <c r="A36" s="115"/>
      <c r="B36" s="97">
        <v>3</v>
      </c>
      <c r="C36" s="117">
        <v>121300</v>
      </c>
      <c r="D36" s="237">
        <v>636</v>
      </c>
      <c r="E36" s="235">
        <v>1.5974440894568689</v>
      </c>
      <c r="F36" s="234">
        <v>1728</v>
      </c>
      <c r="G36" s="235">
        <v>0.87565674255691772</v>
      </c>
      <c r="H36" s="237">
        <v>887</v>
      </c>
      <c r="I36" s="237">
        <v>841</v>
      </c>
      <c r="J36" s="75">
        <f t="shared" si="3"/>
        <v>14245.671887881286</v>
      </c>
      <c r="K36" s="115" t="s">
        <v>95</v>
      </c>
      <c r="L36" s="97"/>
      <c r="M36" s="117">
        <v>180800</v>
      </c>
      <c r="N36" s="237">
        <v>1360</v>
      </c>
      <c r="O36" s="242">
        <v>1.9490254872563717</v>
      </c>
      <c r="P36" s="234">
        <v>3158</v>
      </c>
      <c r="Q36" s="242">
        <v>-0.18963337547408343</v>
      </c>
      <c r="R36" s="237">
        <v>1529</v>
      </c>
      <c r="S36" s="237">
        <v>1629</v>
      </c>
      <c r="T36" s="75">
        <f t="shared" si="4"/>
        <v>17466.814159292036</v>
      </c>
      <c r="U36" s="115" t="s">
        <v>408</v>
      </c>
      <c r="V36" s="97">
        <v>1</v>
      </c>
      <c r="W36" s="117">
        <v>116900</v>
      </c>
      <c r="X36" s="237">
        <v>556</v>
      </c>
      <c r="Y36" s="235">
        <v>-17.62962962962963</v>
      </c>
      <c r="Z36" s="234">
        <v>888</v>
      </c>
      <c r="AA36" s="242">
        <v>-15.749525616698293</v>
      </c>
      <c r="AB36" s="237">
        <v>389</v>
      </c>
      <c r="AC36" s="237">
        <v>499</v>
      </c>
      <c r="AD36" s="75">
        <f t="shared" si="0"/>
        <v>7596.236099230111</v>
      </c>
      <c r="AE36" s="115" t="s">
        <v>109</v>
      </c>
      <c r="AF36" s="97"/>
      <c r="AG36" s="117">
        <v>211200</v>
      </c>
      <c r="AH36" s="237">
        <v>1214</v>
      </c>
      <c r="AI36" s="235">
        <v>-0.73589533932951756</v>
      </c>
      <c r="AJ36" s="234">
        <v>2348</v>
      </c>
      <c r="AK36" s="242">
        <v>-1.4687368862778012</v>
      </c>
      <c r="AL36" s="237">
        <v>1181</v>
      </c>
      <c r="AM36" s="237">
        <v>1167</v>
      </c>
      <c r="AN36" s="75">
        <f t="shared" si="1"/>
        <v>11117.424242424242</v>
      </c>
      <c r="AO36" s="14" t="s">
        <v>423</v>
      </c>
      <c r="AP36" s="14"/>
      <c r="AQ36" s="75"/>
      <c r="AR36" s="75"/>
      <c r="AS36" s="75"/>
      <c r="AT36" s="75"/>
      <c r="AU36" s="75"/>
      <c r="AV36" s="75"/>
      <c r="AW36" s="75"/>
      <c r="AX36" s="75"/>
    </row>
    <row r="37" spans="1:50" ht="15.9" customHeight="1" x14ac:dyDescent="0.2">
      <c r="A37" s="115"/>
      <c r="B37" s="97">
        <v>4</v>
      </c>
      <c r="C37" s="117">
        <v>123200</v>
      </c>
      <c r="D37" s="237">
        <v>1174</v>
      </c>
      <c r="E37" s="235">
        <v>-1.0951979780960404</v>
      </c>
      <c r="F37" s="234">
        <v>2882</v>
      </c>
      <c r="G37" s="235">
        <v>-2.2056328469630135</v>
      </c>
      <c r="H37" s="237">
        <v>1386</v>
      </c>
      <c r="I37" s="237">
        <v>1496</v>
      </c>
      <c r="J37" s="75">
        <f t="shared" si="3"/>
        <v>23392.857142857141</v>
      </c>
      <c r="K37" s="115" t="s">
        <v>96</v>
      </c>
      <c r="L37" s="97"/>
      <c r="M37" s="117">
        <v>212900</v>
      </c>
      <c r="N37" s="235" t="s">
        <v>504</v>
      </c>
      <c r="O37" s="235" t="s">
        <v>504</v>
      </c>
      <c r="P37" s="235" t="s">
        <v>504</v>
      </c>
      <c r="Q37" s="235" t="s">
        <v>502</v>
      </c>
      <c r="R37" s="235" t="s">
        <v>504</v>
      </c>
      <c r="S37" s="235" t="s">
        <v>504</v>
      </c>
      <c r="T37" s="235" t="s">
        <v>502</v>
      </c>
      <c r="U37" s="115"/>
      <c r="V37" s="97">
        <v>2</v>
      </c>
      <c r="W37" s="117">
        <v>136800</v>
      </c>
      <c r="X37" s="237">
        <v>954</v>
      </c>
      <c r="Y37" s="235">
        <v>-3.7336024217961659</v>
      </c>
      <c r="Z37" s="234">
        <v>1612</v>
      </c>
      <c r="AA37" s="242">
        <v>-4.3323442136498516</v>
      </c>
      <c r="AB37" s="237">
        <v>698</v>
      </c>
      <c r="AC37" s="237">
        <v>914</v>
      </c>
      <c r="AD37" s="75">
        <f t="shared" si="0"/>
        <v>11783.625730994152</v>
      </c>
      <c r="AE37" s="115" t="s">
        <v>114</v>
      </c>
      <c r="AF37" s="97"/>
      <c r="AG37" s="117">
        <v>325400</v>
      </c>
      <c r="AH37" s="237">
        <v>1007</v>
      </c>
      <c r="AI37" s="235">
        <v>3.1762295081967213</v>
      </c>
      <c r="AJ37" s="234">
        <v>2508</v>
      </c>
      <c r="AK37" s="242">
        <v>4.369538077403246</v>
      </c>
      <c r="AL37" s="237">
        <v>1224</v>
      </c>
      <c r="AM37" s="237">
        <v>1284</v>
      </c>
      <c r="AN37" s="75">
        <f t="shared" si="1"/>
        <v>7707.4370006146282</v>
      </c>
      <c r="AO37" s="14" t="s">
        <v>424</v>
      </c>
      <c r="AP37" s="14"/>
      <c r="AQ37" s="75"/>
      <c r="AR37" s="75"/>
      <c r="AS37" s="75"/>
      <c r="AT37" s="75"/>
      <c r="AU37" s="75"/>
      <c r="AV37" s="75"/>
      <c r="AW37" s="75"/>
      <c r="AX37" s="75"/>
    </row>
    <row r="38" spans="1:50" ht="15.9" customHeight="1" x14ac:dyDescent="0.2">
      <c r="A38" s="115" t="s">
        <v>397</v>
      </c>
      <c r="B38" s="97">
        <v>1</v>
      </c>
      <c r="C38" s="117">
        <v>143200</v>
      </c>
      <c r="D38" s="237">
        <v>1206</v>
      </c>
      <c r="E38" s="235">
        <v>1.6006739679865205</v>
      </c>
      <c r="F38" s="234">
        <v>2070</v>
      </c>
      <c r="G38" s="235">
        <v>-0.67178502879078694</v>
      </c>
      <c r="H38" s="237">
        <v>904</v>
      </c>
      <c r="I38" s="237">
        <v>1166</v>
      </c>
      <c r="J38" s="75">
        <f t="shared" si="3"/>
        <v>14455.307262569833</v>
      </c>
      <c r="K38" s="115" t="s">
        <v>98</v>
      </c>
      <c r="L38" s="97"/>
      <c r="M38" s="117">
        <v>211900</v>
      </c>
      <c r="N38" s="237">
        <v>853</v>
      </c>
      <c r="O38" s="242">
        <v>0.82742316784869974</v>
      </c>
      <c r="P38" s="234">
        <v>2145</v>
      </c>
      <c r="Q38" s="242">
        <v>-0.69444444444444442</v>
      </c>
      <c r="R38" s="237">
        <v>1032</v>
      </c>
      <c r="S38" s="237">
        <v>1113</v>
      </c>
      <c r="T38" s="75">
        <f t="shared" si="4"/>
        <v>10122.699386503067</v>
      </c>
      <c r="U38" s="115"/>
      <c r="V38" s="97">
        <v>3</v>
      </c>
      <c r="W38" s="117">
        <v>108600</v>
      </c>
      <c r="X38" s="237">
        <v>695</v>
      </c>
      <c r="Y38" s="235">
        <v>6.431852986217458</v>
      </c>
      <c r="Z38" s="234">
        <v>1187</v>
      </c>
      <c r="AA38" s="242">
        <v>3.7587412587412583</v>
      </c>
      <c r="AB38" s="237">
        <v>504</v>
      </c>
      <c r="AC38" s="237">
        <v>683</v>
      </c>
      <c r="AD38" s="75">
        <f t="shared" si="0"/>
        <v>10930.018416206261</v>
      </c>
      <c r="AE38" s="115" t="s">
        <v>414</v>
      </c>
      <c r="AF38" s="97">
        <v>1</v>
      </c>
      <c r="AG38" s="117">
        <v>126600</v>
      </c>
      <c r="AH38" s="237">
        <v>1228</v>
      </c>
      <c r="AI38" s="235">
        <v>3.4540859309182812</v>
      </c>
      <c r="AJ38" s="234">
        <v>2361</v>
      </c>
      <c r="AK38" s="242">
        <v>0.38265306122448978</v>
      </c>
      <c r="AL38" s="237">
        <v>1143</v>
      </c>
      <c r="AM38" s="237">
        <v>1218</v>
      </c>
      <c r="AN38" s="75">
        <f t="shared" si="1"/>
        <v>18649.289099526068</v>
      </c>
      <c r="AO38" s="14" t="s">
        <v>425</v>
      </c>
      <c r="AP38" s="125"/>
      <c r="AW38" s="75"/>
      <c r="AX38" s="75"/>
    </row>
    <row r="39" spans="1:50" ht="15.9" customHeight="1" x14ac:dyDescent="0.2">
      <c r="A39" s="115"/>
      <c r="B39" s="97">
        <v>2</v>
      </c>
      <c r="C39" s="117">
        <v>246600</v>
      </c>
      <c r="D39" s="237">
        <v>410</v>
      </c>
      <c r="E39" s="235">
        <v>0.98522167487684731</v>
      </c>
      <c r="F39" s="234">
        <v>1091</v>
      </c>
      <c r="G39" s="235">
        <v>9.1743119266055051E-2</v>
      </c>
      <c r="H39" s="237">
        <v>551</v>
      </c>
      <c r="I39" s="237">
        <v>540</v>
      </c>
      <c r="J39" s="75">
        <f t="shared" si="3"/>
        <v>4424.1686942416864</v>
      </c>
      <c r="K39" s="115" t="s">
        <v>287</v>
      </c>
      <c r="L39" s="97"/>
      <c r="M39" s="117">
        <v>104400</v>
      </c>
      <c r="N39" s="237">
        <v>623</v>
      </c>
      <c r="O39" s="242">
        <v>1.4657980456026058</v>
      </c>
      <c r="P39" s="234">
        <v>1622</v>
      </c>
      <c r="Q39" s="242">
        <v>0.37128712871287128</v>
      </c>
      <c r="R39" s="237">
        <v>791</v>
      </c>
      <c r="S39" s="237">
        <v>831</v>
      </c>
      <c r="T39" s="75">
        <f t="shared" si="4"/>
        <v>15536.398467432949</v>
      </c>
      <c r="U39" s="115"/>
      <c r="V39" s="97">
        <v>4</v>
      </c>
      <c r="W39" s="117">
        <v>124600</v>
      </c>
      <c r="X39" s="237">
        <v>1501</v>
      </c>
      <c r="Y39" s="235">
        <v>0.20026702269692925</v>
      </c>
      <c r="Z39" s="234">
        <v>3350</v>
      </c>
      <c r="AA39" s="242">
        <v>0.81251880830574774</v>
      </c>
      <c r="AB39" s="237">
        <v>1583</v>
      </c>
      <c r="AC39" s="237">
        <v>1767</v>
      </c>
      <c r="AD39" s="75">
        <f t="shared" si="0"/>
        <v>26886.035313001605</v>
      </c>
      <c r="AE39" s="115"/>
      <c r="AF39" s="97">
        <v>2</v>
      </c>
      <c r="AG39" s="117">
        <v>209100</v>
      </c>
      <c r="AH39" s="237">
        <v>2184</v>
      </c>
      <c r="AI39" s="235">
        <v>2.2471910112359552</v>
      </c>
      <c r="AJ39" s="234">
        <v>4172</v>
      </c>
      <c r="AK39" s="242">
        <v>1.0658914728682169</v>
      </c>
      <c r="AL39" s="237">
        <v>2079</v>
      </c>
      <c r="AM39" s="237">
        <v>2093</v>
      </c>
      <c r="AN39" s="75">
        <f t="shared" si="1"/>
        <v>19952.175992348159</v>
      </c>
      <c r="AO39" s="14" t="s">
        <v>490</v>
      </c>
      <c r="AP39" s="125"/>
      <c r="AV39" s="75"/>
      <c r="AW39" s="75"/>
      <c r="AX39" s="75"/>
    </row>
    <row r="40" spans="1:50" ht="15.9" customHeight="1" x14ac:dyDescent="0.2">
      <c r="A40" s="115"/>
      <c r="B40" s="97">
        <v>3</v>
      </c>
      <c r="C40" s="117">
        <v>107300</v>
      </c>
      <c r="D40" s="237">
        <v>854</v>
      </c>
      <c r="E40" s="235">
        <v>3.6407766990291259</v>
      </c>
      <c r="F40" s="234">
        <v>1605</v>
      </c>
      <c r="G40" s="235">
        <v>2.7528809218950063</v>
      </c>
      <c r="H40" s="237">
        <v>774</v>
      </c>
      <c r="I40" s="237">
        <v>831</v>
      </c>
      <c r="J40" s="75">
        <f t="shared" si="3"/>
        <v>14958.061509785648</v>
      </c>
      <c r="K40" s="115" t="s">
        <v>100</v>
      </c>
      <c r="L40" s="97"/>
      <c r="M40" s="117">
        <v>119000</v>
      </c>
      <c r="N40" s="237">
        <v>1260</v>
      </c>
      <c r="O40" s="242">
        <v>0.88070456365092076</v>
      </c>
      <c r="P40" s="234">
        <v>2303</v>
      </c>
      <c r="Q40" s="242">
        <v>-0.81826012058570197</v>
      </c>
      <c r="R40" s="237">
        <v>1076</v>
      </c>
      <c r="S40" s="237">
        <v>1227</v>
      </c>
      <c r="T40" s="75">
        <f t="shared" si="4"/>
        <v>19352.941176470587</v>
      </c>
      <c r="U40" s="115" t="s">
        <v>409</v>
      </c>
      <c r="V40" s="97">
        <v>1</v>
      </c>
      <c r="W40" s="117">
        <v>345100</v>
      </c>
      <c r="X40" s="237">
        <v>3125</v>
      </c>
      <c r="Y40" s="235">
        <v>4.83059376048306</v>
      </c>
      <c r="Z40" s="234">
        <v>5805</v>
      </c>
      <c r="AA40" s="242">
        <v>3.402208763804774</v>
      </c>
      <c r="AB40" s="237">
        <v>2864</v>
      </c>
      <c r="AC40" s="237">
        <v>2941</v>
      </c>
      <c r="AD40" s="75">
        <f t="shared" si="0"/>
        <v>16821.211243117938</v>
      </c>
      <c r="AE40" s="115" t="s">
        <v>415</v>
      </c>
      <c r="AF40" s="97">
        <v>1</v>
      </c>
      <c r="AG40" s="117">
        <v>98600</v>
      </c>
      <c r="AH40" s="237">
        <v>540</v>
      </c>
      <c r="AI40" s="235">
        <v>4.8543689320388346</v>
      </c>
      <c r="AJ40" s="234">
        <v>989</v>
      </c>
      <c r="AK40" s="242">
        <v>1.4358974358974359</v>
      </c>
      <c r="AL40" s="237">
        <v>474</v>
      </c>
      <c r="AM40" s="237">
        <v>515</v>
      </c>
      <c r="AN40" s="75">
        <f t="shared" si="1"/>
        <v>10030.425963488844</v>
      </c>
      <c r="AO40" s="14" t="s">
        <v>442</v>
      </c>
      <c r="AP40" s="125"/>
      <c r="AW40" s="126"/>
      <c r="AX40" s="126"/>
    </row>
    <row r="41" spans="1:50" ht="15.9" customHeight="1" x14ac:dyDescent="0.2">
      <c r="A41" s="115"/>
      <c r="B41" s="97">
        <v>4</v>
      </c>
      <c r="C41" s="117">
        <v>169200</v>
      </c>
      <c r="D41" s="237">
        <v>1288</v>
      </c>
      <c r="E41" s="235">
        <v>0.38971161340607952</v>
      </c>
      <c r="F41" s="234">
        <v>2776</v>
      </c>
      <c r="G41" s="235">
        <v>-0.14388489208633093</v>
      </c>
      <c r="H41" s="237">
        <v>1335</v>
      </c>
      <c r="I41" s="237">
        <v>1441</v>
      </c>
      <c r="J41" s="75">
        <f t="shared" si="3"/>
        <v>16406.61938534279</v>
      </c>
      <c r="K41" s="115" t="s">
        <v>103</v>
      </c>
      <c r="L41" s="97"/>
      <c r="M41" s="117">
        <v>196400</v>
      </c>
      <c r="N41" s="237">
        <v>2148</v>
      </c>
      <c r="O41" s="235">
        <v>-0.3710575139146568</v>
      </c>
      <c r="P41" s="234">
        <v>4933</v>
      </c>
      <c r="Q41" s="242">
        <v>-1.6939019529693105</v>
      </c>
      <c r="R41" s="237">
        <v>2280</v>
      </c>
      <c r="S41" s="237">
        <v>2653</v>
      </c>
      <c r="T41" s="75">
        <f t="shared" si="4"/>
        <v>25117.107942973522</v>
      </c>
      <c r="U41" s="115"/>
      <c r="V41" s="97">
        <v>2</v>
      </c>
      <c r="W41" s="117">
        <v>173700</v>
      </c>
      <c r="X41" s="237">
        <v>1783</v>
      </c>
      <c r="Y41" s="235">
        <v>5.0058892815076561</v>
      </c>
      <c r="Z41" s="234">
        <v>3538</v>
      </c>
      <c r="AA41" s="242">
        <v>5.4231227651966627</v>
      </c>
      <c r="AB41" s="237">
        <v>1706</v>
      </c>
      <c r="AC41" s="237">
        <v>1832</v>
      </c>
      <c r="AD41" s="75">
        <f t="shared" si="0"/>
        <v>20368.451352907312</v>
      </c>
      <c r="AE41" s="115"/>
      <c r="AF41" s="97">
        <v>2</v>
      </c>
      <c r="AG41" s="117">
        <v>168000</v>
      </c>
      <c r="AH41" s="237">
        <v>876</v>
      </c>
      <c r="AI41" s="235">
        <v>-1.5730337078651686</v>
      </c>
      <c r="AJ41" s="234">
        <v>1678</v>
      </c>
      <c r="AK41" s="242">
        <v>-0.82742316784869974</v>
      </c>
      <c r="AL41" s="237">
        <v>817</v>
      </c>
      <c r="AM41" s="237">
        <v>861</v>
      </c>
      <c r="AN41" s="75">
        <f t="shared" si="1"/>
        <v>9988.0952380952385</v>
      </c>
      <c r="AO41" s="14" t="s">
        <v>443</v>
      </c>
      <c r="AP41" s="14"/>
      <c r="AW41" s="126"/>
      <c r="AX41" s="126"/>
    </row>
    <row r="42" spans="1:50" ht="15.9" customHeight="1" x14ac:dyDescent="0.2">
      <c r="A42" s="115" t="s">
        <v>74</v>
      </c>
      <c r="B42" s="97"/>
      <c r="C42" s="117">
        <v>87100</v>
      </c>
      <c r="D42" s="237">
        <v>708</v>
      </c>
      <c r="E42" s="235">
        <v>2.9069767441860463</v>
      </c>
      <c r="F42" s="234">
        <v>1388</v>
      </c>
      <c r="G42" s="235">
        <v>1.0189228529839884</v>
      </c>
      <c r="H42" s="237">
        <v>684</v>
      </c>
      <c r="I42" s="237">
        <v>704</v>
      </c>
      <c r="J42" s="75">
        <f t="shared" si="3"/>
        <v>15935.706084959818</v>
      </c>
      <c r="K42" s="115" t="s">
        <v>106</v>
      </c>
      <c r="L42" s="97"/>
      <c r="M42" s="117">
        <v>126700</v>
      </c>
      <c r="N42" s="237">
        <v>1153</v>
      </c>
      <c r="O42" s="242">
        <v>0.61082024432809767</v>
      </c>
      <c r="P42" s="234">
        <v>2971</v>
      </c>
      <c r="Q42" s="242">
        <v>-0.8675342008675343</v>
      </c>
      <c r="R42" s="237">
        <v>1452</v>
      </c>
      <c r="S42" s="237">
        <v>1519</v>
      </c>
      <c r="T42" s="75">
        <f t="shared" si="4"/>
        <v>23449.09234411997</v>
      </c>
      <c r="U42" s="115"/>
      <c r="V42" s="97">
        <v>3</v>
      </c>
      <c r="W42" s="117">
        <v>285900</v>
      </c>
      <c r="X42" s="237">
        <v>5094</v>
      </c>
      <c r="Y42" s="235">
        <v>8.7299893276414089</v>
      </c>
      <c r="Z42" s="234">
        <v>7850</v>
      </c>
      <c r="AA42" s="242">
        <v>7.1087460772274529</v>
      </c>
      <c r="AB42" s="237">
        <v>3983</v>
      </c>
      <c r="AC42" s="237">
        <v>3867</v>
      </c>
      <c r="AD42" s="75">
        <f t="shared" si="0"/>
        <v>27457.152850647079</v>
      </c>
      <c r="AE42" s="115"/>
      <c r="AF42" s="97">
        <v>3</v>
      </c>
      <c r="AG42" s="117">
        <v>131600</v>
      </c>
      <c r="AH42" s="243" t="s">
        <v>503</v>
      </c>
      <c r="AI42" s="243" t="s">
        <v>503</v>
      </c>
      <c r="AJ42" s="243" t="s">
        <v>503</v>
      </c>
      <c r="AK42" s="243" t="s">
        <v>501</v>
      </c>
      <c r="AL42" s="243" t="s">
        <v>503</v>
      </c>
      <c r="AM42" s="243" t="s">
        <v>503</v>
      </c>
      <c r="AN42" s="243" t="s">
        <v>501</v>
      </c>
      <c r="AO42" s="14" t="s">
        <v>444</v>
      </c>
      <c r="AP42" s="14"/>
      <c r="AQ42" s="9"/>
      <c r="AR42" s="9"/>
      <c r="AS42" s="9"/>
      <c r="AT42" s="9"/>
      <c r="AU42" s="9"/>
      <c r="AV42" s="9"/>
      <c r="AW42" s="14"/>
      <c r="AX42" s="126"/>
    </row>
    <row r="43" spans="1:50" ht="15.9" customHeight="1" x14ac:dyDescent="0.2">
      <c r="A43" s="115" t="s">
        <v>78</v>
      </c>
      <c r="B43" s="97"/>
      <c r="C43" s="117">
        <v>78900</v>
      </c>
      <c r="D43" s="237">
        <v>1109</v>
      </c>
      <c r="E43" s="235">
        <v>-0.44883303411131059</v>
      </c>
      <c r="F43" s="234">
        <v>2555</v>
      </c>
      <c r="G43" s="235">
        <v>-2.2570772762050497</v>
      </c>
      <c r="H43" s="237">
        <v>1202</v>
      </c>
      <c r="I43" s="237">
        <v>1353</v>
      </c>
      <c r="J43" s="75">
        <f t="shared" si="3"/>
        <v>32382.762991128009</v>
      </c>
      <c r="K43" s="115" t="s">
        <v>111</v>
      </c>
      <c r="L43" s="97"/>
      <c r="M43" s="117">
        <v>158400</v>
      </c>
      <c r="N43" s="237">
        <v>1041</v>
      </c>
      <c r="O43" s="242">
        <v>-0.38277511961722488</v>
      </c>
      <c r="P43" s="234">
        <v>2119</v>
      </c>
      <c r="Q43" s="242">
        <v>-1.4876801487680149</v>
      </c>
      <c r="R43" s="237">
        <v>1008</v>
      </c>
      <c r="S43" s="237">
        <v>1111</v>
      </c>
      <c r="T43" s="75">
        <f t="shared" si="4"/>
        <v>13377.525252525253</v>
      </c>
      <c r="U43" s="115" t="s">
        <v>410</v>
      </c>
      <c r="V43" s="97">
        <v>1</v>
      </c>
      <c r="W43" s="117">
        <v>199000</v>
      </c>
      <c r="X43" s="237">
        <v>428</v>
      </c>
      <c r="Y43" s="235">
        <v>1.1820330969267139</v>
      </c>
      <c r="Z43" s="234">
        <v>996</v>
      </c>
      <c r="AA43" s="242">
        <v>0.91185410334346495</v>
      </c>
      <c r="AB43" s="237">
        <v>445</v>
      </c>
      <c r="AC43" s="237">
        <v>551</v>
      </c>
      <c r="AD43" s="75">
        <f t="shared" si="0"/>
        <v>5005.0251256281408</v>
      </c>
      <c r="AE43" s="115"/>
      <c r="AF43" s="97">
        <v>4</v>
      </c>
      <c r="AG43" s="117">
        <v>135500</v>
      </c>
      <c r="AH43" s="237">
        <v>325</v>
      </c>
      <c r="AI43" s="235">
        <v>-1.5151515151515151</v>
      </c>
      <c r="AJ43" s="234">
        <v>593</v>
      </c>
      <c r="AK43" s="235">
        <v>-0.50335570469798652</v>
      </c>
      <c r="AL43" s="237">
        <v>311</v>
      </c>
      <c r="AM43" s="237">
        <v>282</v>
      </c>
      <c r="AN43" s="75">
        <f t="shared" si="1"/>
        <v>4376.3837638376381</v>
      </c>
      <c r="AP43" s="14"/>
      <c r="AQ43" s="14"/>
      <c r="AR43" s="14"/>
      <c r="AS43" s="14"/>
      <c r="AT43" s="14"/>
      <c r="AU43" s="14"/>
      <c r="AV43" s="14"/>
      <c r="AW43" s="14"/>
      <c r="AX43" s="126"/>
    </row>
    <row r="44" spans="1:50" ht="15.9" customHeight="1" x14ac:dyDescent="0.2">
      <c r="A44" s="115" t="s">
        <v>81</v>
      </c>
      <c r="B44" s="97"/>
      <c r="C44" s="117">
        <v>212500</v>
      </c>
      <c r="D44" s="237">
        <v>1527</v>
      </c>
      <c r="E44" s="235">
        <v>3.2454361054766734</v>
      </c>
      <c r="F44" s="234">
        <v>3579</v>
      </c>
      <c r="G44" s="235">
        <v>1.1874469889737065</v>
      </c>
      <c r="H44" s="237">
        <v>1805</v>
      </c>
      <c r="I44" s="237">
        <v>1774</v>
      </c>
      <c r="J44" s="75">
        <f t="shared" si="3"/>
        <v>16842.352941176472</v>
      </c>
      <c r="K44" s="115" t="s">
        <v>116</v>
      </c>
      <c r="L44" s="97"/>
      <c r="M44" s="117">
        <v>86900</v>
      </c>
      <c r="N44" s="237">
        <v>1035</v>
      </c>
      <c r="O44" s="242">
        <v>2.5768087215064419</v>
      </c>
      <c r="P44" s="234">
        <v>1997</v>
      </c>
      <c r="Q44" s="242">
        <v>1.7320427916454408</v>
      </c>
      <c r="R44" s="237">
        <v>985</v>
      </c>
      <c r="S44" s="237">
        <v>1012</v>
      </c>
      <c r="T44" s="75">
        <f t="shared" si="4"/>
        <v>22980.437284234755</v>
      </c>
      <c r="U44" s="115"/>
      <c r="V44" s="97">
        <v>2</v>
      </c>
      <c r="W44" s="117">
        <v>166600</v>
      </c>
      <c r="X44" s="237">
        <v>628</v>
      </c>
      <c r="Y44" s="235">
        <v>-12.412831241283124</v>
      </c>
      <c r="Z44" s="234">
        <v>1170</v>
      </c>
      <c r="AA44" s="242">
        <v>-10.95890410958904</v>
      </c>
      <c r="AB44" s="237">
        <v>547</v>
      </c>
      <c r="AC44" s="237">
        <v>623</v>
      </c>
      <c r="AD44" s="75">
        <f t="shared" si="0"/>
        <v>7022.8091236494602</v>
      </c>
      <c r="AE44" s="115"/>
      <c r="AF44" s="97">
        <v>5</v>
      </c>
      <c r="AG44" s="117">
        <v>21100</v>
      </c>
      <c r="AH44" s="237">
        <v>70</v>
      </c>
      <c r="AI44" s="235">
        <v>-2.7777777777777777</v>
      </c>
      <c r="AJ44" s="234">
        <v>145</v>
      </c>
      <c r="AK44" s="242">
        <v>-0.68493150684931503</v>
      </c>
      <c r="AL44" s="237">
        <v>72</v>
      </c>
      <c r="AM44" s="237">
        <v>73</v>
      </c>
      <c r="AN44" s="75">
        <f t="shared" si="1"/>
        <v>6872.0379146919431</v>
      </c>
      <c r="AO44" s="14" t="s">
        <v>445</v>
      </c>
      <c r="AP44" s="14"/>
      <c r="AQ44" s="14"/>
      <c r="AR44" s="14"/>
      <c r="AS44" s="14"/>
      <c r="AT44" s="14"/>
      <c r="AU44" s="14"/>
      <c r="AV44" s="14"/>
      <c r="AW44" s="14"/>
      <c r="AX44" s="126"/>
    </row>
    <row r="45" spans="1:50" ht="15.9" customHeight="1" x14ac:dyDescent="0.2">
      <c r="A45" s="115" t="s">
        <v>84</v>
      </c>
      <c r="B45" s="97"/>
      <c r="C45" s="117">
        <v>167600</v>
      </c>
      <c r="D45" s="237">
        <v>343</v>
      </c>
      <c r="E45" s="235">
        <v>0.5865102639296188</v>
      </c>
      <c r="F45" s="234">
        <v>666</v>
      </c>
      <c r="G45" s="235">
        <v>0.75642965204236012</v>
      </c>
      <c r="H45" s="237">
        <v>323</v>
      </c>
      <c r="I45" s="237">
        <v>343</v>
      </c>
      <c r="J45" s="75">
        <f t="shared" si="3"/>
        <v>3973.7470167064439</v>
      </c>
      <c r="K45" s="115" t="s">
        <v>119</v>
      </c>
      <c r="L45" s="97"/>
      <c r="M45" s="117">
        <v>58900</v>
      </c>
      <c r="N45" s="237">
        <v>571</v>
      </c>
      <c r="O45" s="242">
        <v>6.3314711359404097</v>
      </c>
      <c r="P45" s="234">
        <v>929</v>
      </c>
      <c r="Q45" s="242">
        <v>3.9149888143176734</v>
      </c>
      <c r="R45" s="237">
        <v>455</v>
      </c>
      <c r="S45" s="237">
        <v>474</v>
      </c>
      <c r="T45" s="75">
        <f t="shared" si="4"/>
        <v>15772.495755517826</v>
      </c>
      <c r="U45" s="115"/>
      <c r="V45" s="97">
        <v>3</v>
      </c>
      <c r="W45" s="117">
        <v>149900</v>
      </c>
      <c r="X45" s="237">
        <v>1264</v>
      </c>
      <c r="Y45" s="235">
        <v>1.1199999999999999</v>
      </c>
      <c r="Z45" s="234">
        <v>2883</v>
      </c>
      <c r="AA45" s="242">
        <v>-0.20768431983385255</v>
      </c>
      <c r="AB45" s="237">
        <v>1315</v>
      </c>
      <c r="AC45" s="237">
        <v>1568</v>
      </c>
      <c r="AD45" s="75">
        <f t="shared" si="0"/>
        <v>19232.821881254171</v>
      </c>
      <c r="AE45" s="115" t="s">
        <v>416</v>
      </c>
      <c r="AF45" s="97">
        <v>1</v>
      </c>
      <c r="AG45" s="117">
        <v>120800</v>
      </c>
      <c r="AH45" s="237">
        <v>343</v>
      </c>
      <c r="AI45" s="235">
        <v>3.939393939393939</v>
      </c>
      <c r="AJ45" s="234">
        <v>562</v>
      </c>
      <c r="AK45" s="242">
        <v>5.4409005628517821</v>
      </c>
      <c r="AL45" s="237">
        <v>306</v>
      </c>
      <c r="AM45" s="237">
        <v>256</v>
      </c>
      <c r="AN45" s="75">
        <f t="shared" si="1"/>
        <v>4652.3178807947024</v>
      </c>
      <c r="AO45" s="14" t="s">
        <v>446</v>
      </c>
      <c r="AP45" s="14"/>
      <c r="AQ45" s="14"/>
      <c r="AR45" s="14"/>
      <c r="AS45" s="14"/>
      <c r="AT45" s="14"/>
      <c r="AU45" s="14"/>
      <c r="AV45" s="14"/>
      <c r="AW45" s="14"/>
      <c r="AX45" s="126"/>
    </row>
    <row r="46" spans="1:50" ht="15.9" customHeight="1" x14ac:dyDescent="0.2">
      <c r="A46" s="115" t="s">
        <v>88</v>
      </c>
      <c r="B46" s="97"/>
      <c r="C46" s="117">
        <v>304700</v>
      </c>
      <c r="D46" s="237">
        <v>992</v>
      </c>
      <c r="E46" s="235">
        <v>1.0183299389002036</v>
      </c>
      <c r="F46" s="234">
        <v>1687</v>
      </c>
      <c r="G46" s="235">
        <v>-1.8044237485448196</v>
      </c>
      <c r="H46" s="237">
        <v>676</v>
      </c>
      <c r="I46" s="237">
        <v>1011</v>
      </c>
      <c r="J46" s="75">
        <f t="shared" si="3"/>
        <v>5536.5933705283887</v>
      </c>
      <c r="K46" s="115" t="s">
        <v>57</v>
      </c>
      <c r="L46" s="97"/>
      <c r="M46" s="117">
        <v>199200</v>
      </c>
      <c r="N46" s="237">
        <v>1446</v>
      </c>
      <c r="O46" s="242">
        <v>-1.2969283276450512</v>
      </c>
      <c r="P46" s="234">
        <v>3274</v>
      </c>
      <c r="Q46" s="242">
        <v>-1.5634395670475045</v>
      </c>
      <c r="R46" s="237">
        <v>1540</v>
      </c>
      <c r="S46" s="237">
        <v>1734</v>
      </c>
      <c r="T46" s="75">
        <f t="shared" si="4"/>
        <v>16435.74297188755</v>
      </c>
      <c r="U46" s="115"/>
      <c r="V46" s="97">
        <v>4</v>
      </c>
      <c r="W46" s="117">
        <v>93800</v>
      </c>
      <c r="X46" s="237">
        <v>54</v>
      </c>
      <c r="Y46" s="235" t="s">
        <v>504</v>
      </c>
      <c r="Z46" s="234">
        <v>130</v>
      </c>
      <c r="AA46" s="235" t="s">
        <v>504</v>
      </c>
      <c r="AB46" s="237">
        <v>69</v>
      </c>
      <c r="AC46" s="237">
        <v>61</v>
      </c>
      <c r="AD46" s="75">
        <f t="shared" si="0"/>
        <v>1385.9275053304905</v>
      </c>
      <c r="AE46" s="115"/>
      <c r="AF46" s="97">
        <v>2</v>
      </c>
      <c r="AG46" s="117">
        <v>197200</v>
      </c>
      <c r="AH46" s="237">
        <v>315</v>
      </c>
      <c r="AI46" s="235">
        <v>8.9965397923875443</v>
      </c>
      <c r="AJ46" s="234">
        <v>654</v>
      </c>
      <c r="AK46" s="242">
        <v>3.1545741324921135</v>
      </c>
      <c r="AL46" s="237">
        <v>318</v>
      </c>
      <c r="AM46" s="237">
        <v>336</v>
      </c>
      <c r="AN46" s="75">
        <f t="shared" si="1"/>
        <v>3316.4300202839759</v>
      </c>
      <c r="AO46" s="14" t="s">
        <v>447</v>
      </c>
      <c r="AP46" s="14"/>
      <c r="AQ46" s="14"/>
      <c r="AR46" s="14"/>
      <c r="AS46" s="14"/>
      <c r="AT46" s="14"/>
      <c r="AU46" s="14"/>
      <c r="AV46" s="14"/>
      <c r="AW46" s="14"/>
      <c r="AX46" s="126"/>
    </row>
    <row r="47" spans="1:50" ht="15.9" customHeight="1" x14ac:dyDescent="0.2">
      <c r="A47" s="115" t="s">
        <v>398</v>
      </c>
      <c r="B47" s="97">
        <v>1</v>
      </c>
      <c r="C47" s="117">
        <v>78200</v>
      </c>
      <c r="D47" s="237">
        <v>281</v>
      </c>
      <c r="E47" s="235">
        <v>1.8115942028985508</v>
      </c>
      <c r="F47" s="234">
        <v>561</v>
      </c>
      <c r="G47" s="235">
        <v>-0.53191489361702127</v>
      </c>
      <c r="H47" s="237">
        <v>276</v>
      </c>
      <c r="I47" s="237">
        <v>285</v>
      </c>
      <c r="J47" s="75">
        <f t="shared" si="3"/>
        <v>7173.913043478261</v>
      </c>
      <c r="K47" s="115" t="s">
        <v>59</v>
      </c>
      <c r="L47" s="97"/>
      <c r="M47" s="117">
        <v>207300</v>
      </c>
      <c r="N47" s="237">
        <v>1694</v>
      </c>
      <c r="O47" s="242">
        <v>0.71343638525564801</v>
      </c>
      <c r="P47" s="234">
        <v>5321</v>
      </c>
      <c r="Q47" s="242">
        <v>0.2071563088512241</v>
      </c>
      <c r="R47" s="237">
        <v>2626</v>
      </c>
      <c r="S47" s="237">
        <v>2695</v>
      </c>
      <c r="T47" s="75">
        <f t="shared" si="4"/>
        <v>25668.113844669559</v>
      </c>
      <c r="U47" s="115"/>
      <c r="V47" s="97">
        <v>5</v>
      </c>
      <c r="W47" s="117">
        <v>162700</v>
      </c>
      <c r="X47" s="237">
        <v>1377</v>
      </c>
      <c r="Y47" s="235">
        <v>-1.2903225806451613</v>
      </c>
      <c r="Z47" s="234">
        <v>2697</v>
      </c>
      <c r="AA47" s="242">
        <v>0.67189249720044786</v>
      </c>
      <c r="AB47" s="237">
        <v>1267</v>
      </c>
      <c r="AC47" s="237">
        <v>1430</v>
      </c>
      <c r="AD47" s="75">
        <f t="shared" si="0"/>
        <v>16576.521204671171</v>
      </c>
      <c r="AE47" s="115"/>
      <c r="AF47" s="97">
        <v>3</v>
      </c>
      <c r="AG47" s="117">
        <v>177600</v>
      </c>
      <c r="AH47" s="237">
        <v>643</v>
      </c>
      <c r="AI47" s="235">
        <v>1.10062893081761</v>
      </c>
      <c r="AJ47" s="234">
        <v>1096</v>
      </c>
      <c r="AK47" s="242">
        <v>1.0138248847926268</v>
      </c>
      <c r="AL47" s="237">
        <v>554</v>
      </c>
      <c r="AM47" s="237">
        <v>542</v>
      </c>
      <c r="AN47" s="75">
        <f t="shared" si="1"/>
        <v>6171.1711711711714</v>
      </c>
      <c r="AO47" s="14" t="s">
        <v>448</v>
      </c>
      <c r="AP47" s="14"/>
      <c r="AQ47" s="14"/>
      <c r="AR47" s="14"/>
      <c r="AS47" s="14"/>
      <c r="AT47" s="14"/>
      <c r="AU47" s="14"/>
      <c r="AV47" s="14"/>
    </row>
    <row r="48" spans="1:50" ht="15.9" customHeight="1" x14ac:dyDescent="0.2">
      <c r="A48" s="115"/>
      <c r="B48" s="97">
        <v>2</v>
      </c>
      <c r="C48" s="117">
        <v>117500</v>
      </c>
      <c r="D48" s="237">
        <v>1385</v>
      </c>
      <c r="E48" s="235">
        <v>0.80058224163027658</v>
      </c>
      <c r="F48" s="234">
        <v>2615</v>
      </c>
      <c r="G48" s="235">
        <v>-0.45679482299200608</v>
      </c>
      <c r="H48" s="237">
        <v>1167</v>
      </c>
      <c r="I48" s="237">
        <v>1448</v>
      </c>
      <c r="J48" s="75">
        <f t="shared" si="3"/>
        <v>22255.319148936171</v>
      </c>
      <c r="K48" s="115" t="s">
        <v>62</v>
      </c>
      <c r="L48" s="97"/>
      <c r="M48" s="117">
        <v>142400</v>
      </c>
      <c r="N48" s="237">
        <v>1033</v>
      </c>
      <c r="O48" s="242">
        <v>0.58422590068159685</v>
      </c>
      <c r="P48" s="234">
        <v>2500</v>
      </c>
      <c r="Q48" s="242">
        <v>1.4610389610389609</v>
      </c>
      <c r="R48" s="237">
        <v>1205</v>
      </c>
      <c r="S48" s="237">
        <v>1295</v>
      </c>
      <c r="T48" s="75">
        <f t="shared" si="4"/>
        <v>17556.1797752809</v>
      </c>
      <c r="U48" s="115"/>
      <c r="V48" s="97">
        <v>6</v>
      </c>
      <c r="W48" s="117">
        <v>181300</v>
      </c>
      <c r="X48" s="237">
        <v>534</v>
      </c>
      <c r="Y48" s="235">
        <v>0.18761726078799248</v>
      </c>
      <c r="Z48" s="234">
        <v>1258</v>
      </c>
      <c r="AA48" s="242">
        <v>0.47923322683706071</v>
      </c>
      <c r="AB48" s="237">
        <v>585</v>
      </c>
      <c r="AC48" s="237">
        <v>673</v>
      </c>
      <c r="AD48" s="75">
        <f t="shared" si="0"/>
        <v>6938.7755102040819</v>
      </c>
      <c r="AE48" s="115"/>
      <c r="AF48" s="97">
        <v>4</v>
      </c>
      <c r="AG48" s="117">
        <v>315500</v>
      </c>
      <c r="AH48" s="237">
        <v>441</v>
      </c>
      <c r="AI48" s="235">
        <v>0.68493150684931503</v>
      </c>
      <c r="AJ48" s="234">
        <v>1151</v>
      </c>
      <c r="AK48" s="242">
        <v>2.4933214603739984</v>
      </c>
      <c r="AL48" s="237">
        <v>570</v>
      </c>
      <c r="AM48" s="237">
        <v>581</v>
      </c>
      <c r="AN48" s="75">
        <f t="shared" si="1"/>
        <v>3648.1774960380349</v>
      </c>
    </row>
    <row r="49" spans="1:40" ht="15.9" customHeight="1" x14ac:dyDescent="0.2">
      <c r="A49" s="115"/>
      <c r="B49" s="97">
        <v>3</v>
      </c>
      <c r="C49" s="117">
        <v>127500</v>
      </c>
      <c r="D49" s="237">
        <v>767</v>
      </c>
      <c r="E49" s="235">
        <v>1.4550264550264549</v>
      </c>
      <c r="F49" s="234">
        <v>1652</v>
      </c>
      <c r="G49" s="235">
        <v>0.67032297379646555</v>
      </c>
      <c r="H49" s="237">
        <v>820</v>
      </c>
      <c r="I49" s="237">
        <v>832</v>
      </c>
      <c r="J49" s="75">
        <f t="shared" si="3"/>
        <v>12956.862745098038</v>
      </c>
      <c r="K49" s="115" t="s">
        <v>64</v>
      </c>
      <c r="L49" s="97"/>
      <c r="M49" s="117">
        <v>221700</v>
      </c>
      <c r="N49" s="237">
        <v>1457</v>
      </c>
      <c r="O49" s="242">
        <v>1.4623955431754874</v>
      </c>
      <c r="P49" s="234">
        <v>3411</v>
      </c>
      <c r="Q49" s="242">
        <v>-0.29231218941829873</v>
      </c>
      <c r="R49" s="237">
        <v>1613</v>
      </c>
      <c r="S49" s="237">
        <v>1798</v>
      </c>
      <c r="T49" s="75">
        <f t="shared" si="4"/>
        <v>15385.656292286874</v>
      </c>
      <c r="U49" s="115"/>
      <c r="V49" s="97">
        <v>7</v>
      </c>
      <c r="W49" s="117">
        <v>137300</v>
      </c>
      <c r="X49" s="237">
        <v>198</v>
      </c>
      <c r="Y49" s="235">
        <v>2.0618556701030926</v>
      </c>
      <c r="Z49" s="234">
        <v>465</v>
      </c>
      <c r="AA49" s="242">
        <v>0.64935064935064934</v>
      </c>
      <c r="AB49" s="237">
        <v>223</v>
      </c>
      <c r="AC49" s="237">
        <v>242</v>
      </c>
      <c r="AD49" s="75">
        <f t="shared" si="0"/>
        <v>3386.744355426074</v>
      </c>
      <c r="AE49" s="115"/>
      <c r="AF49" s="97">
        <v>5</v>
      </c>
      <c r="AG49" s="117">
        <v>295800</v>
      </c>
      <c r="AH49" s="237">
        <v>1524</v>
      </c>
      <c r="AI49" s="235">
        <v>1.4647137150466045</v>
      </c>
      <c r="AJ49" s="234">
        <v>2788</v>
      </c>
      <c r="AK49" s="242">
        <v>-0.74759700961196163</v>
      </c>
      <c r="AL49" s="237">
        <v>1438</v>
      </c>
      <c r="AM49" s="237">
        <v>1350</v>
      </c>
      <c r="AN49" s="75">
        <f t="shared" si="1"/>
        <v>9425.28735632184</v>
      </c>
    </row>
    <row r="50" spans="1:40" ht="15.9" customHeight="1" thickBot="1" x14ac:dyDescent="0.25">
      <c r="A50" s="122"/>
      <c r="B50" s="123">
        <v>4</v>
      </c>
      <c r="C50" s="238">
        <v>232400</v>
      </c>
      <c r="D50" s="239">
        <v>410</v>
      </c>
      <c r="E50" s="240" t="s">
        <v>504</v>
      </c>
      <c r="F50" s="239">
        <v>884</v>
      </c>
      <c r="G50" s="240">
        <v>0.11325028312570783</v>
      </c>
      <c r="H50" s="239">
        <v>394</v>
      </c>
      <c r="I50" s="239">
        <v>490</v>
      </c>
      <c r="J50" s="241">
        <f t="shared" si="3"/>
        <v>3803.7865748709123</v>
      </c>
      <c r="K50" s="122" t="s">
        <v>65</v>
      </c>
      <c r="L50" s="123"/>
      <c r="M50" s="238">
        <v>157400</v>
      </c>
      <c r="N50" s="239">
        <v>878</v>
      </c>
      <c r="O50" s="240" t="s">
        <v>504</v>
      </c>
      <c r="P50" s="239">
        <v>2131</v>
      </c>
      <c r="Q50" s="240">
        <v>0</v>
      </c>
      <c r="R50" s="239">
        <v>996</v>
      </c>
      <c r="S50" s="239">
        <v>1135</v>
      </c>
      <c r="T50" s="241">
        <f t="shared" si="4"/>
        <v>13538.754764930114</v>
      </c>
      <c r="U50" s="122" t="s">
        <v>104</v>
      </c>
      <c r="V50" s="123"/>
      <c r="W50" s="238">
        <v>232700</v>
      </c>
      <c r="X50" s="239">
        <v>1822</v>
      </c>
      <c r="Y50" s="240">
        <v>-0.92441544317563884</v>
      </c>
      <c r="Z50" s="239">
        <v>3657</v>
      </c>
      <c r="AA50" s="244">
        <v>-1.6142050040355123</v>
      </c>
      <c r="AB50" s="239">
        <v>1711</v>
      </c>
      <c r="AC50" s="239">
        <v>1946</v>
      </c>
      <c r="AD50" s="241">
        <f t="shared" si="0"/>
        <v>15715.513536742588</v>
      </c>
      <c r="AE50" s="122" t="s">
        <v>87</v>
      </c>
      <c r="AF50" s="123"/>
      <c r="AG50" s="238">
        <v>103500</v>
      </c>
      <c r="AH50" s="239">
        <v>793</v>
      </c>
      <c r="AI50" s="240">
        <v>1.277139208173691</v>
      </c>
      <c r="AJ50" s="239">
        <v>1565</v>
      </c>
      <c r="AK50" s="244">
        <v>0.38486209108402825</v>
      </c>
      <c r="AL50" s="239">
        <v>776</v>
      </c>
      <c r="AM50" s="239">
        <v>789</v>
      </c>
      <c r="AN50" s="241">
        <f t="shared" si="1"/>
        <v>15120.772946859905</v>
      </c>
    </row>
    <row r="51" spans="1:40" ht="15" customHeight="1" x14ac:dyDescent="0.2">
      <c r="T51" s="127"/>
      <c r="AN51" s="127"/>
    </row>
  </sheetData>
  <mergeCells count="11">
    <mergeCell ref="Z6:AA6"/>
    <mergeCell ref="AJ6:AK6"/>
    <mergeCell ref="AR6:AS6"/>
    <mergeCell ref="AT6:AU6"/>
    <mergeCell ref="AE3:AH3"/>
    <mergeCell ref="AH6:AI6"/>
    <mergeCell ref="D6:E6"/>
    <mergeCell ref="F6:G6"/>
    <mergeCell ref="N6:O6"/>
    <mergeCell ref="P6:Q6"/>
    <mergeCell ref="X6:Y6"/>
  </mergeCells>
  <phoneticPr fontId="2"/>
  <pageMargins left="0.98425196850393704" right="0.98425196850393704" top="0.78740157480314965" bottom="0.78740157480314965" header="0.51181102362204722" footer="0.51181102362204722"/>
  <pageSetup paperSize="9" scale="98" firstPageNumber="7" orientation="portrait" useFirstPageNumber="1" r:id="rId1"/>
  <headerFooter alignWithMargins="0">
    <oddFooter xml:space="preserve">&amp;C&amp;"游明朝 Demibold,標準"&amp;P+4 </oddFooter>
  </headerFooter>
  <colBreaks count="1" manualBreakCount="1">
    <brk id="10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view="pageBreakPreview" zoomScaleNormal="85" zoomScaleSheetLayoutView="100" workbookViewId="0">
      <selection sqref="A1:B1"/>
    </sheetView>
  </sheetViews>
  <sheetFormatPr defaultColWidth="13.33203125" defaultRowHeight="15" customHeight="1" x14ac:dyDescent="0.2"/>
  <cols>
    <col min="1" max="1" width="11.21875" style="3" customWidth="1"/>
    <col min="2" max="5" width="10" style="3" customWidth="1"/>
    <col min="6" max="6" width="11.21875" style="3" customWidth="1"/>
    <col min="7" max="7" width="10" style="3" customWidth="1"/>
    <col min="8" max="8" width="8.77734375" style="130" customWidth="1"/>
    <col min="9" max="11" width="10" style="3" customWidth="1"/>
    <col min="12" max="12" width="11.21875" style="3" customWidth="1"/>
    <col min="13" max="17" width="10" style="3" customWidth="1"/>
    <col min="18" max="20" width="12.77734375" style="3" customWidth="1"/>
    <col min="21" max="16384" width="13.33203125" style="3"/>
  </cols>
  <sheetData>
    <row r="1" spans="1:16" s="94" customFormat="1" ht="15" customHeight="1" x14ac:dyDescent="0.2">
      <c r="A1" s="286" t="s">
        <v>43</v>
      </c>
      <c r="B1" s="287"/>
      <c r="C1" s="128"/>
      <c r="G1" s="4"/>
      <c r="H1" s="129"/>
      <c r="L1" s="4"/>
      <c r="P1" s="4" t="s">
        <v>43</v>
      </c>
    </row>
    <row r="2" spans="1:16" ht="15" customHeight="1" x14ac:dyDescent="0.2">
      <c r="A2" s="225"/>
      <c r="C2" s="225"/>
    </row>
    <row r="3" spans="1:16" ht="15" customHeight="1" x14ac:dyDescent="0.2">
      <c r="A3" s="5" t="s">
        <v>467</v>
      </c>
      <c r="C3" s="131"/>
      <c r="D3" s="132"/>
      <c r="E3" s="133"/>
      <c r="F3" s="132"/>
      <c r="G3" s="132"/>
      <c r="H3" s="134"/>
      <c r="I3" s="6"/>
      <c r="J3" s="7"/>
      <c r="K3" s="7"/>
      <c r="L3" s="7"/>
      <c r="M3" s="7"/>
      <c r="N3" s="6"/>
      <c r="O3" s="7"/>
      <c r="P3" s="135"/>
    </row>
    <row r="4" spans="1:16" ht="15" customHeight="1" thickBot="1" x14ac:dyDescent="0.25">
      <c r="A4" s="136"/>
      <c r="B4" s="137"/>
      <c r="C4" s="137"/>
      <c r="D4" s="137"/>
      <c r="E4" s="138"/>
      <c r="F4" s="137"/>
      <c r="G4" s="137"/>
      <c r="H4" s="134"/>
      <c r="I4" s="136"/>
      <c r="J4" s="136"/>
      <c r="K4" s="136"/>
      <c r="L4" s="136"/>
      <c r="M4" s="139"/>
      <c r="N4" s="131"/>
      <c r="O4" s="139"/>
      <c r="P4" s="140" t="s">
        <v>498</v>
      </c>
    </row>
    <row r="5" spans="1:16" ht="15" customHeight="1" x14ac:dyDescent="0.2">
      <c r="A5" s="141" t="s">
        <v>449</v>
      </c>
      <c r="B5" s="12" t="s">
        <v>5</v>
      </c>
      <c r="C5" s="12" t="s">
        <v>46</v>
      </c>
      <c r="D5" s="12" t="s">
        <v>47</v>
      </c>
      <c r="E5" s="142" t="s">
        <v>48</v>
      </c>
      <c r="F5" s="12" t="s">
        <v>449</v>
      </c>
      <c r="G5" s="12" t="s">
        <v>5</v>
      </c>
      <c r="H5" s="218"/>
      <c r="I5" s="141" t="s">
        <v>46</v>
      </c>
      <c r="J5" s="12" t="s">
        <v>47</v>
      </c>
      <c r="K5" s="12" t="s">
        <v>48</v>
      </c>
      <c r="L5" s="12" t="s">
        <v>449</v>
      </c>
      <c r="M5" s="143" t="s">
        <v>5</v>
      </c>
      <c r="N5" s="144" t="s">
        <v>46</v>
      </c>
      <c r="O5" s="12" t="s">
        <v>47</v>
      </c>
      <c r="P5" s="142" t="s">
        <v>48</v>
      </c>
    </row>
    <row r="6" spans="1:16" ht="15" customHeight="1" x14ac:dyDescent="0.15">
      <c r="A6" s="145"/>
      <c r="B6" s="146" t="s">
        <v>263</v>
      </c>
      <c r="C6" s="147"/>
      <c r="D6" s="147"/>
      <c r="E6" s="148" t="s">
        <v>277</v>
      </c>
      <c r="F6" s="149"/>
      <c r="G6" s="146" t="s">
        <v>263</v>
      </c>
      <c r="H6" s="150"/>
      <c r="I6" s="147"/>
      <c r="J6" s="147"/>
      <c r="K6" s="148" t="s">
        <v>277</v>
      </c>
      <c r="L6" s="149"/>
      <c r="M6" s="146" t="s">
        <v>263</v>
      </c>
      <c r="N6" s="147"/>
      <c r="O6" s="147"/>
      <c r="P6" s="148" t="s">
        <v>277</v>
      </c>
    </row>
    <row r="7" spans="1:16" ht="15" customHeight="1" x14ac:dyDescent="0.2">
      <c r="A7" s="151"/>
      <c r="B7" s="152"/>
      <c r="C7" s="27"/>
      <c r="D7" s="27"/>
      <c r="E7" s="135"/>
      <c r="F7" s="153"/>
      <c r="G7" s="7"/>
      <c r="H7" s="40"/>
      <c r="I7" s="27"/>
      <c r="J7" s="27"/>
      <c r="K7" s="29"/>
      <c r="L7" s="154" t="s">
        <v>49</v>
      </c>
      <c r="M7" s="50"/>
      <c r="N7" s="155"/>
      <c r="O7" s="155"/>
      <c r="P7" s="156"/>
    </row>
    <row r="8" spans="1:16" ht="14.4" customHeight="1" x14ac:dyDescent="0.2">
      <c r="A8" s="157" t="s">
        <v>5</v>
      </c>
      <c r="B8" s="158">
        <f>+B12+B32+M8</f>
        <v>383669</v>
      </c>
      <c r="C8" s="91">
        <f t="shared" ref="C8:E8" si="0">+C12+C32+N8</f>
        <v>182673</v>
      </c>
      <c r="D8" s="91">
        <f t="shared" si="0"/>
        <v>200996</v>
      </c>
      <c r="E8" s="202">
        <f t="shared" si="0"/>
        <v>100</v>
      </c>
      <c r="F8" s="159"/>
      <c r="G8" s="27"/>
      <c r="H8" s="32"/>
      <c r="I8" s="27"/>
      <c r="J8" s="27"/>
      <c r="K8" s="29"/>
      <c r="L8" s="160" t="s">
        <v>450</v>
      </c>
      <c r="M8" s="155">
        <f>+M9+M15+M21+M27+M33+M39+M45+M51</f>
        <v>90921</v>
      </c>
      <c r="N8" s="155">
        <f t="shared" ref="N8:P8" si="1">+N9+N15+N21+N27+N33+N39+N45+N51</f>
        <v>37948</v>
      </c>
      <c r="O8" s="155">
        <f t="shared" si="1"/>
        <v>52973</v>
      </c>
      <c r="P8" s="203">
        <f t="shared" si="1"/>
        <v>23.697770734669724</v>
      </c>
    </row>
    <row r="9" spans="1:16" ht="14.4" customHeight="1" x14ac:dyDescent="0.2">
      <c r="A9" s="151"/>
      <c r="B9" s="161"/>
      <c r="C9" s="162"/>
      <c r="D9" s="162"/>
      <c r="E9" s="163"/>
      <c r="F9" s="164" t="s">
        <v>290</v>
      </c>
      <c r="G9" s="117">
        <f>SUM(G10:G14)</f>
        <v>22159</v>
      </c>
      <c r="I9" s="89">
        <f>SUM(I10:I14)</f>
        <v>10803</v>
      </c>
      <c r="J9" s="89">
        <f t="shared" ref="J9:K9" si="2">SUM(J10:J14)</f>
        <v>11356</v>
      </c>
      <c r="K9" s="165">
        <f t="shared" si="2"/>
        <v>5.7755513215818848</v>
      </c>
      <c r="L9" s="164" t="s">
        <v>291</v>
      </c>
      <c r="M9" s="117">
        <f>SUM(M10:M14)</f>
        <v>17478</v>
      </c>
      <c r="N9" s="89">
        <f t="shared" ref="N9:P9" si="3">SUM(N10:N14)</f>
        <v>8205</v>
      </c>
      <c r="O9" s="89">
        <f t="shared" si="3"/>
        <v>9273</v>
      </c>
      <c r="P9" s="165">
        <f t="shared" si="3"/>
        <v>4.5554892368161095</v>
      </c>
    </row>
    <row r="10" spans="1:16" ht="14.4" customHeight="1" x14ac:dyDescent="0.2">
      <c r="A10" s="151"/>
      <c r="B10" s="161"/>
      <c r="C10" s="162"/>
      <c r="D10" s="162"/>
      <c r="E10" s="163"/>
      <c r="F10" s="164" t="s">
        <v>292</v>
      </c>
      <c r="G10" s="117">
        <v>4412</v>
      </c>
      <c r="I10" s="89">
        <v>2094</v>
      </c>
      <c r="J10" s="245">
        <v>2318</v>
      </c>
      <c r="K10" s="165">
        <f>+G10/$B$8*100</f>
        <v>1.1499495659018582</v>
      </c>
      <c r="L10" s="164" t="s">
        <v>293</v>
      </c>
      <c r="M10" s="117">
        <v>3724</v>
      </c>
      <c r="N10" s="245">
        <v>1821</v>
      </c>
      <c r="O10" s="245">
        <v>1903</v>
      </c>
      <c r="P10" s="165">
        <f>+M10/$B$8*100</f>
        <v>0.97062832806403443</v>
      </c>
    </row>
    <row r="11" spans="1:16" ht="14.4" customHeight="1" x14ac:dyDescent="0.2">
      <c r="A11" s="50" t="s">
        <v>50</v>
      </c>
      <c r="B11" s="166"/>
      <c r="C11" s="167"/>
      <c r="D11" s="167"/>
      <c r="E11" s="163"/>
      <c r="F11" s="164" t="s">
        <v>294</v>
      </c>
      <c r="G11" s="117">
        <v>4464</v>
      </c>
      <c r="I11" s="89">
        <v>2171</v>
      </c>
      <c r="J11" s="245">
        <v>2293</v>
      </c>
      <c r="K11" s="165">
        <f t="shared" ref="K11:K50" si="4">+G11/$B$8*100</f>
        <v>1.1635029152733214</v>
      </c>
      <c r="L11" s="164" t="s">
        <v>295</v>
      </c>
      <c r="M11" s="117">
        <v>3587</v>
      </c>
      <c r="N11" s="245">
        <v>1674</v>
      </c>
      <c r="O11" s="245">
        <v>1913</v>
      </c>
      <c r="P11" s="165">
        <f t="shared" ref="P11:P51" si="5">+M11/$B$8*100</f>
        <v>0.93492046529690953</v>
      </c>
    </row>
    <row r="12" spans="1:16" ht="14.4" customHeight="1" x14ac:dyDescent="0.2">
      <c r="A12" s="168" t="s">
        <v>296</v>
      </c>
      <c r="B12" s="158">
        <f>+B13+B19+B25</f>
        <v>51400</v>
      </c>
      <c r="C12" s="91">
        <f t="shared" ref="C12:E12" si="6">+C13+C19+C25</f>
        <v>26357</v>
      </c>
      <c r="D12" s="91">
        <f t="shared" si="6"/>
        <v>25043</v>
      </c>
      <c r="E12" s="204">
        <f t="shared" si="6"/>
        <v>13.39696457102346</v>
      </c>
      <c r="F12" s="164" t="s">
        <v>297</v>
      </c>
      <c r="G12" s="117">
        <v>4549</v>
      </c>
      <c r="I12" s="89">
        <v>2239</v>
      </c>
      <c r="J12" s="245">
        <v>2310</v>
      </c>
      <c r="K12" s="165">
        <f t="shared" si="4"/>
        <v>1.1856574286689829</v>
      </c>
      <c r="L12" s="164" t="s">
        <v>298</v>
      </c>
      <c r="M12" s="117">
        <v>3204</v>
      </c>
      <c r="N12" s="245">
        <v>1527</v>
      </c>
      <c r="O12" s="245">
        <v>1677</v>
      </c>
      <c r="P12" s="165">
        <f t="shared" si="5"/>
        <v>0.83509483434940013</v>
      </c>
    </row>
    <row r="13" spans="1:16" ht="14.4" customHeight="1" x14ac:dyDescent="0.2">
      <c r="A13" s="169" t="s">
        <v>451</v>
      </c>
      <c r="B13" s="117">
        <f>SUM(B14:B18)</f>
        <v>15509</v>
      </c>
      <c r="C13" s="89">
        <f t="shared" ref="C13:E13" si="7">SUM(C14:C18)</f>
        <v>8016</v>
      </c>
      <c r="D13" s="89">
        <f t="shared" si="7"/>
        <v>7493</v>
      </c>
      <c r="E13" s="165">
        <f t="shared" si="7"/>
        <v>4.042286450038965</v>
      </c>
      <c r="F13" s="164" t="s">
        <v>299</v>
      </c>
      <c r="G13" s="117">
        <v>4406</v>
      </c>
      <c r="I13" s="89">
        <v>2164</v>
      </c>
      <c r="J13" s="245">
        <v>2242</v>
      </c>
      <c r="K13" s="165">
        <f t="shared" si="4"/>
        <v>1.1483857178974586</v>
      </c>
      <c r="L13" s="164" t="s">
        <v>300</v>
      </c>
      <c r="M13" s="117">
        <v>3432</v>
      </c>
      <c r="N13" s="245">
        <v>1582</v>
      </c>
      <c r="O13" s="245">
        <v>1850</v>
      </c>
      <c r="P13" s="165">
        <f t="shared" si="5"/>
        <v>0.89452105851658592</v>
      </c>
    </row>
    <row r="14" spans="1:16" ht="14.4" customHeight="1" x14ac:dyDescent="0.2">
      <c r="A14" s="169">
        <v>0</v>
      </c>
      <c r="B14" s="117">
        <v>2826</v>
      </c>
      <c r="C14" s="32">
        <v>1506</v>
      </c>
      <c r="D14" s="32">
        <v>1320</v>
      </c>
      <c r="E14" s="165">
        <f>+B14/$B$8*100</f>
        <v>0.73657241007222374</v>
      </c>
      <c r="F14" s="164" t="s">
        <v>301</v>
      </c>
      <c r="G14" s="117">
        <v>4328</v>
      </c>
      <c r="I14" s="89">
        <v>2135</v>
      </c>
      <c r="J14" s="245">
        <v>2193</v>
      </c>
      <c r="K14" s="165">
        <f t="shared" si="4"/>
        <v>1.1280556938402635</v>
      </c>
      <c r="L14" s="164" t="s">
        <v>302</v>
      </c>
      <c r="M14" s="117">
        <v>3531</v>
      </c>
      <c r="N14" s="245">
        <v>1601</v>
      </c>
      <c r="O14" s="245">
        <v>1930</v>
      </c>
      <c r="P14" s="165">
        <f t="shared" si="5"/>
        <v>0.92032455058917972</v>
      </c>
    </row>
    <row r="15" spans="1:16" ht="14.4" customHeight="1" x14ac:dyDescent="0.2">
      <c r="A15" s="169">
        <v>1</v>
      </c>
      <c r="B15" s="117">
        <v>3072</v>
      </c>
      <c r="C15" s="32">
        <v>1565</v>
      </c>
      <c r="D15" s="32">
        <v>1507</v>
      </c>
      <c r="E15" s="165">
        <f t="shared" ref="E15:E30" si="8">+B15/$B$8*100</f>
        <v>0.80069017825260846</v>
      </c>
      <c r="F15" s="164" t="s">
        <v>303</v>
      </c>
      <c r="G15" s="117">
        <f>SUM(G16:G20)</f>
        <v>23296</v>
      </c>
      <c r="H15" s="89"/>
      <c r="I15" s="89">
        <f>SUM(I16:I20)</f>
        <v>11320</v>
      </c>
      <c r="J15" s="89">
        <f t="shared" ref="J15:K15" si="9">SUM(J16:J20)</f>
        <v>11976</v>
      </c>
      <c r="K15" s="165">
        <f t="shared" si="9"/>
        <v>6.0719005184156138</v>
      </c>
      <c r="L15" s="164" t="s">
        <v>304</v>
      </c>
      <c r="M15" s="117">
        <f>SUM(M16:M20)</f>
        <v>19664</v>
      </c>
      <c r="N15" s="89">
        <f t="shared" ref="N15:P15" si="10">SUM(N16:N20)</f>
        <v>8667</v>
      </c>
      <c r="O15" s="89">
        <f t="shared" si="10"/>
        <v>10997</v>
      </c>
      <c r="P15" s="165">
        <f t="shared" si="10"/>
        <v>5.1252511930857061</v>
      </c>
    </row>
    <row r="16" spans="1:16" ht="14.4" customHeight="1" x14ac:dyDescent="0.2">
      <c r="A16" s="169">
        <v>2</v>
      </c>
      <c r="B16" s="117">
        <v>3085</v>
      </c>
      <c r="C16" s="32">
        <v>1604</v>
      </c>
      <c r="D16" s="32">
        <v>1481</v>
      </c>
      <c r="E16" s="165">
        <f t="shared" si="8"/>
        <v>0.80407851559547416</v>
      </c>
      <c r="F16" s="164" t="s">
        <v>305</v>
      </c>
      <c r="G16" s="117">
        <v>4265</v>
      </c>
      <c r="H16" s="89"/>
      <c r="I16" s="245">
        <v>2090</v>
      </c>
      <c r="J16" s="245">
        <v>2175</v>
      </c>
      <c r="K16" s="165">
        <f t="shared" si="4"/>
        <v>1.1116352897940673</v>
      </c>
      <c r="L16" s="164" t="s">
        <v>306</v>
      </c>
      <c r="M16" s="117">
        <v>3483</v>
      </c>
      <c r="N16" s="245">
        <v>1509</v>
      </c>
      <c r="O16" s="245">
        <v>1974</v>
      </c>
      <c r="P16" s="165">
        <f t="shared" si="5"/>
        <v>0.90781376655398283</v>
      </c>
    </row>
    <row r="17" spans="1:16" ht="14.4" customHeight="1" x14ac:dyDescent="0.2">
      <c r="A17" s="169">
        <v>3</v>
      </c>
      <c r="B17" s="117">
        <v>3177</v>
      </c>
      <c r="C17" s="32">
        <v>1600</v>
      </c>
      <c r="D17" s="32">
        <v>1577</v>
      </c>
      <c r="E17" s="165">
        <f t="shared" si="8"/>
        <v>0.82805751832960173</v>
      </c>
      <c r="F17" s="164" t="s">
        <v>307</v>
      </c>
      <c r="G17" s="117">
        <v>4537</v>
      </c>
      <c r="H17" s="89"/>
      <c r="I17" s="245">
        <v>2200</v>
      </c>
      <c r="J17" s="245">
        <v>2337</v>
      </c>
      <c r="K17" s="165">
        <f t="shared" si="4"/>
        <v>1.1825297326601836</v>
      </c>
      <c r="L17" s="164" t="s">
        <v>308</v>
      </c>
      <c r="M17" s="117">
        <v>3637</v>
      </c>
      <c r="N17" s="245">
        <v>1595</v>
      </c>
      <c r="O17" s="245">
        <v>2042</v>
      </c>
      <c r="P17" s="165">
        <f t="shared" si="5"/>
        <v>0.94795253200023988</v>
      </c>
    </row>
    <row r="18" spans="1:16" ht="14.4" customHeight="1" x14ac:dyDescent="0.2">
      <c r="A18" s="169">
        <v>4</v>
      </c>
      <c r="B18" s="117">
        <v>3349</v>
      </c>
      <c r="C18" s="32">
        <v>1741</v>
      </c>
      <c r="D18" s="32">
        <v>1608</v>
      </c>
      <c r="E18" s="165">
        <f t="shared" si="8"/>
        <v>0.87288782778905771</v>
      </c>
      <c r="F18" s="170" t="s">
        <v>309</v>
      </c>
      <c r="G18" s="117">
        <v>4694</v>
      </c>
      <c r="H18" s="89"/>
      <c r="I18" s="245">
        <v>2303</v>
      </c>
      <c r="J18" s="245">
        <v>2391</v>
      </c>
      <c r="K18" s="165">
        <f t="shared" si="4"/>
        <v>1.2234504221086404</v>
      </c>
      <c r="L18" s="164" t="s">
        <v>310</v>
      </c>
      <c r="M18" s="117">
        <v>3908</v>
      </c>
      <c r="N18" s="245">
        <v>1753</v>
      </c>
      <c r="O18" s="245">
        <v>2155</v>
      </c>
      <c r="P18" s="165">
        <f t="shared" si="5"/>
        <v>1.0185863335322896</v>
      </c>
    </row>
    <row r="19" spans="1:16" ht="14.4" customHeight="1" x14ac:dyDescent="0.2">
      <c r="A19" s="169" t="s">
        <v>452</v>
      </c>
      <c r="B19" s="117">
        <f>SUM(B20:B24)</f>
        <v>17791</v>
      </c>
      <c r="C19" s="89">
        <f t="shared" ref="C19:E19" si="11">SUM(C20:C24)</f>
        <v>9040</v>
      </c>
      <c r="D19" s="89">
        <f t="shared" si="11"/>
        <v>8751</v>
      </c>
      <c r="E19" s="165">
        <f t="shared" si="11"/>
        <v>4.6370699743789574</v>
      </c>
      <c r="F19" s="170" t="s">
        <v>311</v>
      </c>
      <c r="G19" s="117">
        <v>4801</v>
      </c>
      <c r="H19" s="89"/>
      <c r="I19" s="245">
        <v>2307</v>
      </c>
      <c r="J19" s="245">
        <v>2494</v>
      </c>
      <c r="K19" s="165">
        <f t="shared" si="4"/>
        <v>1.2513390448537671</v>
      </c>
      <c r="L19" s="164" t="s">
        <v>312</v>
      </c>
      <c r="M19" s="117">
        <v>4188</v>
      </c>
      <c r="N19" s="245">
        <v>1842</v>
      </c>
      <c r="O19" s="245">
        <v>2346</v>
      </c>
      <c r="P19" s="165">
        <f t="shared" si="5"/>
        <v>1.0915659070709387</v>
      </c>
    </row>
    <row r="20" spans="1:16" ht="14.4" customHeight="1" x14ac:dyDescent="0.2">
      <c r="A20" s="169">
        <v>5</v>
      </c>
      <c r="B20" s="117">
        <v>3267</v>
      </c>
      <c r="C20" s="245">
        <v>1661</v>
      </c>
      <c r="D20" s="245">
        <v>1606</v>
      </c>
      <c r="E20" s="165">
        <f t="shared" si="8"/>
        <v>0.85151523839559617</v>
      </c>
      <c r="F20" s="170" t="s">
        <v>313</v>
      </c>
      <c r="G20" s="117">
        <v>4999</v>
      </c>
      <c r="H20" s="89"/>
      <c r="I20" s="245">
        <v>2420</v>
      </c>
      <c r="J20" s="245">
        <v>2579</v>
      </c>
      <c r="K20" s="165">
        <f t="shared" si="4"/>
        <v>1.3029460289989547</v>
      </c>
      <c r="L20" s="164" t="s">
        <v>314</v>
      </c>
      <c r="M20" s="117">
        <v>4448</v>
      </c>
      <c r="N20" s="245">
        <v>1968</v>
      </c>
      <c r="O20" s="245">
        <v>2480</v>
      </c>
      <c r="P20" s="165">
        <f t="shared" si="5"/>
        <v>1.1593326539282558</v>
      </c>
    </row>
    <row r="21" spans="1:16" ht="14.4" customHeight="1" x14ac:dyDescent="0.2">
      <c r="A21" s="169">
        <v>6</v>
      </c>
      <c r="B21" s="117">
        <v>3606</v>
      </c>
      <c r="C21" s="245">
        <v>1848</v>
      </c>
      <c r="D21" s="245">
        <v>1758</v>
      </c>
      <c r="E21" s="165">
        <f t="shared" si="8"/>
        <v>0.93987265064417513</v>
      </c>
      <c r="F21" s="170" t="s">
        <v>315</v>
      </c>
      <c r="G21" s="117">
        <f>SUM(G22:G26)</f>
        <v>25666</v>
      </c>
      <c r="H21" s="89"/>
      <c r="I21" s="89">
        <f>SUM(I22:I26)</f>
        <v>12519</v>
      </c>
      <c r="J21" s="89">
        <f t="shared" ref="J21:K21" si="12">SUM(J22:J26)</f>
        <v>13147</v>
      </c>
      <c r="K21" s="165">
        <f t="shared" si="12"/>
        <v>6.689620480153466</v>
      </c>
      <c r="L21" s="164" t="s">
        <v>316</v>
      </c>
      <c r="M21" s="117">
        <f>SUM(M22:M26)</f>
        <v>21026</v>
      </c>
      <c r="N21" s="89">
        <f t="shared" ref="N21:P21" si="13">SUM(N22:N26)</f>
        <v>9170</v>
      </c>
      <c r="O21" s="89">
        <f t="shared" si="13"/>
        <v>11856</v>
      </c>
      <c r="P21" s="165">
        <f t="shared" si="13"/>
        <v>5.4802446900844215</v>
      </c>
    </row>
    <row r="22" spans="1:16" ht="14.4" customHeight="1" x14ac:dyDescent="0.2">
      <c r="A22" s="169">
        <v>7</v>
      </c>
      <c r="B22" s="117">
        <v>3507</v>
      </c>
      <c r="C22" s="245">
        <v>1797</v>
      </c>
      <c r="D22" s="245">
        <v>1710</v>
      </c>
      <c r="E22" s="165">
        <f t="shared" si="8"/>
        <v>0.91406915857158122</v>
      </c>
      <c r="F22" s="170" t="s">
        <v>317</v>
      </c>
      <c r="G22" s="117">
        <v>5051</v>
      </c>
      <c r="H22" s="89"/>
      <c r="I22" s="245">
        <v>2431</v>
      </c>
      <c r="J22" s="245">
        <v>2620</v>
      </c>
      <c r="K22" s="165">
        <f t="shared" si="4"/>
        <v>1.3164993783704182</v>
      </c>
      <c r="L22" s="164" t="s">
        <v>318</v>
      </c>
      <c r="M22" s="117">
        <v>5149</v>
      </c>
      <c r="N22" s="245">
        <v>2248</v>
      </c>
      <c r="O22" s="245">
        <v>2901</v>
      </c>
      <c r="P22" s="165">
        <f t="shared" si="5"/>
        <v>1.3420422291089453</v>
      </c>
    </row>
    <row r="23" spans="1:16" ht="14.4" customHeight="1" x14ac:dyDescent="0.2">
      <c r="A23" s="169">
        <v>8</v>
      </c>
      <c r="B23" s="117">
        <v>3600</v>
      </c>
      <c r="C23" s="245">
        <v>1787</v>
      </c>
      <c r="D23" s="245">
        <v>1813</v>
      </c>
      <c r="E23" s="165">
        <f t="shared" si="8"/>
        <v>0.93830880263977545</v>
      </c>
      <c r="F23" s="170" t="s">
        <v>319</v>
      </c>
      <c r="G23" s="117">
        <v>5241</v>
      </c>
      <c r="H23" s="89"/>
      <c r="I23" s="245">
        <v>2587</v>
      </c>
      <c r="J23" s="245">
        <v>2654</v>
      </c>
      <c r="K23" s="165">
        <f t="shared" si="4"/>
        <v>1.3660212318430731</v>
      </c>
      <c r="L23" s="164" t="s">
        <v>320</v>
      </c>
      <c r="M23" s="117">
        <v>5167</v>
      </c>
      <c r="N23" s="245">
        <v>2209</v>
      </c>
      <c r="O23" s="245">
        <v>2958</v>
      </c>
      <c r="P23" s="165">
        <f t="shared" si="5"/>
        <v>1.3467337731221445</v>
      </c>
    </row>
    <row r="24" spans="1:16" ht="14.4" customHeight="1" x14ac:dyDescent="0.2">
      <c r="A24" s="169">
        <v>9</v>
      </c>
      <c r="B24" s="117">
        <v>3811</v>
      </c>
      <c r="C24" s="245">
        <v>1947</v>
      </c>
      <c r="D24" s="245">
        <v>1864</v>
      </c>
      <c r="E24" s="165">
        <f t="shared" si="8"/>
        <v>0.99330412412782887</v>
      </c>
      <c r="F24" s="170" t="s">
        <v>321</v>
      </c>
      <c r="G24" s="117">
        <v>5079</v>
      </c>
      <c r="H24" s="89"/>
      <c r="I24" s="245">
        <v>2460</v>
      </c>
      <c r="J24" s="245">
        <v>2619</v>
      </c>
      <c r="K24" s="165">
        <f t="shared" si="4"/>
        <v>1.3237973357242832</v>
      </c>
      <c r="L24" s="164" t="s">
        <v>322</v>
      </c>
      <c r="M24" s="117">
        <v>4856</v>
      </c>
      <c r="N24" s="245">
        <v>2178</v>
      </c>
      <c r="O24" s="245">
        <v>2678</v>
      </c>
      <c r="P24" s="165">
        <f t="shared" si="5"/>
        <v>1.2656743182274304</v>
      </c>
    </row>
    <row r="25" spans="1:16" ht="14.4" customHeight="1" x14ac:dyDescent="0.2">
      <c r="A25" s="169" t="s">
        <v>453</v>
      </c>
      <c r="B25" s="117">
        <f>SUM(B26:B30)</f>
        <v>18100</v>
      </c>
      <c r="C25" s="89">
        <f t="shared" ref="C25:E25" si="14">SUM(C26:C30)</f>
        <v>9301</v>
      </c>
      <c r="D25" s="89">
        <f t="shared" si="14"/>
        <v>8799</v>
      </c>
      <c r="E25" s="165">
        <f t="shared" si="14"/>
        <v>4.7176081466055377</v>
      </c>
      <c r="F25" s="170" t="s">
        <v>323</v>
      </c>
      <c r="G25" s="117">
        <v>5006</v>
      </c>
      <c r="H25" s="89"/>
      <c r="I25" s="245">
        <v>2481</v>
      </c>
      <c r="J25" s="245">
        <v>2525</v>
      </c>
      <c r="K25" s="165">
        <f t="shared" si="4"/>
        <v>1.3047705183374212</v>
      </c>
      <c r="L25" s="164" t="s">
        <v>324</v>
      </c>
      <c r="M25" s="117">
        <v>2815</v>
      </c>
      <c r="N25" s="245">
        <v>1265</v>
      </c>
      <c r="O25" s="245">
        <v>1550</v>
      </c>
      <c r="P25" s="165">
        <f t="shared" si="5"/>
        <v>0.73370535539749104</v>
      </c>
    </row>
    <row r="26" spans="1:16" ht="14.4" customHeight="1" x14ac:dyDescent="0.2">
      <c r="A26" s="169">
        <v>10</v>
      </c>
      <c r="B26" s="117">
        <v>3706</v>
      </c>
      <c r="C26" s="245">
        <v>1905</v>
      </c>
      <c r="D26" s="245">
        <v>1801</v>
      </c>
      <c r="E26" s="165">
        <f t="shared" si="8"/>
        <v>0.96593678405083538</v>
      </c>
      <c r="F26" s="170" t="s">
        <v>325</v>
      </c>
      <c r="G26" s="117">
        <v>5289</v>
      </c>
      <c r="H26" s="89"/>
      <c r="I26" s="245">
        <v>2560</v>
      </c>
      <c r="J26" s="245">
        <v>2729</v>
      </c>
      <c r="K26" s="165">
        <f t="shared" si="4"/>
        <v>1.3785320158782701</v>
      </c>
      <c r="L26" s="164" t="s">
        <v>326</v>
      </c>
      <c r="M26" s="117">
        <v>3039</v>
      </c>
      <c r="N26" s="245">
        <v>1270</v>
      </c>
      <c r="O26" s="245">
        <v>1769</v>
      </c>
      <c r="P26" s="165">
        <f t="shared" si="5"/>
        <v>0.79208901422841049</v>
      </c>
    </row>
    <row r="27" spans="1:16" ht="14.4" customHeight="1" x14ac:dyDescent="0.2">
      <c r="A27" s="169">
        <v>11</v>
      </c>
      <c r="B27" s="117">
        <v>3550</v>
      </c>
      <c r="C27" s="245">
        <v>1849</v>
      </c>
      <c r="D27" s="245">
        <v>1701</v>
      </c>
      <c r="E27" s="165">
        <f t="shared" si="8"/>
        <v>0.92527673593644522</v>
      </c>
      <c r="F27" s="170" t="s">
        <v>327</v>
      </c>
      <c r="G27" s="117">
        <f>SUM(G28:G32)</f>
        <v>28178</v>
      </c>
      <c r="H27" s="89"/>
      <c r="I27" s="89">
        <f>SUM(I28:I32)</f>
        <v>13627</v>
      </c>
      <c r="J27" s="89">
        <f t="shared" ref="J27:K27" si="15">SUM(J28:J32)</f>
        <v>14551</v>
      </c>
      <c r="K27" s="165">
        <f t="shared" si="15"/>
        <v>7.3443515113287763</v>
      </c>
      <c r="L27" s="164" t="s">
        <v>328</v>
      </c>
      <c r="M27" s="117">
        <f>SUM(M28:M32)</f>
        <v>16217</v>
      </c>
      <c r="N27" s="89">
        <f t="shared" ref="N27:P27" si="16">SUM(N28:N32)</f>
        <v>6511</v>
      </c>
      <c r="O27" s="89">
        <f t="shared" si="16"/>
        <v>9706</v>
      </c>
      <c r="P27" s="165">
        <f t="shared" si="16"/>
        <v>4.2268205145581224</v>
      </c>
    </row>
    <row r="28" spans="1:16" ht="14.4" customHeight="1" x14ac:dyDescent="0.2">
      <c r="A28" s="169">
        <v>12</v>
      </c>
      <c r="B28" s="117">
        <v>3724</v>
      </c>
      <c r="C28" s="245">
        <v>1883</v>
      </c>
      <c r="D28" s="245">
        <v>1841</v>
      </c>
      <c r="E28" s="165">
        <f t="shared" si="8"/>
        <v>0.97062832806403443</v>
      </c>
      <c r="F28" s="170" t="s">
        <v>329</v>
      </c>
      <c r="G28" s="117">
        <v>5419</v>
      </c>
      <c r="H28" s="89"/>
      <c r="I28" s="245">
        <v>2593</v>
      </c>
      <c r="J28" s="245">
        <v>2826</v>
      </c>
      <c r="K28" s="165">
        <f t="shared" si="4"/>
        <v>1.4124153893069287</v>
      </c>
      <c r="L28" s="164" t="s">
        <v>330</v>
      </c>
      <c r="M28" s="117">
        <v>3577</v>
      </c>
      <c r="N28" s="245">
        <v>1497</v>
      </c>
      <c r="O28" s="245">
        <v>2080</v>
      </c>
      <c r="P28" s="165">
        <f t="shared" si="5"/>
        <v>0.93231405195624351</v>
      </c>
    </row>
    <row r="29" spans="1:16" ht="14.4" customHeight="1" x14ac:dyDescent="0.2">
      <c r="A29" s="169">
        <v>13</v>
      </c>
      <c r="B29" s="117">
        <v>3611</v>
      </c>
      <c r="C29" s="245">
        <v>1844</v>
      </c>
      <c r="D29" s="245">
        <v>1767</v>
      </c>
      <c r="E29" s="165">
        <f t="shared" si="8"/>
        <v>0.94117585731450815</v>
      </c>
      <c r="F29" s="170" t="s">
        <v>331</v>
      </c>
      <c r="G29" s="117">
        <v>5407</v>
      </c>
      <c r="H29" s="89"/>
      <c r="I29" s="245">
        <v>2578</v>
      </c>
      <c r="J29" s="245">
        <v>2829</v>
      </c>
      <c r="K29" s="165">
        <f t="shared" si="4"/>
        <v>1.4092876932981293</v>
      </c>
      <c r="L29" s="164" t="s">
        <v>332</v>
      </c>
      <c r="M29" s="117">
        <v>3302</v>
      </c>
      <c r="N29" s="245">
        <v>1326</v>
      </c>
      <c r="O29" s="245">
        <v>1976</v>
      </c>
      <c r="P29" s="165">
        <f t="shared" si="5"/>
        <v>0.86063768508792737</v>
      </c>
    </row>
    <row r="30" spans="1:16" ht="14.4" customHeight="1" x14ac:dyDescent="0.2">
      <c r="A30" s="169">
        <v>14</v>
      </c>
      <c r="B30" s="117">
        <v>3509</v>
      </c>
      <c r="C30" s="245">
        <v>1820</v>
      </c>
      <c r="D30" s="245">
        <v>1689</v>
      </c>
      <c r="E30" s="165">
        <f t="shared" si="8"/>
        <v>0.91459044123971445</v>
      </c>
      <c r="F30" s="170" t="s">
        <v>333</v>
      </c>
      <c r="G30" s="117">
        <v>5509</v>
      </c>
      <c r="H30" s="89"/>
      <c r="I30" s="245">
        <v>2645</v>
      </c>
      <c r="J30" s="245">
        <v>2864</v>
      </c>
      <c r="K30" s="165">
        <f t="shared" si="4"/>
        <v>1.4358731093729231</v>
      </c>
      <c r="L30" s="164" t="s">
        <v>334</v>
      </c>
      <c r="M30" s="117">
        <v>3338</v>
      </c>
      <c r="N30" s="245">
        <v>1344</v>
      </c>
      <c r="O30" s="245">
        <v>1994</v>
      </c>
      <c r="P30" s="165">
        <f t="shared" si="5"/>
        <v>0.87002077311432513</v>
      </c>
    </row>
    <row r="31" spans="1:16" ht="14.4" customHeight="1" x14ac:dyDescent="0.2">
      <c r="A31" s="201" t="s">
        <v>51</v>
      </c>
      <c r="B31" s="117"/>
      <c r="C31" s="171"/>
      <c r="D31" s="171"/>
      <c r="E31" s="165"/>
      <c r="F31" s="170" t="s">
        <v>335</v>
      </c>
      <c r="G31" s="117">
        <v>5773</v>
      </c>
      <c r="H31" s="89"/>
      <c r="I31" s="245">
        <v>2825</v>
      </c>
      <c r="J31" s="245">
        <v>2948</v>
      </c>
      <c r="K31" s="165">
        <f t="shared" si="4"/>
        <v>1.5046824215665067</v>
      </c>
      <c r="L31" s="164" t="s">
        <v>336</v>
      </c>
      <c r="M31" s="117">
        <v>3324</v>
      </c>
      <c r="N31" s="245">
        <v>1314</v>
      </c>
      <c r="O31" s="245">
        <v>2010</v>
      </c>
      <c r="P31" s="165">
        <f t="shared" si="5"/>
        <v>0.86637179443739254</v>
      </c>
    </row>
    <row r="32" spans="1:16" ht="14.4" customHeight="1" x14ac:dyDescent="0.2">
      <c r="A32" s="172" t="s">
        <v>454</v>
      </c>
      <c r="B32" s="158">
        <f>+B33+B39+B45+G9+G15+G21+G27+G33+G39+G45</f>
        <v>241348</v>
      </c>
      <c r="C32" s="91">
        <f>+C33+C39+C45+I9+I15+I21+I27+I33+I39+I45</f>
        <v>118368</v>
      </c>
      <c r="D32" s="91">
        <f t="shared" ref="D32:E32" si="17">+D33+D39+D45+J9+J15+J21+J27+J33+J39+J45</f>
        <v>122980</v>
      </c>
      <c r="E32" s="202">
        <f t="shared" si="17"/>
        <v>62.905264694306815</v>
      </c>
      <c r="F32" s="170" t="s">
        <v>337</v>
      </c>
      <c r="G32" s="117">
        <v>6070</v>
      </c>
      <c r="H32" s="89"/>
      <c r="I32" s="245">
        <v>2986</v>
      </c>
      <c r="J32" s="245">
        <v>3084</v>
      </c>
      <c r="K32" s="165">
        <f t="shared" si="4"/>
        <v>1.5820928977842881</v>
      </c>
      <c r="L32" s="164" t="s">
        <v>338</v>
      </c>
      <c r="M32" s="117">
        <v>2676</v>
      </c>
      <c r="N32" s="245">
        <v>1030</v>
      </c>
      <c r="O32" s="245">
        <v>1646</v>
      </c>
      <c r="P32" s="165">
        <f t="shared" si="5"/>
        <v>0.69747620996223314</v>
      </c>
    </row>
    <row r="33" spans="1:16" ht="14.4" customHeight="1" x14ac:dyDescent="0.2">
      <c r="A33" s="169" t="s">
        <v>339</v>
      </c>
      <c r="B33" s="117">
        <f>SUM(B34:B38)</f>
        <v>17989</v>
      </c>
      <c r="C33" s="89">
        <f t="shared" ref="C33:E33" si="18">SUM(C34:C38)</f>
        <v>9223</v>
      </c>
      <c r="D33" s="89">
        <f t="shared" si="18"/>
        <v>8766</v>
      </c>
      <c r="E33" s="165">
        <f t="shared" si="18"/>
        <v>4.6886769585241446</v>
      </c>
      <c r="F33" s="170" t="s">
        <v>340</v>
      </c>
      <c r="G33" s="117">
        <f>SUM(G34:G38)</f>
        <v>32244</v>
      </c>
      <c r="H33" s="89"/>
      <c r="I33" s="89">
        <f>SUM(I34:I38)</f>
        <v>15625</v>
      </c>
      <c r="J33" s="89">
        <f t="shared" ref="J33:K33" si="19">SUM(J34:J38)</f>
        <v>16619</v>
      </c>
      <c r="K33" s="165">
        <f t="shared" si="19"/>
        <v>8.4041191756435882</v>
      </c>
      <c r="L33" s="164" t="s">
        <v>341</v>
      </c>
      <c r="M33" s="117">
        <f>SUM(M34:M38)</f>
        <v>10300</v>
      </c>
      <c r="N33" s="89">
        <f t="shared" ref="N33:P33" si="20">SUM(N34:N38)</f>
        <v>3695</v>
      </c>
      <c r="O33" s="89">
        <f t="shared" si="20"/>
        <v>6605</v>
      </c>
      <c r="P33" s="165">
        <f t="shared" si="20"/>
        <v>2.684605740886024</v>
      </c>
    </row>
    <row r="34" spans="1:16" ht="14.4" customHeight="1" x14ac:dyDescent="0.2">
      <c r="A34" s="169">
        <v>15</v>
      </c>
      <c r="B34" s="117">
        <v>3662</v>
      </c>
      <c r="C34" s="245">
        <v>1888</v>
      </c>
      <c r="D34" s="245">
        <v>1774</v>
      </c>
      <c r="E34" s="165">
        <f>+B34/$B$8*100</f>
        <v>0.95446856535190483</v>
      </c>
      <c r="F34" s="170" t="s">
        <v>342</v>
      </c>
      <c r="G34" s="117">
        <v>6513</v>
      </c>
      <c r="H34" s="89"/>
      <c r="I34" s="245">
        <v>3216</v>
      </c>
      <c r="J34" s="245">
        <v>3297</v>
      </c>
      <c r="K34" s="165">
        <f t="shared" si="4"/>
        <v>1.6975570087757939</v>
      </c>
      <c r="L34" s="164" t="s">
        <v>343</v>
      </c>
      <c r="M34" s="117">
        <v>2287</v>
      </c>
      <c r="N34" s="245">
        <v>845</v>
      </c>
      <c r="O34" s="245">
        <v>1442</v>
      </c>
      <c r="P34" s="165">
        <f t="shared" si="5"/>
        <v>0.59608673101032394</v>
      </c>
    </row>
    <row r="35" spans="1:16" ht="14.4" customHeight="1" x14ac:dyDescent="0.2">
      <c r="A35" s="169">
        <v>16</v>
      </c>
      <c r="B35" s="117">
        <v>3426</v>
      </c>
      <c r="C35" s="245">
        <v>1721</v>
      </c>
      <c r="D35" s="245">
        <v>1705</v>
      </c>
      <c r="E35" s="165">
        <f t="shared" ref="E35:E50" si="21">+B35/$B$8*100</f>
        <v>0.89295721051218624</v>
      </c>
      <c r="F35" s="164" t="s">
        <v>344</v>
      </c>
      <c r="G35" s="117">
        <v>6670</v>
      </c>
      <c r="H35" s="89"/>
      <c r="I35" s="245">
        <v>3155</v>
      </c>
      <c r="J35" s="245">
        <v>3515</v>
      </c>
      <c r="K35" s="165">
        <f t="shared" si="4"/>
        <v>1.7384776982242507</v>
      </c>
      <c r="L35" s="164" t="s">
        <v>345</v>
      </c>
      <c r="M35" s="117">
        <v>2210</v>
      </c>
      <c r="N35" s="245">
        <v>784</v>
      </c>
      <c r="O35" s="245">
        <v>1426</v>
      </c>
      <c r="P35" s="165">
        <f t="shared" si="5"/>
        <v>0.57601734828719542</v>
      </c>
    </row>
    <row r="36" spans="1:16" ht="14.4" customHeight="1" x14ac:dyDescent="0.2">
      <c r="A36" s="169">
        <v>17</v>
      </c>
      <c r="B36" s="117">
        <v>3472</v>
      </c>
      <c r="C36" s="245">
        <v>1804</v>
      </c>
      <c r="D36" s="245">
        <v>1668</v>
      </c>
      <c r="E36" s="165">
        <f t="shared" si="21"/>
        <v>0.90494671187925002</v>
      </c>
      <c r="F36" s="164" t="s">
        <v>346</v>
      </c>
      <c r="G36" s="117">
        <v>6478</v>
      </c>
      <c r="H36" s="89"/>
      <c r="I36" s="245">
        <v>3189</v>
      </c>
      <c r="J36" s="245">
        <v>3289</v>
      </c>
      <c r="K36" s="165">
        <f t="shared" si="4"/>
        <v>1.6884345620834624</v>
      </c>
      <c r="L36" s="164" t="s">
        <v>347</v>
      </c>
      <c r="M36" s="117">
        <v>2130</v>
      </c>
      <c r="N36" s="245">
        <v>773</v>
      </c>
      <c r="O36" s="245">
        <v>1357</v>
      </c>
      <c r="P36" s="165">
        <f t="shared" si="5"/>
        <v>0.55516604156186711</v>
      </c>
    </row>
    <row r="37" spans="1:16" ht="14.4" customHeight="1" x14ac:dyDescent="0.2">
      <c r="A37" s="169">
        <v>18</v>
      </c>
      <c r="B37" s="117">
        <v>3616</v>
      </c>
      <c r="C37" s="245">
        <v>1864</v>
      </c>
      <c r="D37" s="245">
        <v>1752</v>
      </c>
      <c r="E37" s="165">
        <f t="shared" si="21"/>
        <v>0.94247906398484105</v>
      </c>
      <c r="F37" s="164" t="s">
        <v>348</v>
      </c>
      <c r="G37" s="117">
        <v>6306</v>
      </c>
      <c r="H37" s="89"/>
      <c r="I37" s="245">
        <v>3057</v>
      </c>
      <c r="J37" s="245">
        <v>3249</v>
      </c>
      <c r="K37" s="165">
        <f t="shared" si="4"/>
        <v>1.6436042526240067</v>
      </c>
      <c r="L37" s="164" t="s">
        <v>349</v>
      </c>
      <c r="M37" s="117">
        <v>2006</v>
      </c>
      <c r="N37" s="245">
        <v>715</v>
      </c>
      <c r="O37" s="245">
        <v>1291</v>
      </c>
      <c r="P37" s="165">
        <f t="shared" si="5"/>
        <v>0.52284651613760813</v>
      </c>
    </row>
    <row r="38" spans="1:16" ht="14.4" customHeight="1" x14ac:dyDescent="0.2">
      <c r="A38" s="169">
        <v>19</v>
      </c>
      <c r="B38" s="117">
        <v>3813</v>
      </c>
      <c r="C38" s="245">
        <v>1946</v>
      </c>
      <c r="D38" s="245">
        <v>1867</v>
      </c>
      <c r="E38" s="165">
        <f t="shared" si="21"/>
        <v>0.9938254067959621</v>
      </c>
      <c r="F38" s="164" t="s">
        <v>350</v>
      </c>
      <c r="G38" s="117">
        <v>6277</v>
      </c>
      <c r="H38" s="89"/>
      <c r="I38" s="245">
        <v>3008</v>
      </c>
      <c r="J38" s="245">
        <v>3269</v>
      </c>
      <c r="K38" s="165">
        <f t="shared" si="4"/>
        <v>1.636045653936075</v>
      </c>
      <c r="L38" s="164" t="s">
        <v>351</v>
      </c>
      <c r="M38" s="117">
        <v>1667</v>
      </c>
      <c r="N38" s="245">
        <v>578</v>
      </c>
      <c r="O38" s="245">
        <v>1089</v>
      </c>
      <c r="P38" s="165">
        <f t="shared" si="5"/>
        <v>0.43448910388902939</v>
      </c>
    </row>
    <row r="39" spans="1:16" ht="14.4" customHeight="1" x14ac:dyDescent="0.2">
      <c r="A39" s="169" t="s">
        <v>352</v>
      </c>
      <c r="B39" s="117">
        <f>SUM(B40:B44)</f>
        <v>21710</v>
      </c>
      <c r="C39" s="89">
        <f t="shared" ref="C39:E39" si="22">SUM(C40:C44)</f>
        <v>10953</v>
      </c>
      <c r="D39" s="89">
        <f t="shared" si="22"/>
        <v>10757</v>
      </c>
      <c r="E39" s="165">
        <f t="shared" si="22"/>
        <v>5.6585233625859788</v>
      </c>
      <c r="F39" s="164" t="s">
        <v>353</v>
      </c>
      <c r="G39" s="117">
        <f>SUM(G40:G44)</f>
        <v>27046</v>
      </c>
      <c r="H39" s="89"/>
      <c r="I39" s="89">
        <f>SUM(I40:I44)</f>
        <v>13220</v>
      </c>
      <c r="J39" s="89">
        <f t="shared" ref="J39:K39" si="23">SUM(J40:J44)</f>
        <v>13826</v>
      </c>
      <c r="K39" s="165">
        <f t="shared" si="23"/>
        <v>7.0493055211653788</v>
      </c>
      <c r="L39" s="164" t="s">
        <v>354</v>
      </c>
      <c r="M39" s="117">
        <f>SUM(M40:M44)</f>
        <v>4751</v>
      </c>
      <c r="N39" s="89">
        <f t="shared" ref="N39:P39" si="24">SUM(N40:N44)</f>
        <v>1420</v>
      </c>
      <c r="O39" s="89">
        <f t="shared" si="24"/>
        <v>3331</v>
      </c>
      <c r="P39" s="165">
        <f t="shared" si="24"/>
        <v>1.238306978150437</v>
      </c>
    </row>
    <row r="40" spans="1:16" ht="14.4" customHeight="1" x14ac:dyDescent="0.2">
      <c r="A40" s="169">
        <v>20</v>
      </c>
      <c r="B40" s="117">
        <v>4150</v>
      </c>
      <c r="C40" s="245">
        <v>2096</v>
      </c>
      <c r="D40" s="245">
        <v>2054</v>
      </c>
      <c r="E40" s="165">
        <f t="shared" si="21"/>
        <v>1.0816615363764077</v>
      </c>
      <c r="F40" s="164" t="s">
        <v>355</v>
      </c>
      <c r="G40" s="117">
        <v>6042</v>
      </c>
      <c r="H40" s="89"/>
      <c r="I40" s="245">
        <v>2963</v>
      </c>
      <c r="J40" s="245">
        <v>3079</v>
      </c>
      <c r="K40" s="165">
        <f t="shared" si="4"/>
        <v>1.5747949404304229</v>
      </c>
      <c r="L40" s="164" t="s">
        <v>356</v>
      </c>
      <c r="M40" s="117">
        <v>1344</v>
      </c>
      <c r="N40" s="245">
        <v>436</v>
      </c>
      <c r="O40" s="245">
        <v>908</v>
      </c>
      <c r="P40" s="165">
        <f t="shared" si="5"/>
        <v>0.35030195298551614</v>
      </c>
    </row>
    <row r="41" spans="1:16" ht="14.4" customHeight="1" x14ac:dyDescent="0.2">
      <c r="A41" s="169">
        <v>21</v>
      </c>
      <c r="B41" s="117">
        <v>4131</v>
      </c>
      <c r="C41" s="245">
        <v>2129</v>
      </c>
      <c r="D41" s="245">
        <v>2002</v>
      </c>
      <c r="E41" s="165">
        <f t="shared" si="21"/>
        <v>1.0767093510291423</v>
      </c>
      <c r="F41" s="164" t="s">
        <v>357</v>
      </c>
      <c r="G41" s="117">
        <v>5664</v>
      </c>
      <c r="H41" s="89"/>
      <c r="I41" s="245">
        <v>2778</v>
      </c>
      <c r="J41" s="245">
        <v>2886</v>
      </c>
      <c r="K41" s="165">
        <f t="shared" si="4"/>
        <v>1.4762725161532466</v>
      </c>
      <c r="L41" s="164" t="s">
        <v>358</v>
      </c>
      <c r="M41" s="117">
        <v>1097</v>
      </c>
      <c r="N41" s="245">
        <v>335</v>
      </c>
      <c r="O41" s="245">
        <v>762</v>
      </c>
      <c r="P41" s="165">
        <f t="shared" si="5"/>
        <v>0.28592354347106491</v>
      </c>
    </row>
    <row r="42" spans="1:16" ht="14.4" customHeight="1" x14ac:dyDescent="0.2">
      <c r="A42" s="169">
        <v>22</v>
      </c>
      <c r="B42" s="117">
        <v>4331</v>
      </c>
      <c r="C42" s="245">
        <v>2144</v>
      </c>
      <c r="D42" s="245">
        <v>2187</v>
      </c>
      <c r="E42" s="165">
        <f t="shared" si="21"/>
        <v>1.1288376178424633</v>
      </c>
      <c r="F42" s="164" t="s">
        <v>359</v>
      </c>
      <c r="G42" s="117">
        <v>5594</v>
      </c>
      <c r="H42" s="89"/>
      <c r="I42" s="245">
        <v>2736</v>
      </c>
      <c r="J42" s="245">
        <v>2858</v>
      </c>
      <c r="K42" s="165">
        <f t="shared" si="4"/>
        <v>1.4580276227685844</v>
      </c>
      <c r="L42" s="164" t="s">
        <v>360</v>
      </c>
      <c r="M42" s="117">
        <v>1022</v>
      </c>
      <c r="N42" s="245">
        <v>307</v>
      </c>
      <c r="O42" s="245">
        <v>715</v>
      </c>
      <c r="P42" s="165">
        <f t="shared" si="5"/>
        <v>0.26637544341606956</v>
      </c>
    </row>
    <row r="43" spans="1:16" ht="14.4" customHeight="1" x14ac:dyDescent="0.2">
      <c r="A43" s="169">
        <v>23</v>
      </c>
      <c r="B43" s="117">
        <v>4508</v>
      </c>
      <c r="C43" s="245">
        <v>2253</v>
      </c>
      <c r="D43" s="245">
        <v>2255</v>
      </c>
      <c r="E43" s="165">
        <f t="shared" si="21"/>
        <v>1.1749711339722519</v>
      </c>
      <c r="F43" s="164" t="s">
        <v>361</v>
      </c>
      <c r="G43" s="117">
        <v>4349</v>
      </c>
      <c r="H43" s="89"/>
      <c r="I43" s="245">
        <v>2073</v>
      </c>
      <c r="J43" s="245">
        <v>2276</v>
      </c>
      <c r="K43" s="165">
        <f t="shared" si="4"/>
        <v>1.133529161855662</v>
      </c>
      <c r="L43" s="164" t="s">
        <v>362</v>
      </c>
      <c r="M43" s="117">
        <v>716</v>
      </c>
      <c r="N43" s="245">
        <v>206</v>
      </c>
      <c r="O43" s="245">
        <v>510</v>
      </c>
      <c r="P43" s="165">
        <f t="shared" si="5"/>
        <v>0.18661919519168868</v>
      </c>
    </row>
    <row r="44" spans="1:16" ht="14.4" customHeight="1" x14ac:dyDescent="0.2">
      <c r="A44" s="169">
        <v>24</v>
      </c>
      <c r="B44" s="117">
        <v>4590</v>
      </c>
      <c r="C44" s="245">
        <v>2331</v>
      </c>
      <c r="D44" s="245">
        <v>2259</v>
      </c>
      <c r="E44" s="165">
        <f t="shared" si="21"/>
        <v>1.1963437233657137</v>
      </c>
      <c r="F44" s="164" t="s">
        <v>363</v>
      </c>
      <c r="G44" s="117">
        <v>5397</v>
      </c>
      <c r="H44" s="89"/>
      <c r="I44" s="245">
        <v>2670</v>
      </c>
      <c r="J44" s="245">
        <v>2727</v>
      </c>
      <c r="K44" s="165">
        <f t="shared" si="4"/>
        <v>1.4066812799574633</v>
      </c>
      <c r="L44" s="164" t="s">
        <v>364</v>
      </c>
      <c r="M44" s="117">
        <v>572</v>
      </c>
      <c r="N44" s="245">
        <v>136</v>
      </c>
      <c r="O44" s="245">
        <v>436</v>
      </c>
      <c r="P44" s="165">
        <f t="shared" si="5"/>
        <v>0.14908684308609765</v>
      </c>
    </row>
    <row r="45" spans="1:16" ht="14.4" customHeight="1" x14ac:dyDescent="0.2">
      <c r="A45" s="169" t="s">
        <v>365</v>
      </c>
      <c r="B45" s="117">
        <f>SUM(B46:B50)</f>
        <v>22151</v>
      </c>
      <c r="C45" s="89">
        <f t="shared" ref="C45:E45" si="25">SUM(C46:C50)</f>
        <v>10772</v>
      </c>
      <c r="D45" s="89">
        <f t="shared" si="25"/>
        <v>11379</v>
      </c>
      <c r="E45" s="165">
        <f t="shared" si="25"/>
        <v>5.7734661909093523</v>
      </c>
      <c r="F45" s="164" t="s">
        <v>366</v>
      </c>
      <c r="G45" s="117">
        <f>SUM(G46:G50)</f>
        <v>20909</v>
      </c>
      <c r="H45" s="89"/>
      <c r="I45" s="89">
        <f>SUM(I46:I50)</f>
        <v>10306</v>
      </c>
      <c r="J45" s="89">
        <f t="shared" ref="J45:K45" si="26">SUM(J46:J50)</f>
        <v>10603</v>
      </c>
      <c r="K45" s="165">
        <f t="shared" si="26"/>
        <v>5.4497496539986283</v>
      </c>
      <c r="L45" s="164" t="s">
        <v>367</v>
      </c>
      <c r="M45" s="117">
        <f>SUM(M46:M50)</f>
        <v>1266</v>
      </c>
      <c r="N45" s="89">
        <f t="shared" ref="N45:P45" si="27">SUM(N46:N50)</f>
        <v>249</v>
      </c>
      <c r="O45" s="89">
        <f t="shared" si="27"/>
        <v>1017</v>
      </c>
      <c r="P45" s="165">
        <f t="shared" si="27"/>
        <v>0.32997192892832106</v>
      </c>
    </row>
    <row r="46" spans="1:16" ht="14.4" customHeight="1" x14ac:dyDescent="0.2">
      <c r="A46" s="169">
        <v>25</v>
      </c>
      <c r="B46" s="117">
        <v>4464</v>
      </c>
      <c r="C46" s="245">
        <v>2161</v>
      </c>
      <c r="D46" s="245">
        <v>2303</v>
      </c>
      <c r="E46" s="165">
        <f t="shared" si="21"/>
        <v>1.1635029152733214</v>
      </c>
      <c r="F46" s="164" t="s">
        <v>368</v>
      </c>
      <c r="G46" s="117">
        <v>4540</v>
      </c>
      <c r="H46" s="89"/>
      <c r="I46" s="245">
        <v>2220</v>
      </c>
      <c r="J46" s="245">
        <v>2320</v>
      </c>
      <c r="K46" s="165">
        <f t="shared" si="4"/>
        <v>1.1833116566623834</v>
      </c>
      <c r="L46" s="164" t="s">
        <v>369</v>
      </c>
      <c r="M46" s="117">
        <v>436</v>
      </c>
      <c r="N46" s="245">
        <v>86</v>
      </c>
      <c r="O46" s="245">
        <v>350</v>
      </c>
      <c r="P46" s="165">
        <f t="shared" si="5"/>
        <v>0.11363962165303948</v>
      </c>
    </row>
    <row r="47" spans="1:16" ht="14.4" customHeight="1" x14ac:dyDescent="0.2">
      <c r="A47" s="169">
        <v>26</v>
      </c>
      <c r="B47" s="117">
        <v>4443</v>
      </c>
      <c r="C47" s="245">
        <v>2122</v>
      </c>
      <c r="D47" s="245">
        <v>2321</v>
      </c>
      <c r="E47" s="165">
        <f t="shared" si="21"/>
        <v>1.1580294472579229</v>
      </c>
      <c r="F47" s="164" t="s">
        <v>370</v>
      </c>
      <c r="G47" s="117">
        <v>4541</v>
      </c>
      <c r="H47" s="89"/>
      <c r="I47" s="245">
        <v>2254</v>
      </c>
      <c r="J47" s="245">
        <v>2287</v>
      </c>
      <c r="K47" s="165">
        <f t="shared" si="4"/>
        <v>1.18357229799645</v>
      </c>
      <c r="L47" s="164" t="s">
        <v>371</v>
      </c>
      <c r="M47" s="117">
        <v>318</v>
      </c>
      <c r="N47" s="245">
        <v>68</v>
      </c>
      <c r="O47" s="245">
        <v>250</v>
      </c>
      <c r="P47" s="165">
        <f t="shared" si="5"/>
        <v>8.2883944233180171E-2</v>
      </c>
    </row>
    <row r="48" spans="1:16" ht="14.4" customHeight="1" x14ac:dyDescent="0.2">
      <c r="A48" s="169">
        <v>27</v>
      </c>
      <c r="B48" s="117">
        <v>4447</v>
      </c>
      <c r="C48" s="245">
        <v>2175</v>
      </c>
      <c r="D48" s="245">
        <v>2272</v>
      </c>
      <c r="E48" s="165">
        <f t="shared" si="21"/>
        <v>1.1590720125941893</v>
      </c>
      <c r="F48" s="164" t="s">
        <v>372</v>
      </c>
      <c r="G48" s="117">
        <v>4217</v>
      </c>
      <c r="H48" s="89"/>
      <c r="I48" s="245">
        <v>2116</v>
      </c>
      <c r="J48" s="245">
        <v>2101</v>
      </c>
      <c r="K48" s="165">
        <f t="shared" si="4"/>
        <v>1.0991245057588703</v>
      </c>
      <c r="L48" s="164" t="s">
        <v>373</v>
      </c>
      <c r="M48" s="117">
        <v>249</v>
      </c>
      <c r="N48" s="245">
        <v>47</v>
      </c>
      <c r="O48" s="245">
        <v>202</v>
      </c>
      <c r="P48" s="165">
        <f t="shared" si="5"/>
        <v>6.489969218258447E-2</v>
      </c>
    </row>
    <row r="49" spans="1:17" ht="14.4" customHeight="1" x14ac:dyDescent="0.2">
      <c r="A49" s="169">
        <v>28</v>
      </c>
      <c r="B49" s="117">
        <v>4340</v>
      </c>
      <c r="C49" s="245">
        <v>2128</v>
      </c>
      <c r="D49" s="245">
        <v>2212</v>
      </c>
      <c r="E49" s="165">
        <f t="shared" si="21"/>
        <v>1.1311833898490626</v>
      </c>
      <c r="F49" s="164" t="s">
        <v>374</v>
      </c>
      <c r="G49" s="117">
        <v>3890</v>
      </c>
      <c r="H49" s="89"/>
      <c r="I49" s="245">
        <v>1904</v>
      </c>
      <c r="J49" s="245">
        <v>1986</v>
      </c>
      <c r="K49" s="165">
        <f t="shared" si="4"/>
        <v>1.0138947895190906</v>
      </c>
      <c r="L49" s="164" t="s">
        <v>375</v>
      </c>
      <c r="M49" s="117">
        <v>173</v>
      </c>
      <c r="N49" s="245">
        <v>29</v>
      </c>
      <c r="O49" s="245">
        <v>144</v>
      </c>
      <c r="P49" s="165">
        <f t="shared" si="5"/>
        <v>4.5090950793522537E-2</v>
      </c>
    </row>
    <row r="50" spans="1:17" ht="14.4" customHeight="1" x14ac:dyDescent="0.2">
      <c r="A50" s="169">
        <v>29</v>
      </c>
      <c r="B50" s="117">
        <v>4457</v>
      </c>
      <c r="C50" s="245">
        <v>2186</v>
      </c>
      <c r="D50" s="245">
        <v>2271</v>
      </c>
      <c r="E50" s="165">
        <f t="shared" si="21"/>
        <v>1.1616784259348554</v>
      </c>
      <c r="F50" s="164" t="s">
        <v>376</v>
      </c>
      <c r="G50" s="117">
        <v>3721</v>
      </c>
      <c r="H50" s="89"/>
      <c r="I50" s="245">
        <v>1812</v>
      </c>
      <c r="J50" s="245">
        <v>1909</v>
      </c>
      <c r="K50" s="165">
        <f t="shared" si="4"/>
        <v>0.96984640406183464</v>
      </c>
      <c r="L50" s="164" t="s">
        <v>377</v>
      </c>
      <c r="M50" s="117">
        <v>90</v>
      </c>
      <c r="N50" s="245">
        <v>19</v>
      </c>
      <c r="O50" s="245">
        <v>71</v>
      </c>
      <c r="P50" s="165">
        <f t="shared" si="5"/>
        <v>2.3457720065994385E-2</v>
      </c>
      <c r="Q50" s="132"/>
    </row>
    <row r="51" spans="1:17" ht="14.4" customHeight="1" thickBot="1" x14ac:dyDescent="0.25">
      <c r="A51" s="151"/>
      <c r="B51" s="152"/>
      <c r="C51" s="27"/>
      <c r="D51" s="27"/>
      <c r="E51" s="135"/>
      <c r="F51" s="173"/>
      <c r="G51" s="27"/>
      <c r="H51" s="32"/>
      <c r="I51" s="27"/>
      <c r="J51" s="27"/>
      <c r="K51" s="29"/>
      <c r="L51" s="164" t="s">
        <v>455</v>
      </c>
      <c r="M51" s="117">
        <v>219</v>
      </c>
      <c r="N51" s="42">
        <v>31</v>
      </c>
      <c r="O51" s="42">
        <v>188</v>
      </c>
      <c r="P51" s="165">
        <f t="shared" si="5"/>
        <v>5.708045216058634E-2</v>
      </c>
      <c r="Q51" s="132"/>
    </row>
    <row r="52" spans="1:17" ht="15" customHeight="1" x14ac:dyDescent="0.2">
      <c r="A52" s="82"/>
      <c r="B52" s="174"/>
      <c r="C52" s="174"/>
      <c r="D52" s="174"/>
      <c r="E52" s="175"/>
      <c r="F52" s="176"/>
      <c r="G52" s="176"/>
      <c r="H52" s="40"/>
      <c r="I52" s="174"/>
      <c r="J52" s="174"/>
      <c r="K52" s="174"/>
      <c r="L52" s="176"/>
      <c r="M52" s="176"/>
      <c r="N52" s="174"/>
      <c r="O52" s="174"/>
      <c r="P52" s="83" t="s">
        <v>271</v>
      </c>
      <c r="Q52" s="132"/>
    </row>
    <row r="53" spans="1:17" ht="15" customHeight="1" x14ac:dyDescent="0.2">
      <c r="A53" s="9" t="s">
        <v>428</v>
      </c>
    </row>
  </sheetData>
  <mergeCells count="1">
    <mergeCell ref="A1:B1"/>
  </mergeCells>
  <phoneticPr fontId="2"/>
  <pageMargins left="0.98425196850393704" right="0.98425196850393704" top="0.78740157480314965" bottom="0.78740157480314965" header="0.51181102362204722" footer="0.51181102362204722"/>
  <pageSetup paperSize="9" firstPageNumber="7" orientation="portrait" useFirstPageNumber="1" r:id="rId1"/>
  <headerFooter alignWithMargins="0">
    <oddFooter xml:space="preserve">&amp;C&amp;"游明朝 Demibold,標準"&amp;P+9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Normal="100" zoomScaleSheetLayoutView="100" workbookViewId="0"/>
  </sheetViews>
  <sheetFormatPr defaultColWidth="13.33203125" defaultRowHeight="15" customHeight="1" x14ac:dyDescent="0.2"/>
  <cols>
    <col min="1" max="1" width="19" style="3" customWidth="1"/>
    <col min="2" max="2" width="10.44140625" style="3" customWidth="1"/>
    <col min="3" max="4" width="10.21875" style="3" customWidth="1"/>
    <col min="5" max="7" width="10.44140625" style="3" customWidth="1"/>
    <col min="8" max="8" width="8.109375" style="3" customWidth="1"/>
    <col min="9" max="9" width="8.6640625" style="3" customWidth="1"/>
    <col min="10" max="10" width="3.33203125" style="3" customWidth="1"/>
    <col min="11" max="12" width="8.6640625" style="3" customWidth="1"/>
    <col min="13" max="13" width="12.6640625" style="3" customWidth="1"/>
    <col min="14" max="14" width="7.88671875" style="3" customWidth="1"/>
    <col min="15" max="16" width="7.6640625" style="3" customWidth="1"/>
    <col min="17" max="17" width="11.109375" style="3" customWidth="1"/>
    <col min="18" max="18" width="3.33203125" style="3" customWidth="1"/>
    <col min="19" max="19" width="18.21875" style="3" customWidth="1"/>
    <col min="20" max="20" width="12" style="3" customWidth="1"/>
    <col min="21" max="22" width="9.21875" style="3" customWidth="1"/>
    <col min="23" max="24" width="10.77734375" style="3" customWidth="1"/>
    <col min="25" max="26" width="9.21875" style="3" customWidth="1"/>
    <col min="27" max="27" width="13.33203125" style="3"/>
    <col min="28" max="28" width="3.109375" style="3" customWidth="1"/>
    <col min="29" max="30" width="13.33203125" style="3"/>
    <col min="31" max="32" width="11" style="3" customWidth="1"/>
    <col min="33" max="34" width="11.44140625" style="3" customWidth="1"/>
    <col min="35" max="36" width="11" style="3" customWidth="1"/>
    <col min="37" max="37" width="13.33203125" style="3"/>
    <col min="38" max="38" width="3.33203125" style="3" customWidth="1"/>
    <col min="39" max="40" width="13.33203125" style="3"/>
    <col min="41" max="42" width="10" style="3" customWidth="1"/>
    <col min="43" max="44" width="11" style="3" customWidth="1"/>
    <col min="45" max="46" width="10.77734375" style="3" customWidth="1"/>
    <col min="47" max="47" width="13.33203125" style="3"/>
    <col min="48" max="48" width="3.33203125" style="3" customWidth="1"/>
    <col min="49" max="50" width="13.33203125" style="3"/>
    <col min="51" max="56" width="10" style="3" customWidth="1"/>
    <col min="57" max="57" width="13.33203125" style="3"/>
    <col min="58" max="58" width="3.33203125" style="3" customWidth="1"/>
    <col min="59" max="60" width="13.33203125" style="3"/>
    <col min="61" max="67" width="10.33203125" style="3" customWidth="1"/>
    <col min="68" max="68" width="3.33203125" style="3" customWidth="1"/>
    <col min="69" max="69" width="20" style="3" customWidth="1"/>
    <col min="70" max="16384" width="13.33203125" style="3"/>
  </cols>
  <sheetData>
    <row r="1" spans="1:7" s="94" customFormat="1" ht="15" customHeight="1" x14ac:dyDescent="0.2">
      <c r="A1" s="226" t="s">
        <v>283</v>
      </c>
      <c r="B1" s="128"/>
    </row>
    <row r="2" spans="1:7" ht="15" customHeight="1" x14ac:dyDescent="0.2">
      <c r="A2" s="225"/>
    </row>
    <row r="3" spans="1:7" ht="15" customHeight="1" x14ac:dyDescent="0.2">
      <c r="A3" s="224" t="s">
        <v>468</v>
      </c>
      <c r="B3" s="63"/>
      <c r="C3" s="63"/>
      <c r="D3" s="177"/>
      <c r="E3" s="177"/>
      <c r="F3" s="14"/>
      <c r="G3" s="14"/>
    </row>
    <row r="4" spans="1:7" ht="15" customHeight="1" thickBot="1" x14ac:dyDescent="0.25">
      <c r="A4" s="14"/>
      <c r="B4" s="14"/>
      <c r="C4" s="14"/>
      <c r="D4" s="177"/>
      <c r="E4" s="177"/>
      <c r="F4" s="14"/>
      <c r="G4" s="219" t="s">
        <v>499</v>
      </c>
    </row>
    <row r="5" spans="1:7" ht="17.100000000000001" customHeight="1" x14ac:dyDescent="0.2">
      <c r="A5" s="267" t="s">
        <v>2</v>
      </c>
      <c r="B5" s="288" t="s">
        <v>288</v>
      </c>
      <c r="C5" s="267"/>
      <c r="D5" s="289" t="s">
        <v>1</v>
      </c>
      <c r="E5" s="290"/>
      <c r="F5" s="290"/>
      <c r="G5" s="290"/>
    </row>
    <row r="6" spans="1:7" ht="17.100000000000001" customHeight="1" x14ac:dyDescent="0.2">
      <c r="A6" s="269"/>
      <c r="B6" s="107"/>
      <c r="C6" s="178" t="s">
        <v>276</v>
      </c>
      <c r="D6" s="179" t="s">
        <v>289</v>
      </c>
      <c r="E6" s="178" t="s">
        <v>276</v>
      </c>
      <c r="F6" s="178" t="s">
        <v>3</v>
      </c>
      <c r="G6" s="180" t="s">
        <v>4</v>
      </c>
    </row>
    <row r="7" spans="1:7" ht="15.6" customHeight="1" x14ac:dyDescent="0.2">
      <c r="A7" s="68"/>
      <c r="B7" s="181" t="s">
        <v>6</v>
      </c>
      <c r="C7" s="182" t="s">
        <v>181</v>
      </c>
      <c r="D7" s="183" t="s">
        <v>7</v>
      </c>
      <c r="E7" s="183" t="s">
        <v>181</v>
      </c>
      <c r="F7" s="183"/>
      <c r="G7" s="68"/>
    </row>
    <row r="8" spans="1:7" ht="17.100000000000001" customHeight="1" x14ac:dyDescent="0.2">
      <c r="A8" s="184" t="s">
        <v>426</v>
      </c>
      <c r="B8" s="91">
        <v>186401</v>
      </c>
      <c r="C8" s="185">
        <v>1.3</v>
      </c>
      <c r="D8" s="91">
        <v>383669</v>
      </c>
      <c r="E8" s="185">
        <v>0.3</v>
      </c>
      <c r="F8" s="91">
        <v>182673</v>
      </c>
      <c r="G8" s="91">
        <v>200996</v>
      </c>
    </row>
    <row r="9" spans="1:7" ht="9" customHeight="1" x14ac:dyDescent="0.2">
      <c r="A9" s="97"/>
      <c r="B9" s="186"/>
      <c r="C9" s="165"/>
      <c r="D9" s="187"/>
      <c r="E9" s="165"/>
      <c r="F9" s="75"/>
      <c r="G9" s="75"/>
    </row>
    <row r="10" spans="1:7" ht="16.2" customHeight="1" x14ac:dyDescent="0.2">
      <c r="A10" s="97" t="s">
        <v>8</v>
      </c>
      <c r="B10" s="246">
        <v>4931</v>
      </c>
      <c r="C10" s="247">
        <v>3</v>
      </c>
      <c r="D10" s="75">
        <v>8294</v>
      </c>
      <c r="E10" s="248">
        <v>1.5</v>
      </c>
      <c r="F10" s="237">
        <v>3926</v>
      </c>
      <c r="G10" s="237">
        <v>4368</v>
      </c>
    </row>
    <row r="11" spans="1:7" ht="16.2" customHeight="1" x14ac:dyDescent="0.2">
      <c r="A11" s="97" t="s">
        <v>9</v>
      </c>
      <c r="B11" s="246">
        <v>5345</v>
      </c>
      <c r="C11" s="247">
        <v>1.1000000000000001</v>
      </c>
      <c r="D11" s="75">
        <v>9690</v>
      </c>
      <c r="E11" s="248">
        <v>0.3</v>
      </c>
      <c r="F11" s="237">
        <v>4778</v>
      </c>
      <c r="G11" s="237">
        <v>4912</v>
      </c>
    </row>
    <row r="12" spans="1:7" ht="16.2" customHeight="1" x14ac:dyDescent="0.2">
      <c r="A12" s="97" t="s">
        <v>10</v>
      </c>
      <c r="B12" s="246">
        <v>6115</v>
      </c>
      <c r="C12" s="247">
        <v>2</v>
      </c>
      <c r="D12" s="75">
        <v>11600</v>
      </c>
      <c r="E12" s="248">
        <v>0.6</v>
      </c>
      <c r="F12" s="237">
        <v>5507</v>
      </c>
      <c r="G12" s="237">
        <v>6093</v>
      </c>
    </row>
    <row r="13" spans="1:7" ht="16.2" customHeight="1" x14ac:dyDescent="0.2">
      <c r="A13" s="97" t="s">
        <v>11</v>
      </c>
      <c r="B13" s="246">
        <v>4137</v>
      </c>
      <c r="C13" s="249">
        <v>0</v>
      </c>
      <c r="D13" s="75">
        <v>7709</v>
      </c>
      <c r="E13" s="248">
        <v>-1</v>
      </c>
      <c r="F13" s="237">
        <v>3622</v>
      </c>
      <c r="G13" s="237">
        <v>4087</v>
      </c>
    </row>
    <row r="14" spans="1:7" ht="16.2" customHeight="1" x14ac:dyDescent="0.2">
      <c r="A14" s="97" t="s">
        <v>12</v>
      </c>
      <c r="B14" s="246">
        <v>7892</v>
      </c>
      <c r="C14" s="247">
        <v>2</v>
      </c>
      <c r="D14" s="75">
        <v>15132</v>
      </c>
      <c r="E14" s="248">
        <v>0.6</v>
      </c>
      <c r="F14" s="237">
        <v>7589</v>
      </c>
      <c r="G14" s="237">
        <v>7543</v>
      </c>
    </row>
    <row r="15" spans="1:7" ht="16.2" customHeight="1" x14ac:dyDescent="0.2">
      <c r="A15" s="97" t="s">
        <v>13</v>
      </c>
      <c r="B15" s="246">
        <v>3657</v>
      </c>
      <c r="C15" s="247">
        <v>0.8</v>
      </c>
      <c r="D15" s="75">
        <v>6619</v>
      </c>
      <c r="E15" s="248">
        <v>-0.1</v>
      </c>
      <c r="F15" s="237">
        <v>3193</v>
      </c>
      <c r="G15" s="237">
        <v>3426</v>
      </c>
    </row>
    <row r="16" spans="1:7" ht="16.2" customHeight="1" x14ac:dyDescent="0.2">
      <c r="A16" s="97" t="s">
        <v>14</v>
      </c>
      <c r="B16" s="246">
        <v>7103</v>
      </c>
      <c r="C16" s="247">
        <v>1</v>
      </c>
      <c r="D16" s="75">
        <v>15071</v>
      </c>
      <c r="E16" s="248">
        <v>0.2</v>
      </c>
      <c r="F16" s="237">
        <v>7209</v>
      </c>
      <c r="G16" s="237">
        <v>7862</v>
      </c>
    </row>
    <row r="17" spans="1:7" ht="16.2" customHeight="1" x14ac:dyDescent="0.2">
      <c r="A17" s="97" t="s">
        <v>15</v>
      </c>
      <c r="B17" s="246">
        <v>6977</v>
      </c>
      <c r="C17" s="247">
        <v>0.1</v>
      </c>
      <c r="D17" s="75">
        <v>15616</v>
      </c>
      <c r="E17" s="248">
        <v>-0.1</v>
      </c>
      <c r="F17" s="237">
        <v>7313</v>
      </c>
      <c r="G17" s="237">
        <v>8303</v>
      </c>
    </row>
    <row r="18" spans="1:7" ht="16.2" customHeight="1" x14ac:dyDescent="0.2">
      <c r="A18" s="97" t="s">
        <v>16</v>
      </c>
      <c r="B18" s="246">
        <v>8005</v>
      </c>
      <c r="C18" s="247">
        <v>2.6</v>
      </c>
      <c r="D18" s="75">
        <v>17352</v>
      </c>
      <c r="E18" s="248">
        <v>1.4</v>
      </c>
      <c r="F18" s="237">
        <v>8371</v>
      </c>
      <c r="G18" s="237">
        <v>8981</v>
      </c>
    </row>
    <row r="19" spans="1:7" ht="16.2" customHeight="1" x14ac:dyDescent="0.2">
      <c r="A19" s="97" t="s">
        <v>17</v>
      </c>
      <c r="B19" s="246">
        <v>4775</v>
      </c>
      <c r="C19" s="247">
        <v>-0.7</v>
      </c>
      <c r="D19" s="75">
        <v>11305</v>
      </c>
      <c r="E19" s="248">
        <v>-1.4</v>
      </c>
      <c r="F19" s="237">
        <v>5497</v>
      </c>
      <c r="G19" s="237">
        <v>5808</v>
      </c>
    </row>
    <row r="20" spans="1:7" ht="16.2" customHeight="1" x14ac:dyDescent="0.2">
      <c r="A20" s="97" t="s">
        <v>18</v>
      </c>
      <c r="B20" s="246">
        <v>3115</v>
      </c>
      <c r="C20" s="247">
        <v>0.7</v>
      </c>
      <c r="D20" s="75">
        <v>7849</v>
      </c>
      <c r="E20" s="248">
        <v>-0.7</v>
      </c>
      <c r="F20" s="237">
        <v>3806</v>
      </c>
      <c r="G20" s="237">
        <v>4043</v>
      </c>
    </row>
    <row r="21" spans="1:7" ht="16.2" customHeight="1" x14ac:dyDescent="0.2">
      <c r="A21" s="97" t="s">
        <v>19</v>
      </c>
      <c r="B21" s="246">
        <v>4433</v>
      </c>
      <c r="C21" s="247">
        <v>1.7</v>
      </c>
      <c r="D21" s="75">
        <v>9799</v>
      </c>
      <c r="E21" s="248">
        <v>-0.2</v>
      </c>
      <c r="F21" s="237">
        <v>4627</v>
      </c>
      <c r="G21" s="237">
        <v>5172</v>
      </c>
    </row>
    <row r="22" spans="1:7" ht="16.2" customHeight="1" x14ac:dyDescent="0.2">
      <c r="A22" s="97" t="s">
        <v>20</v>
      </c>
      <c r="B22" s="246">
        <v>5370</v>
      </c>
      <c r="C22" s="247">
        <v>5.4</v>
      </c>
      <c r="D22" s="75">
        <v>8823</v>
      </c>
      <c r="E22" s="248">
        <v>4</v>
      </c>
      <c r="F22" s="237">
        <v>4329</v>
      </c>
      <c r="G22" s="237">
        <v>4494</v>
      </c>
    </row>
    <row r="23" spans="1:7" ht="16.2" customHeight="1" x14ac:dyDescent="0.2">
      <c r="A23" s="97" t="s">
        <v>21</v>
      </c>
      <c r="B23" s="246">
        <v>4148</v>
      </c>
      <c r="C23" s="247">
        <v>0.7</v>
      </c>
      <c r="D23" s="75">
        <v>8735</v>
      </c>
      <c r="E23" s="248">
        <v>-0.1</v>
      </c>
      <c r="F23" s="237">
        <v>4120</v>
      </c>
      <c r="G23" s="237">
        <v>4615</v>
      </c>
    </row>
    <row r="24" spans="1:7" ht="16.2" customHeight="1" x14ac:dyDescent="0.2">
      <c r="A24" s="97" t="s">
        <v>22</v>
      </c>
      <c r="B24" s="246">
        <v>16425</v>
      </c>
      <c r="C24" s="247">
        <v>5</v>
      </c>
      <c r="D24" s="75">
        <v>27154</v>
      </c>
      <c r="E24" s="248">
        <v>4</v>
      </c>
      <c r="F24" s="237">
        <v>13387</v>
      </c>
      <c r="G24" s="237">
        <v>13767</v>
      </c>
    </row>
    <row r="25" spans="1:7" ht="16.2" customHeight="1" x14ac:dyDescent="0.2">
      <c r="A25" s="97" t="s">
        <v>23</v>
      </c>
      <c r="B25" s="246">
        <v>9010</v>
      </c>
      <c r="C25" s="247">
        <v>4</v>
      </c>
      <c r="D25" s="75">
        <v>15042</v>
      </c>
      <c r="E25" s="248">
        <v>3.2</v>
      </c>
      <c r="F25" s="237">
        <v>7410</v>
      </c>
      <c r="G25" s="237">
        <v>7632</v>
      </c>
    </row>
    <row r="26" spans="1:7" ht="16.2" customHeight="1" x14ac:dyDescent="0.2">
      <c r="A26" s="97" t="s">
        <v>24</v>
      </c>
      <c r="B26" s="246">
        <v>3647</v>
      </c>
      <c r="C26" s="247">
        <v>0.5</v>
      </c>
      <c r="D26" s="75">
        <v>7305</v>
      </c>
      <c r="E26" s="250">
        <v>-0.8</v>
      </c>
      <c r="F26" s="237">
        <v>3578</v>
      </c>
      <c r="G26" s="237">
        <v>3727</v>
      </c>
    </row>
    <row r="27" spans="1:7" ht="16.2" customHeight="1" x14ac:dyDescent="0.2">
      <c r="A27" s="97" t="s">
        <v>25</v>
      </c>
      <c r="B27" s="246">
        <v>4607</v>
      </c>
      <c r="C27" s="247">
        <v>1.2</v>
      </c>
      <c r="D27" s="75">
        <v>9202</v>
      </c>
      <c r="E27" s="248">
        <v>-0.1</v>
      </c>
      <c r="F27" s="237">
        <v>4356</v>
      </c>
      <c r="G27" s="237">
        <v>4846</v>
      </c>
    </row>
    <row r="28" spans="1:7" ht="16.2" customHeight="1" x14ac:dyDescent="0.2">
      <c r="A28" s="97" t="s">
        <v>26</v>
      </c>
      <c r="B28" s="246">
        <v>5902</v>
      </c>
      <c r="C28" s="247">
        <v>2.2999999999999998</v>
      </c>
      <c r="D28" s="75">
        <v>13110</v>
      </c>
      <c r="E28" s="248">
        <v>0.9</v>
      </c>
      <c r="F28" s="237">
        <v>6405</v>
      </c>
      <c r="G28" s="237">
        <v>6705</v>
      </c>
    </row>
    <row r="29" spans="1:7" ht="16.2" customHeight="1" x14ac:dyDescent="0.2">
      <c r="A29" s="97" t="s">
        <v>27</v>
      </c>
      <c r="B29" s="246">
        <v>3710</v>
      </c>
      <c r="C29" s="247">
        <v>2.2000000000000002</v>
      </c>
      <c r="D29" s="75">
        <v>8703</v>
      </c>
      <c r="E29" s="248">
        <v>0.6</v>
      </c>
      <c r="F29" s="237">
        <v>4233</v>
      </c>
      <c r="G29" s="237">
        <v>4470</v>
      </c>
    </row>
    <row r="30" spans="1:7" ht="16.2" customHeight="1" x14ac:dyDescent="0.2">
      <c r="A30" s="97" t="s">
        <v>28</v>
      </c>
      <c r="B30" s="246">
        <v>3936</v>
      </c>
      <c r="C30" s="247">
        <v>0.2</v>
      </c>
      <c r="D30" s="75">
        <v>9185</v>
      </c>
      <c r="E30" s="248">
        <v>-0.3</v>
      </c>
      <c r="F30" s="237">
        <v>4358</v>
      </c>
      <c r="G30" s="237">
        <v>4827</v>
      </c>
    </row>
    <row r="31" spans="1:7" ht="16.2" customHeight="1" x14ac:dyDescent="0.2">
      <c r="A31" s="97" t="s">
        <v>29</v>
      </c>
      <c r="B31" s="246">
        <v>3420</v>
      </c>
      <c r="C31" s="247">
        <v>0</v>
      </c>
      <c r="D31" s="75">
        <v>7279</v>
      </c>
      <c r="E31" s="248">
        <v>-2.1</v>
      </c>
      <c r="F31" s="237">
        <v>3365</v>
      </c>
      <c r="G31" s="237">
        <v>3914</v>
      </c>
    </row>
    <row r="32" spans="1:7" ht="16.2" customHeight="1" x14ac:dyDescent="0.2">
      <c r="A32" s="97" t="s">
        <v>30</v>
      </c>
      <c r="B32" s="246">
        <v>2182</v>
      </c>
      <c r="C32" s="247">
        <v>7.4</v>
      </c>
      <c r="D32" s="75">
        <v>4523</v>
      </c>
      <c r="E32" s="248">
        <v>2.8</v>
      </c>
      <c r="F32" s="237">
        <v>2120</v>
      </c>
      <c r="G32" s="237">
        <v>2403</v>
      </c>
    </row>
    <row r="33" spans="1:7" ht="16.2" customHeight="1" x14ac:dyDescent="0.2">
      <c r="A33" s="97" t="s">
        <v>31</v>
      </c>
      <c r="B33" s="246">
        <v>6173</v>
      </c>
      <c r="C33" s="247">
        <v>0.1</v>
      </c>
      <c r="D33" s="75">
        <v>14791</v>
      </c>
      <c r="E33" s="248">
        <v>-0.8</v>
      </c>
      <c r="F33" s="237">
        <v>7072</v>
      </c>
      <c r="G33" s="237">
        <v>7719</v>
      </c>
    </row>
    <row r="34" spans="1:7" ht="16.2" customHeight="1" x14ac:dyDescent="0.2">
      <c r="A34" s="97" t="s">
        <v>32</v>
      </c>
      <c r="B34" s="246">
        <v>5998</v>
      </c>
      <c r="C34" s="247">
        <v>0.4</v>
      </c>
      <c r="D34" s="75">
        <v>14729</v>
      </c>
      <c r="E34" s="248">
        <v>-0.4</v>
      </c>
      <c r="F34" s="237">
        <v>7103</v>
      </c>
      <c r="G34" s="237">
        <v>7626</v>
      </c>
    </row>
    <row r="35" spans="1:7" ht="16.2" customHeight="1" x14ac:dyDescent="0.2">
      <c r="A35" s="97" t="s">
        <v>33</v>
      </c>
      <c r="B35" s="246">
        <v>4146</v>
      </c>
      <c r="C35" s="247">
        <v>-1.2</v>
      </c>
      <c r="D35" s="75">
        <v>9063</v>
      </c>
      <c r="E35" s="248">
        <v>-2.1</v>
      </c>
      <c r="F35" s="237">
        <v>4135</v>
      </c>
      <c r="G35" s="237">
        <v>4928</v>
      </c>
    </row>
    <row r="36" spans="1:7" ht="16.2" customHeight="1" x14ac:dyDescent="0.2">
      <c r="A36" s="97" t="s">
        <v>34</v>
      </c>
      <c r="B36" s="246">
        <v>4379</v>
      </c>
      <c r="C36" s="249">
        <v>0.1</v>
      </c>
      <c r="D36" s="75">
        <v>9386</v>
      </c>
      <c r="E36" s="248">
        <v>-0.9</v>
      </c>
      <c r="F36" s="237">
        <v>4321</v>
      </c>
      <c r="G36" s="237">
        <v>5065</v>
      </c>
    </row>
    <row r="37" spans="1:7" ht="16.2" customHeight="1" x14ac:dyDescent="0.2">
      <c r="A37" s="97" t="s">
        <v>281</v>
      </c>
      <c r="B37" s="246">
        <v>1694</v>
      </c>
      <c r="C37" s="247">
        <v>0.7</v>
      </c>
      <c r="D37" s="75">
        <v>5321</v>
      </c>
      <c r="E37" s="248">
        <v>0.2</v>
      </c>
      <c r="F37" s="237">
        <v>2626</v>
      </c>
      <c r="G37" s="237">
        <v>2695</v>
      </c>
    </row>
    <row r="38" spans="1:7" ht="16.2" customHeight="1" x14ac:dyDescent="0.2">
      <c r="A38" s="97" t="s">
        <v>35</v>
      </c>
      <c r="B38" s="246">
        <v>4992</v>
      </c>
      <c r="C38" s="247">
        <v>1.2</v>
      </c>
      <c r="D38" s="75">
        <v>10955</v>
      </c>
      <c r="E38" s="248">
        <v>0.9</v>
      </c>
      <c r="F38" s="237">
        <v>5027</v>
      </c>
      <c r="G38" s="237">
        <v>5928</v>
      </c>
    </row>
    <row r="39" spans="1:7" ht="16.2" customHeight="1" x14ac:dyDescent="0.2">
      <c r="A39" s="97" t="s">
        <v>36</v>
      </c>
      <c r="B39" s="246">
        <v>3070</v>
      </c>
      <c r="C39" s="247">
        <v>-0.2</v>
      </c>
      <c r="D39" s="75">
        <v>6454</v>
      </c>
      <c r="E39" s="248">
        <v>-0.1</v>
      </c>
      <c r="F39" s="237">
        <v>2835</v>
      </c>
      <c r="G39" s="237">
        <v>3619</v>
      </c>
    </row>
    <row r="40" spans="1:7" ht="16.2" customHeight="1" x14ac:dyDescent="0.2">
      <c r="A40" s="97" t="s">
        <v>37</v>
      </c>
      <c r="B40" s="246">
        <v>4184</v>
      </c>
      <c r="C40" s="247">
        <v>-2</v>
      </c>
      <c r="D40" s="75">
        <v>8904</v>
      </c>
      <c r="E40" s="248">
        <v>-1.3</v>
      </c>
      <c r="F40" s="237">
        <v>4139</v>
      </c>
      <c r="G40" s="237">
        <v>4765</v>
      </c>
    </row>
    <row r="41" spans="1:7" ht="16.2" customHeight="1" x14ac:dyDescent="0.2">
      <c r="A41" s="97" t="s">
        <v>38</v>
      </c>
      <c r="B41" s="246">
        <v>5043</v>
      </c>
      <c r="C41" s="247">
        <v>-0.5</v>
      </c>
      <c r="D41" s="75">
        <v>11124</v>
      </c>
      <c r="E41" s="248">
        <v>-0.3</v>
      </c>
      <c r="F41" s="237">
        <v>5107</v>
      </c>
      <c r="G41" s="237">
        <v>6017</v>
      </c>
    </row>
    <row r="42" spans="1:7" ht="16.2" customHeight="1" x14ac:dyDescent="0.2">
      <c r="A42" s="97" t="s">
        <v>39</v>
      </c>
      <c r="B42" s="246">
        <v>5475</v>
      </c>
      <c r="C42" s="247">
        <v>-0.4</v>
      </c>
      <c r="D42" s="75">
        <v>12442</v>
      </c>
      <c r="E42" s="248">
        <v>-1.7</v>
      </c>
      <c r="F42" s="237">
        <v>5715</v>
      </c>
      <c r="G42" s="237">
        <v>6727</v>
      </c>
    </row>
    <row r="43" spans="1:7" ht="16.2" customHeight="1" x14ac:dyDescent="0.2">
      <c r="A43" s="97" t="s">
        <v>40</v>
      </c>
      <c r="B43" s="246">
        <v>3599</v>
      </c>
      <c r="C43" s="247">
        <v>-1.8</v>
      </c>
      <c r="D43" s="75">
        <v>7229</v>
      </c>
      <c r="E43" s="248">
        <v>0.3</v>
      </c>
      <c r="F43" s="237">
        <v>3286</v>
      </c>
      <c r="G43" s="237">
        <v>3943</v>
      </c>
    </row>
    <row r="44" spans="1:7" ht="16.2" customHeight="1" x14ac:dyDescent="0.2">
      <c r="A44" s="97" t="s">
        <v>41</v>
      </c>
      <c r="B44" s="246">
        <v>5100</v>
      </c>
      <c r="C44" s="249" t="s">
        <v>506</v>
      </c>
      <c r="D44" s="75">
        <v>11137</v>
      </c>
      <c r="E44" s="248">
        <v>-0.5</v>
      </c>
      <c r="F44" s="237">
        <v>5034</v>
      </c>
      <c r="G44" s="237">
        <v>6103</v>
      </c>
    </row>
    <row r="45" spans="1:7" ht="16.2" customHeight="1" thickBot="1" x14ac:dyDescent="0.25">
      <c r="A45" s="97" t="s">
        <v>42</v>
      </c>
      <c r="B45" s="246">
        <v>3706</v>
      </c>
      <c r="C45" s="247">
        <v>-2.9</v>
      </c>
      <c r="D45" s="75">
        <v>7037</v>
      </c>
      <c r="E45" s="248">
        <v>-2.2999999999999998</v>
      </c>
      <c r="F45" s="237">
        <v>3174</v>
      </c>
      <c r="G45" s="237">
        <v>3863</v>
      </c>
    </row>
    <row r="46" spans="1:7" ht="15" customHeight="1" x14ac:dyDescent="0.2">
      <c r="A46" s="82"/>
      <c r="B46" s="82"/>
      <c r="C46" s="82"/>
      <c r="D46" s="188"/>
      <c r="E46" s="188"/>
      <c r="F46" s="82"/>
      <c r="G46" s="83" t="s">
        <v>271</v>
      </c>
    </row>
    <row r="47" spans="1:7" ht="15" customHeight="1" x14ac:dyDescent="0.2">
      <c r="A47" s="14" t="s">
        <v>427</v>
      </c>
    </row>
    <row r="48" spans="1:7" ht="15" customHeight="1" x14ac:dyDescent="0.2">
      <c r="A48" s="9" t="s">
        <v>458</v>
      </c>
    </row>
  </sheetData>
  <mergeCells count="3">
    <mergeCell ref="A5:A6"/>
    <mergeCell ref="B5:C5"/>
    <mergeCell ref="D5:G5"/>
  </mergeCells>
  <phoneticPr fontId="2"/>
  <pageMargins left="0.98425196850393704" right="0.98425196850393704" top="0.78740157480314965" bottom="0.78740157480314965" header="0.51181102362204722" footer="0.51181102362204722"/>
  <pageSetup paperSize="9" firstPageNumber="7" orientation="portrait" useFirstPageNumber="1" r:id="rId1"/>
  <headerFooter alignWithMargins="0">
    <oddFooter xml:space="preserve">&amp;C&amp;"游明朝 Demibold,標準"&amp;P+11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Normal="100" zoomScaleSheetLayoutView="100" workbookViewId="0"/>
  </sheetViews>
  <sheetFormatPr defaultColWidth="13.33203125" defaultRowHeight="15" customHeight="1" x14ac:dyDescent="0.2"/>
  <cols>
    <col min="1" max="8" width="10" style="3" customWidth="1"/>
    <col min="9" max="10" width="12.77734375" style="3" customWidth="1"/>
    <col min="11" max="16384" width="13.33203125" style="3"/>
  </cols>
  <sheetData>
    <row r="1" spans="1:8" s="94" customFormat="1" ht="15" customHeight="1" x14ac:dyDescent="0.2">
      <c r="H1" s="4" t="s">
        <v>44</v>
      </c>
    </row>
    <row r="3" spans="1:8" ht="15" customHeight="1" x14ac:dyDescent="0.2">
      <c r="A3" s="62" t="s">
        <v>469</v>
      </c>
      <c r="B3" s="88"/>
      <c r="C3" s="14"/>
      <c r="D3" s="14"/>
      <c r="E3" s="14"/>
      <c r="F3" s="14"/>
      <c r="G3" s="14"/>
      <c r="H3" s="14"/>
    </row>
    <row r="4" spans="1:8" ht="15" customHeight="1" thickBot="1" x14ac:dyDescent="0.25">
      <c r="A4" s="14"/>
      <c r="B4" s="14"/>
      <c r="C4" s="14"/>
      <c r="D4" s="14"/>
      <c r="E4" s="14"/>
      <c r="F4" s="108"/>
      <c r="G4" s="189"/>
      <c r="H4" s="219" t="s">
        <v>500</v>
      </c>
    </row>
    <row r="5" spans="1:8" ht="24.9" customHeight="1" x14ac:dyDescent="0.2">
      <c r="A5" s="190" t="s">
        <v>121</v>
      </c>
      <c r="B5" s="191" t="s">
        <v>289</v>
      </c>
      <c r="C5" s="192" t="s">
        <v>46</v>
      </c>
      <c r="D5" s="190" t="s">
        <v>47</v>
      </c>
      <c r="E5" s="192" t="s">
        <v>121</v>
      </c>
      <c r="F5" s="191" t="s">
        <v>289</v>
      </c>
      <c r="G5" s="192" t="s">
        <v>46</v>
      </c>
      <c r="H5" s="190" t="s">
        <v>47</v>
      </c>
    </row>
    <row r="6" spans="1:8" ht="21" customHeight="1" x14ac:dyDescent="0.2">
      <c r="A6" s="108"/>
      <c r="B6" s="193" t="s">
        <v>123</v>
      </c>
      <c r="C6" s="14"/>
      <c r="D6" s="14"/>
      <c r="E6" s="194"/>
      <c r="F6" s="14"/>
      <c r="G6" s="14"/>
      <c r="H6" s="14"/>
    </row>
    <row r="7" spans="1:8" ht="21" customHeight="1" x14ac:dyDescent="0.2">
      <c r="A7" s="195" t="s">
        <v>122</v>
      </c>
      <c r="B7" s="158">
        <f>SUM(B9:B32,F9:F33)</f>
        <v>21957</v>
      </c>
      <c r="C7" s="91">
        <f>SUM(C9:C32,G9:G33)</f>
        <v>11268</v>
      </c>
      <c r="D7" s="91">
        <f>SUM(D9:D32,H9:H33)</f>
        <v>10689</v>
      </c>
      <c r="E7" s="196"/>
      <c r="F7" s="117"/>
      <c r="G7" s="89"/>
      <c r="H7" s="89"/>
    </row>
    <row r="8" spans="1:8" ht="21" customHeight="1" x14ac:dyDescent="0.2">
      <c r="A8" s="97"/>
      <c r="B8" s="117"/>
      <c r="C8" s="75"/>
      <c r="D8" s="75"/>
      <c r="E8" s="196"/>
      <c r="F8" s="75"/>
      <c r="G8" s="75"/>
      <c r="H8" s="75"/>
    </row>
    <row r="9" spans="1:8" ht="21" customHeight="1" x14ac:dyDescent="0.2">
      <c r="A9" s="97" t="s">
        <v>124</v>
      </c>
      <c r="B9" s="152">
        <v>218</v>
      </c>
      <c r="C9" s="75">
        <v>126</v>
      </c>
      <c r="D9" s="75">
        <v>92</v>
      </c>
      <c r="E9" s="197" t="s">
        <v>169</v>
      </c>
      <c r="F9" s="152">
        <v>363</v>
      </c>
      <c r="G9" s="89">
        <v>201</v>
      </c>
      <c r="H9" s="75">
        <v>162</v>
      </c>
    </row>
    <row r="10" spans="1:8" ht="21" customHeight="1" x14ac:dyDescent="0.2">
      <c r="A10" s="97" t="s">
        <v>126</v>
      </c>
      <c r="B10" s="152">
        <v>16</v>
      </c>
      <c r="C10" s="75">
        <v>12</v>
      </c>
      <c r="D10" s="75">
        <v>4</v>
      </c>
      <c r="E10" s="197" t="s">
        <v>125</v>
      </c>
      <c r="F10" s="152">
        <v>809</v>
      </c>
      <c r="G10" s="89">
        <v>407</v>
      </c>
      <c r="H10" s="75">
        <v>402</v>
      </c>
    </row>
    <row r="11" spans="1:8" ht="21" customHeight="1" x14ac:dyDescent="0.2">
      <c r="A11" s="97" t="s">
        <v>128</v>
      </c>
      <c r="B11" s="152">
        <v>32</v>
      </c>
      <c r="C11" s="75">
        <v>17</v>
      </c>
      <c r="D11" s="75">
        <v>15</v>
      </c>
      <c r="E11" s="197" t="s">
        <v>127</v>
      </c>
      <c r="F11" s="152">
        <v>8664</v>
      </c>
      <c r="G11" s="89">
        <v>4264</v>
      </c>
      <c r="H11" s="75">
        <v>4400</v>
      </c>
    </row>
    <row r="12" spans="1:8" ht="21" customHeight="1" x14ac:dyDescent="0.2">
      <c r="A12" s="97" t="s">
        <v>130</v>
      </c>
      <c r="B12" s="152">
        <v>140</v>
      </c>
      <c r="C12" s="75">
        <v>72</v>
      </c>
      <c r="D12" s="75">
        <v>68</v>
      </c>
      <c r="E12" s="197" t="s">
        <v>129</v>
      </c>
      <c r="F12" s="152">
        <v>1796</v>
      </c>
      <c r="G12" s="89">
        <v>872</v>
      </c>
      <c r="H12" s="75">
        <v>924</v>
      </c>
    </row>
    <row r="13" spans="1:8" ht="21" customHeight="1" x14ac:dyDescent="0.2">
      <c r="A13" s="97" t="s">
        <v>132</v>
      </c>
      <c r="B13" s="152">
        <v>15</v>
      </c>
      <c r="C13" s="75">
        <v>9</v>
      </c>
      <c r="D13" s="75">
        <v>6</v>
      </c>
      <c r="E13" s="197" t="s">
        <v>131</v>
      </c>
      <c r="F13" s="152">
        <v>297</v>
      </c>
      <c r="G13" s="89">
        <v>138</v>
      </c>
      <c r="H13" s="75">
        <v>159</v>
      </c>
    </row>
    <row r="14" spans="1:8" ht="21" customHeight="1" x14ac:dyDescent="0.2">
      <c r="A14" s="97" t="s">
        <v>133</v>
      </c>
      <c r="B14" s="152">
        <v>16</v>
      </c>
      <c r="C14" s="75">
        <v>9</v>
      </c>
      <c r="D14" s="75">
        <v>7</v>
      </c>
      <c r="E14" s="197" t="s">
        <v>488</v>
      </c>
      <c r="F14" s="152">
        <v>186</v>
      </c>
      <c r="G14" s="89">
        <v>82</v>
      </c>
      <c r="H14" s="75">
        <v>104</v>
      </c>
    </row>
    <row r="15" spans="1:8" ht="21" customHeight="1" x14ac:dyDescent="0.2">
      <c r="A15" s="97" t="s">
        <v>135</v>
      </c>
      <c r="B15" s="152">
        <v>31</v>
      </c>
      <c r="C15" s="75">
        <v>19</v>
      </c>
      <c r="D15" s="75">
        <v>12</v>
      </c>
      <c r="E15" s="197" t="s">
        <v>134</v>
      </c>
      <c r="F15" s="152">
        <v>80</v>
      </c>
      <c r="G15" s="89">
        <v>39</v>
      </c>
      <c r="H15" s="75">
        <v>41</v>
      </c>
    </row>
    <row r="16" spans="1:8" ht="21" customHeight="1" x14ac:dyDescent="0.2">
      <c r="A16" s="97" t="s">
        <v>137</v>
      </c>
      <c r="B16" s="152">
        <v>81</v>
      </c>
      <c r="C16" s="75">
        <v>45</v>
      </c>
      <c r="D16" s="75">
        <v>36</v>
      </c>
      <c r="E16" s="197" t="s">
        <v>136</v>
      </c>
      <c r="F16" s="152">
        <v>88</v>
      </c>
      <c r="G16" s="89">
        <v>42</v>
      </c>
      <c r="H16" s="75">
        <v>46</v>
      </c>
    </row>
    <row r="17" spans="1:8" ht="21" customHeight="1" x14ac:dyDescent="0.2">
      <c r="A17" s="97" t="s">
        <v>139</v>
      </c>
      <c r="B17" s="152">
        <v>58</v>
      </c>
      <c r="C17" s="75">
        <v>31</v>
      </c>
      <c r="D17" s="75">
        <v>27</v>
      </c>
      <c r="E17" s="197" t="s">
        <v>138</v>
      </c>
      <c r="F17" s="152">
        <v>292</v>
      </c>
      <c r="G17" s="89">
        <v>146</v>
      </c>
      <c r="H17" s="75">
        <v>146</v>
      </c>
    </row>
    <row r="18" spans="1:8" ht="21" customHeight="1" x14ac:dyDescent="0.2">
      <c r="A18" s="97" t="s">
        <v>141</v>
      </c>
      <c r="B18" s="152">
        <v>48</v>
      </c>
      <c r="C18" s="75">
        <v>25</v>
      </c>
      <c r="D18" s="75">
        <v>23</v>
      </c>
      <c r="E18" s="197" t="s">
        <v>140</v>
      </c>
      <c r="F18" s="152">
        <v>516</v>
      </c>
      <c r="G18" s="89">
        <v>262</v>
      </c>
      <c r="H18" s="75">
        <v>254</v>
      </c>
    </row>
    <row r="19" spans="1:8" ht="21" customHeight="1" x14ac:dyDescent="0.2">
      <c r="A19" s="97" t="s">
        <v>143</v>
      </c>
      <c r="B19" s="152">
        <v>497</v>
      </c>
      <c r="C19" s="75">
        <v>281</v>
      </c>
      <c r="D19" s="75">
        <v>216</v>
      </c>
      <c r="E19" s="197" t="s">
        <v>142</v>
      </c>
      <c r="F19" s="152">
        <v>129</v>
      </c>
      <c r="G19" s="89">
        <v>64</v>
      </c>
      <c r="H19" s="75">
        <v>65</v>
      </c>
    </row>
    <row r="20" spans="1:8" ht="21" customHeight="1" x14ac:dyDescent="0.2">
      <c r="A20" s="97" t="s">
        <v>145</v>
      </c>
      <c r="B20" s="152">
        <v>550</v>
      </c>
      <c r="C20" s="75">
        <v>315</v>
      </c>
      <c r="D20" s="75">
        <v>235</v>
      </c>
      <c r="E20" s="197" t="s">
        <v>144</v>
      </c>
      <c r="F20" s="152">
        <v>119</v>
      </c>
      <c r="G20" s="89">
        <v>64</v>
      </c>
      <c r="H20" s="75">
        <v>55</v>
      </c>
    </row>
    <row r="21" spans="1:8" ht="21" customHeight="1" x14ac:dyDescent="0.2">
      <c r="A21" s="97" t="s">
        <v>147</v>
      </c>
      <c r="B21" s="152">
        <v>1880</v>
      </c>
      <c r="C21" s="75">
        <v>1053</v>
      </c>
      <c r="D21" s="75">
        <v>827</v>
      </c>
      <c r="E21" s="197" t="s">
        <v>146</v>
      </c>
      <c r="F21" s="152">
        <v>175</v>
      </c>
      <c r="G21" s="89">
        <v>82</v>
      </c>
      <c r="H21" s="75">
        <v>93</v>
      </c>
    </row>
    <row r="22" spans="1:8" ht="21" customHeight="1" x14ac:dyDescent="0.2">
      <c r="A22" s="97" t="s">
        <v>487</v>
      </c>
      <c r="B22" s="152">
        <v>790</v>
      </c>
      <c r="C22" s="75">
        <v>440</v>
      </c>
      <c r="D22" s="75">
        <v>350</v>
      </c>
      <c r="E22" s="197" t="s">
        <v>148</v>
      </c>
      <c r="F22" s="152">
        <v>173</v>
      </c>
      <c r="G22" s="89">
        <v>81</v>
      </c>
      <c r="H22" s="75">
        <v>92</v>
      </c>
    </row>
    <row r="23" spans="1:8" ht="21" customHeight="1" x14ac:dyDescent="0.2">
      <c r="A23" s="97" t="s">
        <v>150</v>
      </c>
      <c r="B23" s="152">
        <v>79</v>
      </c>
      <c r="C23" s="75">
        <v>38</v>
      </c>
      <c r="D23" s="75">
        <v>41</v>
      </c>
      <c r="E23" s="197" t="s">
        <v>149</v>
      </c>
      <c r="F23" s="152">
        <v>86</v>
      </c>
      <c r="G23" s="89">
        <v>40</v>
      </c>
      <c r="H23" s="75">
        <v>46</v>
      </c>
    </row>
    <row r="24" spans="1:8" ht="21" customHeight="1" x14ac:dyDescent="0.2">
      <c r="A24" s="97" t="s">
        <v>152</v>
      </c>
      <c r="B24" s="152">
        <v>94</v>
      </c>
      <c r="C24" s="75">
        <v>53</v>
      </c>
      <c r="D24" s="75">
        <v>41</v>
      </c>
      <c r="E24" s="197" t="s">
        <v>151</v>
      </c>
      <c r="F24" s="152">
        <v>649</v>
      </c>
      <c r="G24" s="89">
        <v>339</v>
      </c>
      <c r="H24" s="75">
        <v>310</v>
      </c>
    </row>
    <row r="25" spans="1:8" ht="21" customHeight="1" x14ac:dyDescent="0.2">
      <c r="A25" s="97" t="s">
        <v>154</v>
      </c>
      <c r="B25" s="152">
        <v>151</v>
      </c>
      <c r="C25" s="75">
        <v>87</v>
      </c>
      <c r="D25" s="75">
        <v>64</v>
      </c>
      <c r="E25" s="197" t="s">
        <v>153</v>
      </c>
      <c r="F25" s="152">
        <v>48</v>
      </c>
      <c r="G25" s="89">
        <v>31</v>
      </c>
      <c r="H25" s="75">
        <v>17</v>
      </c>
    </row>
    <row r="26" spans="1:8" ht="21" customHeight="1" x14ac:dyDescent="0.2">
      <c r="A26" s="97" t="s">
        <v>156</v>
      </c>
      <c r="B26" s="152">
        <v>125</v>
      </c>
      <c r="C26" s="75">
        <v>63</v>
      </c>
      <c r="D26" s="75">
        <v>62</v>
      </c>
      <c r="E26" s="197" t="s">
        <v>155</v>
      </c>
      <c r="F26" s="152">
        <v>56</v>
      </c>
      <c r="G26" s="89">
        <v>30</v>
      </c>
      <c r="H26" s="75">
        <v>26</v>
      </c>
    </row>
    <row r="27" spans="1:8" ht="21" customHeight="1" x14ac:dyDescent="0.2">
      <c r="A27" s="97" t="s">
        <v>158</v>
      </c>
      <c r="B27" s="152">
        <v>25</v>
      </c>
      <c r="C27" s="75">
        <v>11</v>
      </c>
      <c r="D27" s="75">
        <v>14</v>
      </c>
      <c r="E27" s="197" t="s">
        <v>157</v>
      </c>
      <c r="F27" s="152">
        <v>65</v>
      </c>
      <c r="G27" s="89">
        <v>32</v>
      </c>
      <c r="H27" s="75">
        <v>33</v>
      </c>
    </row>
    <row r="28" spans="1:8" ht="21" customHeight="1" x14ac:dyDescent="0.2">
      <c r="A28" s="97" t="s">
        <v>160</v>
      </c>
      <c r="B28" s="152">
        <v>82</v>
      </c>
      <c r="C28" s="75">
        <v>50</v>
      </c>
      <c r="D28" s="75">
        <v>32</v>
      </c>
      <c r="E28" s="197" t="s">
        <v>159</v>
      </c>
      <c r="F28" s="152">
        <v>65</v>
      </c>
      <c r="G28" s="89">
        <v>26</v>
      </c>
      <c r="H28" s="75">
        <v>39</v>
      </c>
    </row>
    <row r="29" spans="1:8" ht="21" customHeight="1" x14ac:dyDescent="0.2">
      <c r="A29" s="97" t="s">
        <v>162</v>
      </c>
      <c r="B29" s="152">
        <v>85</v>
      </c>
      <c r="C29" s="75">
        <v>48</v>
      </c>
      <c r="D29" s="75">
        <v>37</v>
      </c>
      <c r="E29" s="197" t="s">
        <v>161</v>
      </c>
      <c r="F29" s="152">
        <v>60</v>
      </c>
      <c r="G29" s="89">
        <v>36</v>
      </c>
      <c r="H29" s="75">
        <v>24</v>
      </c>
    </row>
    <row r="30" spans="1:8" ht="21" customHeight="1" x14ac:dyDescent="0.2">
      <c r="A30" s="97" t="s">
        <v>163</v>
      </c>
      <c r="B30" s="152">
        <v>215</v>
      </c>
      <c r="C30" s="75">
        <v>127</v>
      </c>
      <c r="D30" s="75">
        <v>88</v>
      </c>
      <c r="E30" s="197" t="s">
        <v>489</v>
      </c>
      <c r="F30" s="152">
        <v>109</v>
      </c>
      <c r="G30" s="89">
        <v>57</v>
      </c>
      <c r="H30" s="75">
        <v>52</v>
      </c>
    </row>
    <row r="31" spans="1:8" ht="21" customHeight="1" x14ac:dyDescent="0.2">
      <c r="A31" s="97" t="s">
        <v>165</v>
      </c>
      <c r="B31" s="152">
        <v>782</v>
      </c>
      <c r="C31" s="75">
        <v>442</v>
      </c>
      <c r="D31" s="75">
        <v>340</v>
      </c>
      <c r="E31" s="197" t="s">
        <v>164</v>
      </c>
      <c r="F31" s="152">
        <v>110</v>
      </c>
      <c r="G31" s="89">
        <v>58</v>
      </c>
      <c r="H31" s="75">
        <v>52</v>
      </c>
    </row>
    <row r="32" spans="1:8" ht="21" customHeight="1" x14ac:dyDescent="0.2">
      <c r="A32" s="97" t="s">
        <v>167</v>
      </c>
      <c r="B32" s="152">
        <v>182</v>
      </c>
      <c r="C32" s="75">
        <v>92</v>
      </c>
      <c r="D32" s="75">
        <v>90</v>
      </c>
      <c r="E32" s="197" t="s">
        <v>166</v>
      </c>
      <c r="F32" s="152">
        <v>716</v>
      </c>
      <c r="G32" s="124">
        <v>346</v>
      </c>
      <c r="H32" s="124">
        <v>370</v>
      </c>
    </row>
    <row r="33" spans="1:8" ht="21" customHeight="1" thickBot="1" x14ac:dyDescent="0.25">
      <c r="A33" s="108"/>
      <c r="B33" s="117"/>
      <c r="C33" s="75"/>
      <c r="D33" s="75"/>
      <c r="E33" s="197" t="s">
        <v>168</v>
      </c>
      <c r="F33" s="251">
        <v>114</v>
      </c>
      <c r="G33" s="205">
        <v>64</v>
      </c>
      <c r="H33" s="205">
        <v>50</v>
      </c>
    </row>
    <row r="34" spans="1:8" ht="15" customHeight="1" x14ac:dyDescent="0.2">
      <c r="A34" s="82"/>
      <c r="B34" s="198"/>
      <c r="C34" s="198"/>
      <c r="D34" s="198"/>
      <c r="E34" s="198"/>
      <c r="F34" s="82"/>
      <c r="G34" s="82"/>
      <c r="H34" s="83" t="s">
        <v>271</v>
      </c>
    </row>
    <row r="35" spans="1:8" ht="15" customHeight="1" x14ac:dyDescent="0.2">
      <c r="A35" s="88" t="s">
        <v>459</v>
      </c>
      <c r="B35" s="108"/>
      <c r="C35" s="108"/>
      <c r="D35" s="108"/>
      <c r="E35" s="108"/>
      <c r="F35" s="14"/>
      <c r="G35" s="14"/>
      <c r="H35" s="14"/>
    </row>
    <row r="36" spans="1:8" ht="15" customHeight="1" x14ac:dyDescent="0.2">
      <c r="A36" s="88" t="s">
        <v>471</v>
      </c>
      <c r="B36" s="14"/>
      <c r="C36" s="14"/>
      <c r="D36" s="14"/>
      <c r="E36" s="14"/>
      <c r="F36" s="14"/>
      <c r="G36" s="14"/>
      <c r="H36" s="14"/>
    </row>
  </sheetData>
  <phoneticPr fontId="2"/>
  <pageMargins left="0.98425196850393704" right="0.98425196850393704" top="0.78740157480314965" bottom="0.78740157480314965" header="0.51181102362204722" footer="0.51181102362204722"/>
  <pageSetup paperSize="9" firstPageNumber="7" orientation="portrait" useFirstPageNumber="1" r:id="rId1"/>
  <headerFooter alignWithMargins="0">
    <oddFooter xml:space="preserve">&amp;C&amp;"游明朝 Demibold,標準"&amp;P+12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Normal="100" zoomScaleSheetLayoutView="100" workbookViewId="0"/>
  </sheetViews>
  <sheetFormatPr defaultColWidth="13.33203125" defaultRowHeight="15" customHeight="1" x14ac:dyDescent="0.2"/>
  <cols>
    <col min="1" max="8" width="10" style="3" customWidth="1"/>
    <col min="9" max="16384" width="13.33203125" style="3"/>
  </cols>
  <sheetData>
    <row r="1" spans="1:8" s="94" customFormat="1" ht="15" customHeight="1" x14ac:dyDescent="0.2">
      <c r="A1" s="226" t="s">
        <v>44</v>
      </c>
    </row>
    <row r="3" spans="1:8" ht="15" customHeight="1" x14ac:dyDescent="0.2">
      <c r="A3" s="62" t="s">
        <v>470</v>
      </c>
      <c r="B3" s="63"/>
      <c r="C3" s="14"/>
      <c r="D3" s="14"/>
      <c r="E3" s="14"/>
      <c r="F3" s="14"/>
      <c r="G3" s="14"/>
      <c r="H3" s="14"/>
    </row>
    <row r="4" spans="1:8" ht="15" customHeight="1" thickBot="1" x14ac:dyDescent="0.25">
      <c r="A4" s="14"/>
      <c r="B4" s="14"/>
      <c r="C4" s="14"/>
      <c r="D4" s="14"/>
      <c r="E4" s="14"/>
      <c r="F4" s="63"/>
      <c r="G4" s="199"/>
      <c r="H4" s="219" t="s">
        <v>500</v>
      </c>
    </row>
    <row r="5" spans="1:8" ht="24.9" customHeight="1" x14ac:dyDescent="0.2">
      <c r="A5" s="190" t="s">
        <v>121</v>
      </c>
      <c r="B5" s="191" t="s">
        <v>289</v>
      </c>
      <c r="C5" s="192" t="s">
        <v>46</v>
      </c>
      <c r="D5" s="190" t="s">
        <v>47</v>
      </c>
      <c r="E5" s="192" t="s">
        <v>121</v>
      </c>
      <c r="F5" s="191" t="s">
        <v>289</v>
      </c>
      <c r="G5" s="192" t="s">
        <v>46</v>
      </c>
      <c r="H5" s="190" t="s">
        <v>47</v>
      </c>
    </row>
    <row r="6" spans="1:8" ht="21" customHeight="1" x14ac:dyDescent="0.2">
      <c r="A6" s="108"/>
      <c r="B6" s="193" t="s">
        <v>123</v>
      </c>
      <c r="C6" s="14"/>
      <c r="D6" s="14"/>
      <c r="E6" s="194"/>
      <c r="F6" s="14"/>
      <c r="G6" s="14"/>
      <c r="H6" s="14"/>
    </row>
    <row r="7" spans="1:8" ht="21" customHeight="1" x14ac:dyDescent="0.2">
      <c r="A7" s="195" t="s">
        <v>122</v>
      </c>
      <c r="B7" s="158">
        <f>SUM(B9:B32,F9:F33)</f>
        <v>20799</v>
      </c>
      <c r="C7" s="91">
        <f>SUM(C9:C32,G9:G33)</f>
        <v>10877</v>
      </c>
      <c r="D7" s="91">
        <f>SUM(D9:D32,H9:H33)</f>
        <v>9922</v>
      </c>
      <c r="E7" s="194"/>
      <c r="F7" s="117"/>
      <c r="G7" s="89"/>
      <c r="H7" s="89"/>
    </row>
    <row r="8" spans="1:8" ht="21" customHeight="1" x14ac:dyDescent="0.2">
      <c r="A8" s="108"/>
      <c r="B8" s="117"/>
      <c r="C8" s="75"/>
      <c r="D8" s="75"/>
      <c r="E8" s="194"/>
      <c r="F8" s="75"/>
      <c r="G8" s="75"/>
      <c r="H8" s="75"/>
    </row>
    <row r="9" spans="1:8" ht="21" customHeight="1" x14ac:dyDescent="0.2">
      <c r="A9" s="97" t="s">
        <v>124</v>
      </c>
      <c r="B9" s="117">
        <v>222</v>
      </c>
      <c r="C9" s="75">
        <v>128</v>
      </c>
      <c r="D9" s="75">
        <v>94</v>
      </c>
      <c r="E9" s="197" t="s">
        <v>169</v>
      </c>
      <c r="F9" s="117">
        <v>290</v>
      </c>
      <c r="G9" s="89">
        <v>157</v>
      </c>
      <c r="H9" s="75">
        <v>133</v>
      </c>
    </row>
    <row r="10" spans="1:8" ht="21" customHeight="1" x14ac:dyDescent="0.2">
      <c r="A10" s="97" t="s">
        <v>126</v>
      </c>
      <c r="B10" s="117">
        <v>18</v>
      </c>
      <c r="C10" s="75">
        <v>16</v>
      </c>
      <c r="D10" s="75">
        <v>2</v>
      </c>
      <c r="E10" s="197" t="s">
        <v>125</v>
      </c>
      <c r="F10" s="117">
        <v>614</v>
      </c>
      <c r="G10" s="89">
        <v>310</v>
      </c>
      <c r="H10" s="75">
        <v>304</v>
      </c>
    </row>
    <row r="11" spans="1:8" ht="21" customHeight="1" x14ac:dyDescent="0.2">
      <c r="A11" s="97" t="s">
        <v>128</v>
      </c>
      <c r="B11" s="117">
        <v>18</v>
      </c>
      <c r="C11" s="75">
        <v>10</v>
      </c>
      <c r="D11" s="75">
        <v>8</v>
      </c>
      <c r="E11" s="197" t="s">
        <v>127</v>
      </c>
      <c r="F11" s="117">
        <v>8338</v>
      </c>
      <c r="G11" s="89">
        <v>4204</v>
      </c>
      <c r="H11" s="75">
        <v>4134</v>
      </c>
    </row>
    <row r="12" spans="1:8" ht="21" customHeight="1" x14ac:dyDescent="0.2">
      <c r="A12" s="97" t="s">
        <v>130</v>
      </c>
      <c r="B12" s="117">
        <v>70</v>
      </c>
      <c r="C12" s="75">
        <v>35</v>
      </c>
      <c r="D12" s="75">
        <v>35</v>
      </c>
      <c r="E12" s="197" t="s">
        <v>129</v>
      </c>
      <c r="F12" s="117">
        <v>1529</v>
      </c>
      <c r="G12" s="89">
        <v>779</v>
      </c>
      <c r="H12" s="75">
        <v>750</v>
      </c>
    </row>
    <row r="13" spans="1:8" ht="21" customHeight="1" x14ac:dyDescent="0.2">
      <c r="A13" s="97" t="s">
        <v>132</v>
      </c>
      <c r="B13" s="117">
        <v>13</v>
      </c>
      <c r="C13" s="75">
        <v>6</v>
      </c>
      <c r="D13" s="75">
        <v>7</v>
      </c>
      <c r="E13" s="197" t="s">
        <v>131</v>
      </c>
      <c r="F13" s="117">
        <v>258</v>
      </c>
      <c r="G13" s="89">
        <v>122</v>
      </c>
      <c r="H13" s="75">
        <v>136</v>
      </c>
    </row>
    <row r="14" spans="1:8" ht="21" customHeight="1" x14ac:dyDescent="0.2">
      <c r="A14" s="97" t="s">
        <v>133</v>
      </c>
      <c r="B14" s="117">
        <v>5</v>
      </c>
      <c r="C14" s="75">
        <v>3</v>
      </c>
      <c r="D14" s="75">
        <v>2</v>
      </c>
      <c r="E14" s="197" t="s">
        <v>488</v>
      </c>
      <c r="F14" s="117">
        <v>131</v>
      </c>
      <c r="G14" s="89">
        <v>68</v>
      </c>
      <c r="H14" s="75">
        <v>63</v>
      </c>
    </row>
    <row r="15" spans="1:8" ht="21" customHeight="1" x14ac:dyDescent="0.2">
      <c r="A15" s="97" t="s">
        <v>135</v>
      </c>
      <c r="B15" s="117">
        <v>23</v>
      </c>
      <c r="C15" s="75">
        <v>15</v>
      </c>
      <c r="D15" s="75">
        <v>8</v>
      </c>
      <c r="E15" s="197" t="s">
        <v>134</v>
      </c>
      <c r="F15" s="117">
        <v>47</v>
      </c>
      <c r="G15" s="89">
        <v>19</v>
      </c>
      <c r="H15" s="75">
        <v>28</v>
      </c>
    </row>
    <row r="16" spans="1:8" ht="21" customHeight="1" x14ac:dyDescent="0.2">
      <c r="A16" s="97" t="s">
        <v>137</v>
      </c>
      <c r="B16" s="117">
        <v>76</v>
      </c>
      <c r="C16" s="75">
        <v>45</v>
      </c>
      <c r="D16" s="75">
        <v>31</v>
      </c>
      <c r="E16" s="197" t="s">
        <v>136</v>
      </c>
      <c r="F16" s="117">
        <v>67</v>
      </c>
      <c r="G16" s="89">
        <v>33</v>
      </c>
      <c r="H16" s="75">
        <v>34</v>
      </c>
    </row>
    <row r="17" spans="1:8" ht="21" customHeight="1" x14ac:dyDescent="0.2">
      <c r="A17" s="97" t="s">
        <v>139</v>
      </c>
      <c r="B17" s="117">
        <v>41</v>
      </c>
      <c r="C17" s="75">
        <v>31</v>
      </c>
      <c r="D17" s="75">
        <v>10</v>
      </c>
      <c r="E17" s="197" t="s">
        <v>138</v>
      </c>
      <c r="F17" s="117">
        <v>230</v>
      </c>
      <c r="G17" s="89">
        <v>125</v>
      </c>
      <c r="H17" s="75">
        <v>105</v>
      </c>
    </row>
    <row r="18" spans="1:8" ht="21" customHeight="1" x14ac:dyDescent="0.2">
      <c r="A18" s="97" t="s">
        <v>141</v>
      </c>
      <c r="B18" s="117">
        <v>69</v>
      </c>
      <c r="C18" s="75">
        <v>53</v>
      </c>
      <c r="D18" s="75">
        <v>16</v>
      </c>
      <c r="E18" s="197" t="s">
        <v>140</v>
      </c>
      <c r="F18" s="117">
        <v>306</v>
      </c>
      <c r="G18" s="89">
        <v>175</v>
      </c>
      <c r="H18" s="75">
        <v>131</v>
      </c>
    </row>
    <row r="19" spans="1:8" ht="21" customHeight="1" x14ac:dyDescent="0.2">
      <c r="A19" s="97" t="s">
        <v>143</v>
      </c>
      <c r="B19" s="117">
        <v>597</v>
      </c>
      <c r="C19" s="75">
        <v>297</v>
      </c>
      <c r="D19" s="75">
        <v>300</v>
      </c>
      <c r="E19" s="197" t="s">
        <v>142</v>
      </c>
      <c r="F19" s="117">
        <v>82</v>
      </c>
      <c r="G19" s="89">
        <v>41</v>
      </c>
      <c r="H19" s="75">
        <v>41</v>
      </c>
    </row>
    <row r="20" spans="1:8" ht="21" customHeight="1" x14ac:dyDescent="0.2">
      <c r="A20" s="97" t="s">
        <v>145</v>
      </c>
      <c r="B20" s="117">
        <v>523</v>
      </c>
      <c r="C20" s="75">
        <v>285</v>
      </c>
      <c r="D20" s="75">
        <v>238</v>
      </c>
      <c r="E20" s="197" t="s">
        <v>144</v>
      </c>
      <c r="F20" s="117">
        <v>57</v>
      </c>
      <c r="G20" s="89">
        <v>34</v>
      </c>
      <c r="H20" s="75">
        <v>23</v>
      </c>
    </row>
    <row r="21" spans="1:8" ht="21" customHeight="1" x14ac:dyDescent="0.2">
      <c r="A21" s="97" t="s">
        <v>147</v>
      </c>
      <c r="B21" s="117">
        <v>2173</v>
      </c>
      <c r="C21" s="75">
        <v>1204</v>
      </c>
      <c r="D21" s="75">
        <v>969</v>
      </c>
      <c r="E21" s="197" t="s">
        <v>146</v>
      </c>
      <c r="F21" s="117">
        <v>126</v>
      </c>
      <c r="G21" s="89">
        <v>75</v>
      </c>
      <c r="H21" s="75">
        <v>51</v>
      </c>
    </row>
    <row r="22" spans="1:8" ht="21" customHeight="1" x14ac:dyDescent="0.2">
      <c r="A22" s="97" t="s">
        <v>487</v>
      </c>
      <c r="B22" s="117">
        <v>914</v>
      </c>
      <c r="C22" s="75">
        <v>514</v>
      </c>
      <c r="D22" s="75">
        <v>400</v>
      </c>
      <c r="E22" s="197" t="s">
        <v>148</v>
      </c>
      <c r="F22" s="117">
        <v>87</v>
      </c>
      <c r="G22" s="89">
        <v>50</v>
      </c>
      <c r="H22" s="75">
        <v>37</v>
      </c>
    </row>
    <row r="23" spans="1:8" ht="21" customHeight="1" x14ac:dyDescent="0.2">
      <c r="A23" s="97" t="s">
        <v>150</v>
      </c>
      <c r="B23" s="117">
        <v>69</v>
      </c>
      <c r="C23" s="75">
        <v>39</v>
      </c>
      <c r="D23" s="75">
        <v>30</v>
      </c>
      <c r="E23" s="197" t="s">
        <v>149</v>
      </c>
      <c r="F23" s="117">
        <v>55</v>
      </c>
      <c r="G23" s="89">
        <v>29</v>
      </c>
      <c r="H23" s="75">
        <v>26</v>
      </c>
    </row>
    <row r="24" spans="1:8" ht="21" customHeight="1" x14ac:dyDescent="0.2">
      <c r="A24" s="97" t="s">
        <v>152</v>
      </c>
      <c r="B24" s="117">
        <v>40</v>
      </c>
      <c r="C24" s="75">
        <v>27</v>
      </c>
      <c r="D24" s="75">
        <v>13</v>
      </c>
      <c r="E24" s="197" t="s">
        <v>151</v>
      </c>
      <c r="F24" s="117">
        <v>535</v>
      </c>
      <c r="G24" s="89">
        <v>313</v>
      </c>
      <c r="H24" s="75">
        <v>222</v>
      </c>
    </row>
    <row r="25" spans="1:8" ht="21" customHeight="1" x14ac:dyDescent="0.2">
      <c r="A25" s="97" t="s">
        <v>154</v>
      </c>
      <c r="B25" s="117">
        <v>72</v>
      </c>
      <c r="C25" s="75">
        <v>49</v>
      </c>
      <c r="D25" s="75">
        <v>23</v>
      </c>
      <c r="E25" s="197" t="s">
        <v>153</v>
      </c>
      <c r="F25" s="117">
        <v>40</v>
      </c>
      <c r="G25" s="89">
        <v>28</v>
      </c>
      <c r="H25" s="75">
        <v>12</v>
      </c>
    </row>
    <row r="26" spans="1:8" ht="21" customHeight="1" x14ac:dyDescent="0.2">
      <c r="A26" s="97" t="s">
        <v>156</v>
      </c>
      <c r="B26" s="117">
        <v>58</v>
      </c>
      <c r="C26" s="75">
        <v>30</v>
      </c>
      <c r="D26" s="75">
        <v>28</v>
      </c>
      <c r="E26" s="197" t="s">
        <v>155</v>
      </c>
      <c r="F26" s="117">
        <v>68</v>
      </c>
      <c r="G26" s="89">
        <v>35</v>
      </c>
      <c r="H26" s="75">
        <v>33</v>
      </c>
    </row>
    <row r="27" spans="1:8" ht="21" customHeight="1" x14ac:dyDescent="0.2">
      <c r="A27" s="97" t="s">
        <v>158</v>
      </c>
      <c r="B27" s="117">
        <v>11</v>
      </c>
      <c r="C27" s="75">
        <v>7</v>
      </c>
      <c r="D27" s="75">
        <v>4</v>
      </c>
      <c r="E27" s="197" t="s">
        <v>157</v>
      </c>
      <c r="F27" s="117">
        <v>62</v>
      </c>
      <c r="G27" s="89">
        <v>33</v>
      </c>
      <c r="H27" s="75">
        <v>29</v>
      </c>
    </row>
    <row r="28" spans="1:8" ht="21" customHeight="1" x14ac:dyDescent="0.2">
      <c r="A28" s="97" t="s">
        <v>160</v>
      </c>
      <c r="B28" s="117">
        <v>51</v>
      </c>
      <c r="C28" s="75">
        <v>20</v>
      </c>
      <c r="D28" s="75">
        <v>31</v>
      </c>
      <c r="E28" s="197" t="s">
        <v>159</v>
      </c>
      <c r="F28" s="117">
        <v>44</v>
      </c>
      <c r="G28" s="89">
        <v>22</v>
      </c>
      <c r="H28" s="75">
        <v>22</v>
      </c>
    </row>
    <row r="29" spans="1:8" ht="21" customHeight="1" x14ac:dyDescent="0.2">
      <c r="A29" s="97" t="s">
        <v>162</v>
      </c>
      <c r="B29" s="117">
        <v>61</v>
      </c>
      <c r="C29" s="75">
        <v>36</v>
      </c>
      <c r="D29" s="75">
        <v>25</v>
      </c>
      <c r="E29" s="197" t="s">
        <v>161</v>
      </c>
      <c r="F29" s="117">
        <v>39</v>
      </c>
      <c r="G29" s="89">
        <v>16</v>
      </c>
      <c r="H29" s="75">
        <v>23</v>
      </c>
    </row>
    <row r="30" spans="1:8" ht="21" customHeight="1" x14ac:dyDescent="0.2">
      <c r="A30" s="97" t="s">
        <v>163</v>
      </c>
      <c r="B30" s="117">
        <v>170</v>
      </c>
      <c r="C30" s="75">
        <v>106</v>
      </c>
      <c r="D30" s="75">
        <v>64</v>
      </c>
      <c r="E30" s="197" t="s">
        <v>489</v>
      </c>
      <c r="F30" s="117">
        <v>63</v>
      </c>
      <c r="G30" s="89">
        <v>39</v>
      </c>
      <c r="H30" s="75">
        <v>24</v>
      </c>
    </row>
    <row r="31" spans="1:8" ht="21" customHeight="1" x14ac:dyDescent="0.2">
      <c r="A31" s="97" t="s">
        <v>165</v>
      </c>
      <c r="B31" s="117">
        <v>669</v>
      </c>
      <c r="C31" s="75">
        <v>357</v>
      </c>
      <c r="D31" s="75">
        <v>312</v>
      </c>
      <c r="E31" s="197" t="s">
        <v>164</v>
      </c>
      <c r="F31" s="117">
        <v>93</v>
      </c>
      <c r="G31" s="89">
        <v>48</v>
      </c>
      <c r="H31" s="75">
        <v>45</v>
      </c>
    </row>
    <row r="32" spans="1:8" ht="21" customHeight="1" x14ac:dyDescent="0.2">
      <c r="A32" s="97" t="s">
        <v>167</v>
      </c>
      <c r="B32" s="117">
        <v>111</v>
      </c>
      <c r="C32" s="75">
        <v>59</v>
      </c>
      <c r="D32" s="75">
        <v>52</v>
      </c>
      <c r="E32" s="197" t="s">
        <v>166</v>
      </c>
      <c r="F32" s="117">
        <v>1564</v>
      </c>
      <c r="G32" s="124">
        <v>750</v>
      </c>
      <c r="H32" s="124">
        <v>814</v>
      </c>
    </row>
    <row r="33" spans="1:8" ht="21" customHeight="1" thickBot="1" x14ac:dyDescent="0.25">
      <c r="A33" s="97"/>
      <c r="B33" s="117"/>
      <c r="C33" s="75"/>
      <c r="D33" s="75"/>
      <c r="E33" s="197" t="s">
        <v>168</v>
      </c>
      <c r="F33" s="206" t="s">
        <v>183</v>
      </c>
      <c r="G33" s="205" t="s">
        <v>183</v>
      </c>
      <c r="H33" s="205" t="s">
        <v>183</v>
      </c>
    </row>
    <row r="34" spans="1:8" ht="15" customHeight="1" x14ac:dyDescent="0.2">
      <c r="A34" s="82"/>
      <c r="B34" s="81"/>
      <c r="C34" s="81"/>
      <c r="D34" s="81"/>
      <c r="E34" s="81"/>
      <c r="F34" s="82"/>
      <c r="G34" s="82"/>
      <c r="H34" s="83" t="s">
        <v>271</v>
      </c>
    </row>
    <row r="35" spans="1:8" ht="15" customHeight="1" x14ac:dyDescent="0.2">
      <c r="A35" s="88" t="s">
        <v>460</v>
      </c>
      <c r="B35" s="63"/>
      <c r="C35" s="63"/>
      <c r="D35" s="63"/>
      <c r="E35" s="63"/>
      <c r="F35" s="14"/>
      <c r="G35" s="14"/>
      <c r="H35" s="14"/>
    </row>
    <row r="36" spans="1:8" ht="15" customHeight="1" x14ac:dyDescent="0.2">
      <c r="A36" s="88"/>
      <c r="B36" s="14"/>
      <c r="C36" s="14"/>
      <c r="D36" s="14"/>
      <c r="E36" s="14"/>
      <c r="F36" s="14"/>
      <c r="G36" s="14"/>
      <c r="H36" s="14"/>
    </row>
  </sheetData>
  <phoneticPr fontId="2"/>
  <pageMargins left="0.98425196850393704" right="0.98425196850393704" top="0.78740157480314965" bottom="0.78740157480314965" header="0.51181102362204722" footer="0.51181102362204722"/>
  <pageSetup paperSize="9" firstPageNumber="7" orientation="portrait" useFirstPageNumber="1" r:id="rId1"/>
  <headerFooter alignWithMargins="0">
    <oddFooter xml:space="preserve">&amp;C&amp;"游明朝 Demibold,標準"&amp;P+13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P7</vt:lpstr>
      <vt:lpstr>P8、P9</vt:lpstr>
      <vt:lpstr>P10</vt:lpstr>
      <vt:lpstr>P11～P15</vt:lpstr>
      <vt:lpstr>P16、P17</vt:lpstr>
      <vt:lpstr>P18</vt:lpstr>
      <vt:lpstr>P19</vt:lpstr>
      <vt:lpstr>P20</vt:lpstr>
      <vt:lpstr>'P11～P15'!Print_Area</vt:lpstr>
      <vt:lpstr>'P8、P9'!Print_Area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2024-04-18T06:24:42Z</dcterms:created>
  <dcterms:modified xsi:type="dcterms:W3CDTF">2025-03-19T03:00:50Z</dcterms:modified>
</cp:coreProperties>
</file>