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2.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B3886E0C-7EFB-4499-A89C-4738E6D81F36}" revIDLastSave="0" xr10:uidLastSave="{00000000-0000-0000-0000-000000000000}"/>
  <bookViews>
    <workbookView activeTab="4" tabRatio="931" xr2:uid="{00000000-000D-0000-FFFF-FFFF00000000}" windowHeight="12456" windowWidth="23256" xWindow="-108" yWindow="-108"/>
  </bookViews>
  <sheets>
    <sheet r:id="rId1" name="目次 " sheetId="7"/>
    <sheet r:id="rId2" name="８短期入所 (併設型)①" sheetId="1"/>
    <sheet r:id="rId3" name="９特定施設" sheetId="8"/>
    <sheet r:id="rId4" name="10介護老人福祉施設①" sheetId="10"/>
    <sheet r:id="rId5" name="８短期・10老人福祉施設②" sheetId="4"/>
    <sheet r:id="rId6" name="11介護老人保健施設① 通リハ付" sheetId="12"/>
    <sheet r:id="rId7" name="11介護老人保健施設② Ⅰ及びⅣ" sheetId="16"/>
  </sheets>
  <definedNames>
    <definedName localSheetId="3" name="_xlnm.Print_Area">'10介護老人福祉施設①'!$A$1:$O$128</definedName>
    <definedName localSheetId="5" name="_xlnm.Print_Area">'11介護老人保健施設① 通リハ付'!$A$1:$O$192</definedName>
    <definedName localSheetId="6" name="_xlnm.Print_Area">'11介護老人保健施設② Ⅰ及びⅣ'!$A$1:$AB$61</definedName>
    <definedName localSheetId="4" name="_xlnm.Print_Area">'８短期・10老人福祉施設②'!$A$1:$AC$48</definedName>
    <definedName localSheetId="1" name="_xlnm.Print_Area">'８短期入所 (併設型)①'!$A$1:$O$114</definedName>
    <definedName localSheetId="2" name="_xlnm.Print_Area">'９特定施設'!$A$1:$O$111</definedName>
    <definedName localSheetId="3" name="_xlnm.Print_Titles">'10介護老人福祉施設①'!$19:$19</definedName>
    <definedName localSheetId="5" name="_xlnm.Print_Titles">'11介護老人保健施設① 通リハ付'!$18:$18</definedName>
    <definedName localSheetId="1" name="_xlnm.Print_Titles">'８短期入所 (併設型)①'!$19:$19</definedName>
    <definedName localSheetId="2" name="_xlnm.Print_Titles">'９特定施設'!$18:$18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84" i="12" l="1"/>
  <c r="E113" i="12"/>
  <c r="E57" i="12"/>
  <c r="E45" i="12"/>
  <c r="E48" i="10"/>
  <c r="E99" i="8"/>
  <c r="E42" i="8"/>
  <c r="E46" i="1"/>
  <c r="E49" i="12"/>
  <c r="E32" i="12"/>
  <c r="E188" i="12"/>
  <c r="E187" i="12"/>
  <c r="G188" i="12" s="1"/>
  <c r="I188" i="12" s="1"/>
  <c r="F71" i="12" l="1"/>
  <c r="E72" i="12" s="1"/>
  <c r="G73" i="12" s="1"/>
  <c r="E68" i="12"/>
  <c r="E67" i="12"/>
  <c r="G68" i="12" s="1"/>
  <c r="E63" i="12"/>
  <c r="E62" i="12"/>
  <c r="G63" i="12" s="1"/>
  <c r="E117" i="12"/>
  <c r="F62" i="10"/>
  <c r="E63" i="10" s="1"/>
  <c r="G64" i="10" s="1"/>
  <c r="E59" i="10"/>
  <c r="E58" i="10"/>
  <c r="G59" i="10" s="1"/>
  <c r="E54" i="10"/>
  <c r="E53" i="10"/>
  <c r="G54" i="10" s="1"/>
  <c r="E33" i="10"/>
  <c r="E103" i="8"/>
  <c r="F56" i="8"/>
  <c r="E57" i="8" s="1"/>
  <c r="G58" i="8" s="1"/>
  <c r="E27" i="8"/>
  <c r="E26" i="8"/>
  <c r="G27" i="8" s="1"/>
  <c r="I27" i="8" s="1"/>
  <c r="E53" i="8"/>
  <c r="E52" i="8"/>
  <c r="G53" i="8" s="1"/>
  <c r="E48" i="8"/>
  <c r="E47" i="8"/>
  <c r="G48" i="8" s="1"/>
  <c r="I68" i="12" l="1"/>
  <c r="I63" i="12"/>
  <c r="E73" i="12"/>
  <c r="I73" i="12" s="1"/>
  <c r="H77" i="12" s="1"/>
  <c r="I59" i="10"/>
  <c r="I54" i="10"/>
  <c r="E64" i="10"/>
  <c r="I64" i="10" s="1"/>
  <c r="I48" i="8"/>
  <c r="I53" i="8"/>
  <c r="E58" i="8"/>
  <c r="I58" i="8" s="1"/>
  <c r="E31" i="1"/>
  <c r="E56" i="1"/>
  <c r="G57" i="1" s="1"/>
  <c r="E57" i="1"/>
  <c r="E52" i="1"/>
  <c r="F60" i="1"/>
  <c r="E61" i="1" s="1"/>
  <c r="G62" i="1" s="1"/>
  <c r="E51" i="1"/>
  <c r="G52" i="1" s="1"/>
  <c r="I52" i="1" s="1"/>
  <c r="E62" i="1" l="1"/>
  <c r="I62" i="1" s="1"/>
  <c r="I57" i="1"/>
  <c r="F182" i="12"/>
  <c r="K182" i="12" s="1"/>
  <c r="F180" i="12"/>
  <c r="I180" i="12" s="1"/>
  <c r="F178" i="12"/>
  <c r="K178" i="12" s="1"/>
  <c r="F176" i="12"/>
  <c r="K176" i="12" s="1"/>
  <c r="F172" i="12"/>
  <c r="K172" i="12" s="1"/>
  <c r="F170" i="12"/>
  <c r="I170" i="12" s="1"/>
  <c r="F168" i="12"/>
  <c r="K168" i="12" s="1"/>
  <c r="F166" i="12"/>
  <c r="K166" i="12" s="1"/>
  <c r="I182" i="12" l="1"/>
  <c r="I178" i="12"/>
  <c r="I168" i="12"/>
  <c r="K180" i="12"/>
  <c r="K170" i="12"/>
  <c r="I166" i="12"/>
  <c r="I176" i="12"/>
  <c r="I172" i="12"/>
  <c r="P34" i="16" l="1"/>
  <c r="J19" i="16"/>
  <c r="J54" i="16" s="1"/>
  <c r="J11" i="16"/>
  <c r="F44" i="16" s="1"/>
  <c r="P44" i="16" s="1"/>
  <c r="P45" i="16" s="1"/>
  <c r="Q54" i="16" s="1"/>
  <c r="F50" i="16" l="1"/>
  <c r="P50" i="16" s="1"/>
  <c r="P51" i="16" s="1"/>
  <c r="Y54" i="16" s="1"/>
  <c r="F126" i="12" l="1"/>
  <c r="I126" i="12" s="1"/>
  <c r="E116" i="12"/>
  <c r="G117" i="12" s="1"/>
  <c r="I117" i="12" s="1"/>
  <c r="G112" i="12"/>
  <c r="J112" i="12" s="1"/>
  <c r="F55" i="12"/>
  <c r="I55" i="12" s="1"/>
  <c r="K55" i="12" s="1"/>
  <c r="E48" i="12"/>
  <c r="G49" i="12" s="1"/>
  <c r="I49" i="12" s="1"/>
  <c r="K44" i="12"/>
  <c r="F39" i="12"/>
  <c r="I39" i="12" s="1"/>
  <c r="K39" i="12" s="1"/>
  <c r="E31" i="12"/>
  <c r="G32" i="12" s="1"/>
  <c r="I32" i="12" s="1"/>
  <c r="F26" i="12"/>
  <c r="I26" i="12" s="1"/>
  <c r="K126" i="12" l="1"/>
  <c r="K77" i="12"/>
  <c r="K26" i="12"/>
  <c r="H39" i="4" l="1"/>
  <c r="S39" i="4" s="1"/>
  <c r="D8" i="10" l="1"/>
  <c r="E32" i="10"/>
  <c r="G33" i="10" s="1"/>
  <c r="I33" i="10" s="1"/>
  <c r="I8" i="10"/>
  <c r="F122" i="10" s="1"/>
  <c r="I122" i="10" s="1"/>
  <c r="K122" i="10" s="1"/>
  <c r="F46" i="10" l="1"/>
  <c r="I46" i="10" s="1"/>
  <c r="K46" i="10" s="1"/>
  <c r="G72" i="10"/>
  <c r="K72" i="10" s="1"/>
  <c r="K73" i="10" s="1"/>
  <c r="F27" i="10"/>
  <c r="D8" i="8"/>
  <c r="F8" i="8"/>
  <c r="E102" i="8"/>
  <c r="G103" i="8" s="1"/>
  <c r="I103" i="8" s="1"/>
  <c r="J16" i="4"/>
  <c r="I27" i="10" l="1"/>
  <c r="K27" i="10" s="1"/>
  <c r="I8" i="8"/>
  <c r="F97" i="8" s="1"/>
  <c r="I97" i="8" s="1"/>
  <c r="K97" i="8" s="1"/>
  <c r="F21" i="8" l="1"/>
  <c r="I21" i="8" s="1"/>
  <c r="K21" i="8" s="1"/>
  <c r="G68" i="8"/>
  <c r="K68" i="8" s="1"/>
  <c r="K69" i="8" s="1"/>
  <c r="F40" i="8"/>
  <c r="I40" i="8" s="1"/>
  <c r="K40" i="8" s="1"/>
  <c r="E30" i="1"/>
  <c r="G31" i="1" s="1"/>
  <c r="I31" i="1" s="1"/>
  <c r="H8" i="1"/>
  <c r="F44" i="1" s="1"/>
  <c r="I44" i="1" s="1"/>
  <c r="K44" i="1" s="1"/>
  <c r="D8" i="1"/>
  <c r="F25" i="1" l="1"/>
  <c r="I25" i="1" s="1"/>
  <c r="K2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yaeab</author>
  </authors>
  <commentList>
    <comment ref="B60" authorId="0" shapeId="0" xr:uid="{00000000-0006-0000-0200-000001000000}">
      <text>
        <r>
          <rPr>
            <sz val="9"/>
            <color indexed="81"/>
            <rFont val="ＭＳ Ｐゴシック"/>
            <family val="3"/>
            <charset val="128"/>
          </rPr>
          <t>指定介護予防特定施設入居者生活介護のみを提供する場合は、介護職員及び看護職員のうちいずれか１人が常勤であれば足りるものとする。</t>
        </r>
      </text>
    </comment>
    <comment ref="B73" authorId="0" shapeId="0" xr:uid="{00000000-0006-0000-0200-000002000000}">
      <text>
        <r>
          <rPr>
            <sz val="9"/>
            <color indexed="81"/>
            <rFont val="ＭＳ Ｐゴシック"/>
            <family val="3"/>
            <charset val="128"/>
          </rPr>
          <t>指定介護予防特定施設入居者生活介護のみを提供する場合は、介護職員及び看護職員のうちいずれか１人が常勤であれば足りるものとする。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吹田市</author>
  </authors>
  <commentList>
    <comment ref="A9" authorId="0" shapeId="0" xr:uid="{00000000-0006-0000-0300-000001000000}">
      <text>
        <r>
          <rPr>
            <b/>
            <sz val="9"/>
            <color indexed="81"/>
            <rFont val="游ゴシック"/>
            <family val="3"/>
            <charset val="128"/>
            <scheme val="minor"/>
          </rPr>
          <t xml:space="preserve">※前年度において１年未満の実績しかない場合の算出方法
</t>
        </r>
        <r>
          <rPr>
            <sz val="9"/>
            <color indexed="81"/>
            <rFont val="游ゴシック"/>
            <family val="3"/>
            <charset val="128"/>
            <scheme val="minor"/>
          </rPr>
          <t>・新規⇒推定数とする
・６か月未満⇒ベッド数の90％を入所者数とする
・６か月以上１年未満⇒直近の６か月における入所者延数を６か月間の日数で除して得た数とする
・１年以上⇒直近１年間における入所者延数を１年間の日数で除して得た数とする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吹田市</author>
    <author>yaeab</author>
  </authors>
  <commentList>
    <comment ref="A8" authorId="0" shapeId="0" xr:uid="{00000000-0006-0000-0500-000001000000}">
      <text>
        <r>
          <rPr>
            <b/>
            <sz val="9"/>
            <color indexed="81"/>
            <rFont val="游ゴシック"/>
            <family val="3"/>
            <charset val="128"/>
            <scheme val="minor"/>
          </rPr>
          <t xml:space="preserve">※前年度において１年未満の実績しかない場合の算出方法
</t>
        </r>
        <r>
          <rPr>
            <sz val="9"/>
            <color indexed="81"/>
            <rFont val="游ゴシック"/>
            <family val="3"/>
            <charset val="128"/>
            <scheme val="minor"/>
          </rPr>
          <t>・新規⇒推定数とする
・６か月未満⇒ベッド数の90％を入所者数とする
・６か月以上１年未満⇒直近の６か月における入所者延数を６か月間の日数で除して得た数とする
・１年以上⇒直近１年間における入所者延数を１年間の日数で除して得た数とする</t>
        </r>
      </text>
    </comment>
    <comment ref="J146" authorId="1" shapeId="0" xr:uid="{00000000-0006-0000-0500-000002000000}">
      <text>
        <r>
          <rPr>
            <b/>
            <sz val="10"/>
            <color indexed="81"/>
            <rFont val="ＭＳ Ｐゴシック"/>
            <family val="3"/>
            <charset val="128"/>
          </rPr>
          <t>平均提供時間数
＝利用者ごとの提供時間数の合計÷利用者数</t>
        </r>
      </text>
    </comment>
  </commentList>
</comments>
</file>

<file path=xl/sharedStrings.xml><?xml version="1.0" encoding="utf-8"?>
<sst xmlns="http://schemas.openxmlformats.org/spreadsheetml/2006/main" count="1115" uniqueCount="437">
  <si>
    <t>記入年月日</t>
    <phoneticPr fontId="2"/>
  </si>
  <si>
    <t>　　年　 　月　 　日</t>
    <phoneticPr fontId="2"/>
  </si>
  <si>
    <t>事業所名</t>
  </si>
  <si>
    <t>①　施　　設</t>
    <rPh sb="2" eb="3">
      <t>シ</t>
    </rPh>
    <rPh sb="5" eb="6">
      <t>セツ</t>
    </rPh>
    <phoneticPr fontId="9"/>
  </si>
  <si>
    <t>定員</t>
    <rPh sb="0" eb="2">
      <t>テイイン</t>
    </rPh>
    <phoneticPr fontId="9"/>
  </si>
  <si>
    <t>人</t>
    <rPh sb="0" eb="1">
      <t>ニン</t>
    </rPh>
    <phoneticPr fontId="9"/>
  </si>
  <si>
    <t>前年度平均</t>
    <rPh sb="0" eb="3">
      <t>ゼンネンド</t>
    </rPh>
    <rPh sb="3" eb="5">
      <t>ヘイキン</t>
    </rPh>
    <phoneticPr fontId="9"/>
  </si>
  <si>
    <t>②　短期入所</t>
    <rPh sb="2" eb="4">
      <t>タンキ</t>
    </rPh>
    <rPh sb="4" eb="6">
      <t>ニュウショ</t>
    </rPh>
    <phoneticPr fontId="9"/>
  </si>
  <si>
    <t>③　合　　計</t>
    <rPh sb="2" eb="3">
      <t>ア</t>
    </rPh>
    <rPh sb="5" eb="6">
      <t>ケイ</t>
    </rPh>
    <phoneticPr fontId="9"/>
  </si>
  <si>
    <t>□　記載にあたっての留意事項</t>
    <phoneticPr fontId="2"/>
  </si>
  <si>
    <t>（１）前月の実績について記載して下さい。</t>
    <rPh sb="3" eb="5">
      <t>ゼンゲツ</t>
    </rPh>
    <rPh sb="6" eb="8">
      <t>ジッセキ</t>
    </rPh>
    <rPh sb="12" eb="14">
      <t>キサイ</t>
    </rPh>
    <rPh sb="16" eb="17">
      <t>クダ</t>
    </rPh>
    <phoneticPr fontId="2"/>
  </si>
  <si>
    <t>（３）市確認欄には記載しないでください。</t>
    <phoneticPr fontId="2"/>
  </si>
  <si>
    <t>□   人員基準が満たされていない場合は、更新できません。</t>
    <phoneticPr fontId="2"/>
  </si>
  <si>
    <t>チェック項目</t>
  </si>
  <si>
    <t>項　目</t>
    <phoneticPr fontId="2"/>
  </si>
  <si>
    <t>内　容</t>
    <phoneticPr fontId="2"/>
  </si>
  <si>
    <t>適</t>
  </si>
  <si>
    <t>市確認欄</t>
  </si>
  <si>
    <t>１　従業者の員数</t>
    <phoneticPr fontId="2"/>
  </si>
  <si>
    <t>・医師</t>
    <rPh sb="1" eb="3">
      <t>イシ</t>
    </rPh>
    <phoneticPr fontId="2"/>
  </si>
  <si>
    <t>○１人以上置いているか。（本体施設の従業者が兼務可）</t>
    <phoneticPr fontId="2"/>
  </si>
  <si>
    <t>・生活相談員</t>
    <rPh sb="1" eb="3">
      <t>セイカツ</t>
    </rPh>
    <rPh sb="3" eb="6">
      <t>ソウダンイン</t>
    </rPh>
    <phoneticPr fontId="2"/>
  </si>
  <si>
    <t>・必要数計算式</t>
    <rPh sb="1" eb="4">
      <t>ヒツヨウスウ</t>
    </rPh>
    <rPh sb="4" eb="6">
      <t>ケイサン</t>
    </rPh>
    <rPh sb="6" eb="7">
      <t>シキ</t>
    </rPh>
    <phoneticPr fontId="2"/>
  </si>
  <si>
    <t>（総利用者数</t>
    <rPh sb="1" eb="2">
      <t>ソウ</t>
    </rPh>
    <rPh sb="2" eb="4">
      <t>リヨウ</t>
    </rPh>
    <rPh sb="4" eb="5">
      <t>シャ</t>
    </rPh>
    <rPh sb="5" eb="6">
      <t>スウ</t>
    </rPh>
    <phoneticPr fontId="2"/>
  </si>
  <si>
    <t>人） ÷ 100 ＝</t>
    <rPh sb="0" eb="1">
      <t>ニン</t>
    </rPh>
    <phoneticPr fontId="2"/>
  </si>
  <si>
    <t>人</t>
    <rPh sb="0" eb="1">
      <t>ニン</t>
    </rPh>
    <phoneticPr fontId="2"/>
  </si>
  <si>
    <t>（例） 利用者100人まで     　　   常勤換算方法で　１人 
          利用者100人超～200人       常勤換算方法で　２人</t>
    <phoneticPr fontId="2"/>
  </si>
  <si>
    <t>　常勤換算数（　　　</t>
    <phoneticPr fontId="2"/>
  </si>
  <si>
    <t>　　　年　　月</t>
    <rPh sb="3" eb="4">
      <t>ネン</t>
    </rPh>
    <rPh sb="6" eb="7">
      <t>ガツ</t>
    </rPh>
    <phoneticPr fontId="2"/>
  </si>
  <si>
    <t>　実績）の算出</t>
    <rPh sb="5" eb="7">
      <t>サンシュツ</t>
    </rPh>
    <phoneticPr fontId="2"/>
  </si>
  <si>
    <t>・非常勤延勤務時間（</t>
    <phoneticPr fontId="2"/>
  </si>
  <si>
    <t>　H）週平均の勤務時間の合計　…　A</t>
    <rPh sb="3" eb="4">
      <t>シュウ</t>
    </rPh>
    <rPh sb="4" eb="6">
      <t>ヘイキン</t>
    </rPh>
    <rPh sb="7" eb="9">
      <t>キンム</t>
    </rPh>
    <rPh sb="9" eb="11">
      <t>ジカン</t>
    </rPh>
    <rPh sb="12" eb="14">
      <t>ゴウケイ</t>
    </rPh>
    <phoneticPr fontId="2"/>
  </si>
  <si>
    <t>・常勤者要勤務時間（</t>
    <phoneticPr fontId="2"/>
  </si>
  <si>
    <t>　H／週）　…　B</t>
    <rPh sb="3" eb="4">
      <t>シュウ</t>
    </rPh>
    <phoneticPr fontId="2"/>
  </si>
  <si>
    <t>A÷B＝（</t>
    <phoneticPr fontId="2"/>
  </si>
  <si>
    <t>）人　…　C</t>
    <phoneticPr fontId="2"/>
  </si>
  <si>
    <t>※小数点第２以下は切り捨て</t>
    <phoneticPr fontId="2"/>
  </si>
  <si>
    <t>人　＝</t>
    <rPh sb="0" eb="1">
      <t>ニン</t>
    </rPh>
    <phoneticPr fontId="2"/>
  </si>
  <si>
    <t>人</t>
    <phoneticPr fontId="2"/>
  </si>
  <si>
    <t>〇必要な資格を有しているか。</t>
    <phoneticPr fontId="2"/>
  </si>
  <si>
    <t>社会福祉主事、社会福祉士又は精神保健福祉士のいずれかの資格
上記の資格以外の場合、介護支援専門員、介護福祉士又は申請法人（事業者）が開設する社会福祉施設等（第１種社会福祉事業、第2種社会福祉事業、病院、診療所、介護保険施設、有料老人ホーム）で3年以上かつ540日以上介護業務等に従事した実績があり、入所者の相談、援助等を行う能力を有すると認められる者</t>
    <phoneticPr fontId="2"/>
  </si>
  <si>
    <t>〇短期入所生活介護事業所としての定員が20人以上の場合、うち１人以上は常勤か。</t>
    <phoneticPr fontId="2"/>
  </si>
  <si>
    <t>・介護職員又は看護職員</t>
    <phoneticPr fontId="2"/>
  </si>
  <si>
    <t>〇介護職員又は看護職員の合計数は、常勤換算方法で、施設と合算した利用者の数が３又はその端数を増すごとに１人以上となっているか。</t>
    <phoneticPr fontId="2"/>
  </si>
  <si>
    <t>・必要数計算式</t>
    <phoneticPr fontId="2"/>
  </si>
  <si>
    <t>人） ÷ ３ ＝</t>
    <rPh sb="0" eb="1">
      <t>ニン</t>
    </rPh>
    <phoneticPr fontId="2"/>
  </si>
  <si>
    <t>・非常勤延勤務時間（</t>
    <phoneticPr fontId="2"/>
  </si>
  <si>
    <t>〇短期入所生活介護事業所としての定員が20人以上の場合、介護職員及び看護職員のうち1人以上は、常勤の者となっているか。</t>
    <rPh sb="28" eb="30">
      <t>カイゴ</t>
    </rPh>
    <rPh sb="30" eb="32">
      <t>ショクイン</t>
    </rPh>
    <rPh sb="32" eb="33">
      <t>オヨ</t>
    </rPh>
    <phoneticPr fontId="2"/>
  </si>
  <si>
    <t>〇従来型の場合、以下の(１)(２)の職員配置を行っているか。</t>
    <rPh sb="1" eb="4">
      <t>ジュウライガタ</t>
    </rPh>
    <rPh sb="5" eb="7">
      <t>バアイ</t>
    </rPh>
    <rPh sb="8" eb="10">
      <t>イカ</t>
    </rPh>
    <rPh sb="18" eb="20">
      <t>ショクイン</t>
    </rPh>
    <rPh sb="20" eb="22">
      <t>ハイチ</t>
    </rPh>
    <rPh sb="23" eb="24">
      <t>オコナ</t>
    </rPh>
    <phoneticPr fontId="2"/>
  </si>
  <si>
    <t>(１)常時1人以上の介護職員を介護に従事させているか。</t>
    <phoneticPr fontId="2"/>
  </si>
  <si>
    <t>〇ユニット型の場合、以下の(１)～(４)を職員配置を行なっているか。</t>
    <rPh sb="7" eb="9">
      <t>バアイ</t>
    </rPh>
    <rPh sb="10" eb="12">
      <t>イカ</t>
    </rPh>
    <rPh sb="21" eb="23">
      <t>ショクイン</t>
    </rPh>
    <rPh sb="23" eb="25">
      <t>ハイチ</t>
    </rPh>
    <rPh sb="26" eb="27">
      <t>オコナ</t>
    </rPh>
    <phoneticPr fontId="2"/>
  </si>
  <si>
    <t>(１)昼間については、ユニットごとに常時１人以上の介護職員又は看護職員を配置。</t>
    <phoneticPr fontId="2"/>
  </si>
  <si>
    <t>(２)夜間及び深夜については、２ユニットごとに１人以上の介護職員又は看護職員を夜間及び深夜の勤務に従事する職員として配置。</t>
    <phoneticPr fontId="2"/>
  </si>
  <si>
    <t>(３)ユニットごとに、常勤のユニットリーダーを配置。
(４)上記(３)について、ユニットケアリーダー研修受講職員が２名以上いる。</t>
    <phoneticPr fontId="2"/>
  </si>
  <si>
    <t>・栄養士</t>
    <rPh sb="1" eb="4">
      <t>エイヨウシ</t>
    </rPh>
    <phoneticPr fontId="2"/>
  </si>
  <si>
    <t>〇１名以上置いているか。（本体施設との兼務可能）</t>
    <phoneticPr fontId="2"/>
  </si>
  <si>
    <t>・機能訓練指導員</t>
    <rPh sb="1" eb="3">
      <t>キノウ</t>
    </rPh>
    <phoneticPr fontId="2"/>
  </si>
  <si>
    <t>〇必要な資格を有しているか。</t>
    <phoneticPr fontId="2"/>
  </si>
  <si>
    <t>理学療法士、作業療法士、言語聴覚士、看護師、准看護師、柔道整復師、あん摩マッサージ指圧師、はり師及びきゅう師</t>
    <phoneticPr fontId="2"/>
  </si>
  <si>
    <t>・調理員その他の従業員</t>
    <phoneticPr fontId="2"/>
  </si>
  <si>
    <t>〇事業所の実情に応じた適当数を置いているか。</t>
    <phoneticPr fontId="2"/>
  </si>
  <si>
    <t>２ 管理者</t>
    <phoneticPr fontId="2"/>
  </si>
  <si>
    <t>〇常勤で専ら当該事業所の管理業務に従事しているか。</t>
    <phoneticPr fontId="2"/>
  </si>
  <si>
    <t>　兼務である場合は、次のとおりであるか。</t>
    <phoneticPr fontId="2"/>
  </si>
  <si>
    <r>
      <t>○常勤換算方法で施設と合算した利用者の数が100又はその端数を増すごとに１人以上配置しているか。</t>
    </r>
    <r>
      <rPr>
        <sz val="9"/>
        <color rgb="FF000000"/>
        <rFont val="游ゴシック"/>
        <family val="3"/>
        <charset val="128"/>
      </rPr>
      <t>（特別養護老人ホーム、特定施設入居者生活介護の指定を受けている施設との併設の場合は、当該本体施設の入所者数と合算して必要数を算定する。）</t>
    </r>
    <rPh sb="5" eb="7">
      <t>ホウホウ</t>
    </rPh>
    <phoneticPr fontId="2"/>
  </si>
  <si>
    <r>
      <t xml:space="preserve">〇資格は適切か。
</t>
    </r>
    <r>
      <rPr>
        <sz val="9"/>
        <color rgb="FF000000"/>
        <rFont val="游ゴシック"/>
        <family val="3"/>
        <charset val="128"/>
      </rPr>
      <t>(看護職員は看護師、准看護師の資格を持っているか。介護職員は資格要件なし)</t>
    </r>
    <phoneticPr fontId="2"/>
  </si>
  <si>
    <t>□</t>
  </si>
  <si>
    <t>従来型</t>
    <rPh sb="0" eb="2">
      <t>ジュウライ</t>
    </rPh>
    <rPh sb="2" eb="3">
      <t>ガタ</t>
    </rPh>
    <phoneticPr fontId="9"/>
  </si>
  <si>
    <t>ユニット型</t>
    <rPh sb="4" eb="5">
      <t>ガタ</t>
    </rPh>
    <phoneticPr fontId="9"/>
  </si>
  <si>
    <t>※人員基準は、前年度の平均値（前年度の入所者延数÷日数　※小数点第２以下切上げ）に対する配置で算出</t>
    <rPh sb="47" eb="49">
      <t>サンシュツ</t>
    </rPh>
    <phoneticPr fontId="9"/>
  </si>
  <si>
    <t>□</t>
    <phoneticPr fontId="9"/>
  </si>
  <si>
    <t>区分</t>
    <rPh sb="0" eb="2">
      <t>クブン</t>
    </rPh>
    <phoneticPr fontId="9"/>
  </si>
  <si>
    <t>従来型</t>
    <rPh sb="0" eb="3">
      <t>ジュウライガタ</t>
    </rPh>
    <phoneticPr fontId="9"/>
  </si>
  <si>
    <t>ユニット型</t>
    <phoneticPr fontId="9"/>
  </si>
  <si>
    <t>■</t>
    <phoneticPr fontId="9"/>
  </si>
  <si>
    <t>夜勤時間帯</t>
    <rPh sb="0" eb="2">
      <t>ヤキン</t>
    </rPh>
    <rPh sb="2" eb="5">
      <t>ジカンタイ</t>
    </rPh>
    <phoneticPr fontId="9"/>
  </si>
  <si>
    <t>時</t>
    <rPh sb="0" eb="1">
      <t>ジ</t>
    </rPh>
    <phoneticPr fontId="9"/>
  </si>
  <si>
    <t>分</t>
    <rPh sb="0" eb="1">
      <t>フン</t>
    </rPh>
    <phoneticPr fontId="9"/>
  </si>
  <si>
    <t>～</t>
    <phoneticPr fontId="9"/>
  </si>
  <si>
    <t>翌朝</t>
    <rPh sb="0" eb="2">
      <t>ヨクアサ</t>
    </rPh>
    <phoneticPr fontId="9"/>
  </si>
  <si>
    <t>　　　</t>
    <phoneticPr fontId="9"/>
  </si>
  <si>
    <t>計算月</t>
    <rPh sb="0" eb="2">
      <t>ケイサン</t>
    </rPh>
    <rPh sb="2" eb="3">
      <t>ツキ</t>
    </rPh>
    <phoneticPr fontId="9"/>
  </si>
  <si>
    <t>年</t>
    <rPh sb="0" eb="1">
      <t>ネン</t>
    </rPh>
    <phoneticPr fontId="9"/>
  </si>
  <si>
    <t>月</t>
    <rPh sb="0" eb="1">
      <t>ツキ</t>
    </rPh>
    <phoneticPr fontId="9"/>
  </si>
  <si>
    <t>１　夜勤を行う看護職員又は介護職員の数（１日平均夜勤職員数）</t>
    <phoneticPr fontId="9"/>
  </si>
  <si>
    <t>時間</t>
    <rPh sb="0" eb="2">
      <t>ジカン</t>
    </rPh>
    <phoneticPr fontId="9"/>
  </si>
  <si>
    <t>←</t>
    <phoneticPr fontId="9"/>
  </si>
  <si>
    <t>計算月における看護職員又は介護職員の延夜勤時間数</t>
  </si>
  <si>
    <t>※（ア）の算定根拠を別途記録しておいてください。</t>
    <phoneticPr fontId="9"/>
  </si>
  <si>
    <t>月の日数（イ）</t>
    <rPh sb="0" eb="1">
      <t>ツキ</t>
    </rPh>
    <rPh sb="2" eb="4">
      <t>ニッスウ</t>
    </rPh>
    <phoneticPr fontId="9"/>
  </si>
  <si>
    <t>日</t>
    <rPh sb="0" eb="1">
      <t>ニチ</t>
    </rPh>
    <phoneticPr fontId="9"/>
  </si>
  <si>
    <t>←</t>
    <phoneticPr fontId="9"/>
  </si>
  <si>
    <t>暦月（２８～３１日）</t>
    <rPh sb="0" eb="1">
      <t>コヨミ</t>
    </rPh>
    <rPh sb="1" eb="2">
      <t>ツキ</t>
    </rPh>
    <rPh sb="8" eb="9">
      <t>ニチ</t>
    </rPh>
    <phoneticPr fontId="9"/>
  </si>
  <si>
    <t>１日平均夜勤職員数（ウ）</t>
    <phoneticPr fontId="9"/>
  </si>
  <si>
    <t>←　</t>
    <phoneticPr fontId="9"/>
  </si>
  <si>
    <t>２　夜勤職員基準</t>
    <rPh sb="2" eb="4">
      <t>ヤキン</t>
    </rPh>
    <rPh sb="4" eb="6">
      <t>ショクイン</t>
    </rPh>
    <rPh sb="6" eb="8">
      <t>キジュン</t>
    </rPh>
    <phoneticPr fontId="9"/>
  </si>
  <si>
    <t>入所者（入居者）の数※１</t>
    <rPh sb="0" eb="3">
      <t>ニュウショシャ</t>
    </rPh>
    <rPh sb="4" eb="7">
      <t>ニュウキョシャ</t>
    </rPh>
    <rPh sb="9" eb="10">
      <t>カズ</t>
    </rPh>
    <phoneticPr fontId="9"/>
  </si>
  <si>
    <t>＜夜勤職員基準＞</t>
    <rPh sb="1" eb="3">
      <t>ヤキン</t>
    </rPh>
    <rPh sb="3" eb="5">
      <t>ショクイン</t>
    </rPh>
    <rPh sb="5" eb="7">
      <t>キジュン</t>
    </rPh>
    <phoneticPr fontId="9"/>
  </si>
  <si>
    <t>入所（入居者）の数</t>
    <rPh sb="0" eb="2">
      <t>ニュウショ</t>
    </rPh>
    <rPh sb="3" eb="6">
      <t>ニュウキョシャ</t>
    </rPh>
    <rPh sb="8" eb="9">
      <t>カズ</t>
    </rPh>
    <phoneticPr fontId="9"/>
  </si>
  <si>
    <t>職員数※２</t>
    <rPh sb="0" eb="2">
      <t>ショクイン</t>
    </rPh>
    <rPh sb="2" eb="3">
      <t>スウ</t>
    </rPh>
    <phoneticPr fontId="9"/>
  </si>
  <si>
    <t>２ユニット毎に１名</t>
    <rPh sb="5" eb="6">
      <t>ゴト</t>
    </rPh>
    <rPh sb="8" eb="9">
      <t>メイ</t>
    </rPh>
    <phoneticPr fontId="9"/>
  </si>
  <si>
    <t>＋</t>
    <phoneticPr fontId="9"/>
  </si>
  <si>
    <t>＝</t>
    <phoneticPr fontId="9"/>
  </si>
  <si>
    <t>（エ）</t>
    <phoneticPr fontId="9"/>
  </si>
  <si>
    <t>※１　入所者（入居者）の数</t>
    <rPh sb="3" eb="6">
      <t>ニュウショシャ</t>
    </rPh>
    <rPh sb="7" eb="10">
      <t>ニュウキョシャ</t>
    </rPh>
    <rPh sb="12" eb="13">
      <t>カズ</t>
    </rPh>
    <phoneticPr fontId="9"/>
  </si>
  <si>
    <t>※２　職員数</t>
    <rPh sb="3" eb="6">
      <t>ショクインスウ</t>
    </rPh>
    <phoneticPr fontId="9"/>
  </si>
  <si>
    <t>３　夜勤職員配置加算算定</t>
    <rPh sb="2" eb="4">
      <t>ヤキン</t>
    </rPh>
    <rPh sb="4" eb="6">
      <t>ショクイン</t>
    </rPh>
    <rPh sb="6" eb="8">
      <t>ハイチ</t>
    </rPh>
    <rPh sb="8" eb="10">
      <t>カサン</t>
    </rPh>
    <rPh sb="10" eb="12">
      <t>サンテイ</t>
    </rPh>
    <phoneticPr fontId="9"/>
  </si>
  <si>
    <t>注１：</t>
    <rPh sb="0" eb="1">
      <t>チュウ</t>
    </rPh>
    <phoneticPr fontId="9"/>
  </si>
  <si>
    <t>一部ユニット型介護老人福祉施設の場合</t>
    <rPh sb="11" eb="13">
      <t>フクシ</t>
    </rPh>
    <phoneticPr fontId="9"/>
  </si>
  <si>
    <t>注２：</t>
    <rPh sb="0" eb="1">
      <t>チュウ</t>
    </rPh>
    <phoneticPr fontId="9"/>
  </si>
  <si>
    <t>一部ユニット型短期入所生活介護事業所の場合</t>
    <rPh sb="0" eb="2">
      <t>イチブ</t>
    </rPh>
    <rPh sb="6" eb="7">
      <t>ガタ</t>
    </rPh>
    <rPh sb="7" eb="9">
      <t>タンキ</t>
    </rPh>
    <rPh sb="9" eb="11">
      <t>ニュウショ</t>
    </rPh>
    <rPh sb="11" eb="13">
      <t>セイカツ</t>
    </rPh>
    <rPh sb="13" eb="15">
      <t>カイゴ</t>
    </rPh>
    <rPh sb="15" eb="18">
      <t>ジギョウショ</t>
    </rPh>
    <rPh sb="19" eb="21">
      <t>バアイ</t>
    </rPh>
    <phoneticPr fontId="9"/>
  </si>
  <si>
    <t>一部ユニット型介護老人保健施設であって、かつ、認知症ケア加算を算定している場合</t>
    <rPh sb="0" eb="2">
      <t>イチブ</t>
    </rPh>
    <rPh sb="6" eb="7">
      <t>ガタ</t>
    </rPh>
    <rPh sb="7" eb="9">
      <t>カイゴ</t>
    </rPh>
    <rPh sb="9" eb="11">
      <t>ロウジン</t>
    </rPh>
    <rPh sb="11" eb="13">
      <t>ホケン</t>
    </rPh>
    <rPh sb="13" eb="15">
      <t>シセツ</t>
    </rPh>
    <rPh sb="23" eb="26">
      <t>ニンチショウ</t>
    </rPh>
    <rPh sb="28" eb="30">
      <t>カサン</t>
    </rPh>
    <rPh sb="31" eb="33">
      <t>サンテイ</t>
    </rPh>
    <phoneticPr fontId="9"/>
  </si>
  <si>
    <t>注３：</t>
    <rPh sb="0" eb="1">
      <t>チュウ</t>
    </rPh>
    <phoneticPr fontId="9"/>
  </si>
  <si>
    <t>認知症ケア加算を算定している場合</t>
    <rPh sb="0" eb="3">
      <t>ニンチショウ</t>
    </rPh>
    <rPh sb="5" eb="7">
      <t>カサン</t>
    </rPh>
    <rPh sb="8" eb="10">
      <t>サンテイ</t>
    </rPh>
    <phoneticPr fontId="9"/>
  </si>
  <si>
    <t>一部ユニット型介護老人保健施設の場合</t>
  </si>
  <si>
    <t>（オ）</t>
    <phoneticPr fontId="9"/>
  </si>
  <si>
    <t>＞</t>
    <phoneticPr fontId="9"/>
  </si>
  <si>
    <t>計算結果が１未満の場合、１とする</t>
    <rPh sb="0" eb="2">
      <t>ケイサン</t>
    </rPh>
    <rPh sb="2" eb="4">
      <t>ケッカ</t>
    </rPh>
    <rPh sb="6" eb="8">
      <t>ミマン</t>
    </rPh>
    <phoneticPr fontId="9"/>
  </si>
  <si>
    <t>小数点第1位以下の端数は切上げ</t>
    <rPh sb="3" eb="4">
      <t>ダイ</t>
    </rPh>
    <rPh sb="9" eb="11">
      <t>ハスウ</t>
    </rPh>
    <phoneticPr fontId="9"/>
  </si>
  <si>
    <t>÷</t>
    <phoneticPr fontId="9"/>
  </si>
  <si>
    <t>入所者等の数</t>
    <rPh sb="0" eb="3">
      <t>ニュウショシャ</t>
    </rPh>
    <rPh sb="3" eb="4">
      <t>トウ</t>
    </rPh>
    <rPh sb="5" eb="6">
      <t>カズ</t>
    </rPh>
    <phoneticPr fontId="9"/>
  </si>
  <si>
    <t>利用者等の数が20又はその端数を増すごとに1以上であり、かつ、1を超えていること。</t>
    <phoneticPr fontId="9"/>
  </si>
  <si>
    <t>計算結果が２未満の場合、２とする</t>
    <rPh sb="0" eb="2">
      <t>ケイサン</t>
    </rPh>
    <rPh sb="2" eb="4">
      <t>ケッカ</t>
    </rPh>
    <rPh sb="6" eb="8">
      <t>ミマン</t>
    </rPh>
    <phoneticPr fontId="9"/>
  </si>
  <si>
    <t>利用者等の数が20又はその端数を増すごとに1以上であり、かつ、2を超えていること。</t>
    <phoneticPr fontId="9"/>
  </si>
  <si>
    <t>【厚生労働大臣が定める夜勤を行う職員の勤務条件に関する基準】第6号「介護保健施設サービスの夜勤を行う職員の勤務条件に関する基準」ハ</t>
    <rPh sb="11" eb="13">
      <t>ヤキン</t>
    </rPh>
    <rPh sb="14" eb="15">
      <t>オコナ</t>
    </rPh>
    <rPh sb="16" eb="18">
      <t>ショクイン</t>
    </rPh>
    <rPh sb="19" eb="21">
      <t>キンム</t>
    </rPh>
    <rPh sb="21" eb="23">
      <t>ジョウケン</t>
    </rPh>
    <rPh sb="24" eb="25">
      <t>カン</t>
    </rPh>
    <rPh sb="27" eb="29">
      <t>キジュン</t>
    </rPh>
    <rPh sb="30" eb="31">
      <t>ダイ</t>
    </rPh>
    <rPh sb="32" eb="33">
      <t>ゴウ</t>
    </rPh>
    <phoneticPr fontId="9"/>
  </si>
  <si>
    <t>【厚生労働大臣が定める夜勤を行う職員の勤務条件に関する基準】第6号「介護保健施設サービスの夜勤を行う職員の勤務条件に関する基準」イロ</t>
    <rPh sb="11" eb="13">
      <t>ヤキン</t>
    </rPh>
    <rPh sb="14" eb="15">
      <t>オコナ</t>
    </rPh>
    <rPh sb="16" eb="18">
      <t>ショクイン</t>
    </rPh>
    <rPh sb="19" eb="21">
      <t>キンム</t>
    </rPh>
    <rPh sb="21" eb="23">
      <t>ジョウケン</t>
    </rPh>
    <rPh sb="24" eb="25">
      <t>カン</t>
    </rPh>
    <rPh sb="27" eb="29">
      <t>キジュン</t>
    </rPh>
    <rPh sb="30" eb="31">
      <t>ダイ</t>
    </rPh>
    <rPh sb="32" eb="33">
      <t>ゴウ</t>
    </rPh>
    <phoneticPr fontId="9"/>
  </si>
  <si>
    <t>介護老人保健施設（一般棟）</t>
    <rPh sb="0" eb="2">
      <t>カイゴ</t>
    </rPh>
    <rPh sb="2" eb="4">
      <t>ロウジン</t>
    </rPh>
    <rPh sb="4" eb="6">
      <t>ホケン</t>
    </rPh>
    <rPh sb="6" eb="8">
      <t>シセツ</t>
    </rPh>
    <rPh sb="9" eb="11">
      <t>イッパン</t>
    </rPh>
    <rPh sb="11" eb="12">
      <t>トウ</t>
    </rPh>
    <phoneticPr fontId="9"/>
  </si>
  <si>
    <t>施設名</t>
    <rPh sb="0" eb="2">
      <t>シセツ</t>
    </rPh>
    <rPh sb="2" eb="3">
      <t>メイ</t>
    </rPh>
    <phoneticPr fontId="9"/>
  </si>
  <si>
    <t>指定(開設許可)の申請に係る人員基準確認表　目次</t>
    <rPh sb="0" eb="2">
      <t>シテイ</t>
    </rPh>
    <rPh sb="3" eb="5">
      <t>カイセツ</t>
    </rPh>
    <rPh sb="5" eb="7">
      <t>キョカ</t>
    </rPh>
    <rPh sb="9" eb="11">
      <t>シンセイ</t>
    </rPh>
    <rPh sb="12" eb="13">
      <t>カカ</t>
    </rPh>
    <rPh sb="14" eb="16">
      <t>ジンイン</t>
    </rPh>
    <rPh sb="16" eb="18">
      <t>キジュン</t>
    </rPh>
    <rPh sb="18" eb="20">
      <t>カクニン</t>
    </rPh>
    <rPh sb="20" eb="21">
      <t>ヒョウ</t>
    </rPh>
    <rPh sb="22" eb="24">
      <t>モクジ</t>
    </rPh>
    <phoneticPr fontId="2"/>
  </si>
  <si>
    <t>短期入所生活介護（併設型）</t>
    <rPh sb="9" eb="12">
      <t>ヘイセツガタ</t>
    </rPh>
    <phoneticPr fontId="2"/>
  </si>
  <si>
    <t>特定施設入居者生活介護</t>
    <phoneticPr fontId="2"/>
  </si>
  <si>
    <t>⑩</t>
    <phoneticPr fontId="2"/>
  </si>
  <si>
    <t>介護老人福祉施設</t>
    <phoneticPr fontId="2"/>
  </si>
  <si>
    <t>夜勤職員配置及び夜勤職員配置加算算定表</t>
    <phoneticPr fontId="2"/>
  </si>
  <si>
    <t>⑪</t>
    <phoneticPr fontId="2"/>
  </si>
  <si>
    <t>介護老人保健施設・みなし通所リハビリテーション</t>
    <rPh sb="12" eb="14">
      <t>ツウショ</t>
    </rPh>
    <phoneticPr fontId="2"/>
  </si>
  <si>
    <t>夜勤職員配置及び夜勤職員配置加算算定表</t>
    <phoneticPr fontId="2"/>
  </si>
  <si>
    <t>　兼務である場合は、次のとおりであるか。</t>
    <phoneticPr fontId="2"/>
  </si>
  <si>
    <t>〇常勤で専ら当該事業所の管理業務に従事しているか。</t>
    <phoneticPr fontId="2"/>
  </si>
  <si>
    <t>２ 管理者</t>
    <phoneticPr fontId="2"/>
  </si>
  <si>
    <t>※小数点第２以下は切り捨て</t>
    <phoneticPr fontId="2"/>
  </si>
  <si>
    <t>）人　…　C</t>
    <phoneticPr fontId="2"/>
  </si>
  <si>
    <t>A÷B＝（</t>
    <phoneticPr fontId="2"/>
  </si>
  <si>
    <t>・常勤者要勤務時間（</t>
    <phoneticPr fontId="2"/>
  </si>
  <si>
    <t>・非常勤延勤務時間（</t>
    <phoneticPr fontId="2"/>
  </si>
  <si>
    <t>　常勤換算数（　　　</t>
    <phoneticPr fontId="2"/>
  </si>
  <si>
    <t>〇１以上（利用者の数が100又はその端数を増すごとに１を標準とする。）置いているか。</t>
    <phoneticPr fontId="2"/>
  </si>
  <si>
    <t>・計画作成担当者</t>
    <rPh sb="1" eb="3">
      <t>ケイカク</t>
    </rPh>
    <rPh sb="3" eb="5">
      <t>サクセイ</t>
    </rPh>
    <rPh sb="5" eb="8">
      <t>タントウシャ</t>
    </rPh>
    <phoneticPr fontId="2"/>
  </si>
  <si>
    <t>理学療法士、作業療法士、言語聴覚士、看護師、准看護師、柔道整復師、あん摩マッサージ指圧師、はり師及びきゅう師</t>
    <phoneticPr fontId="2"/>
  </si>
  <si>
    <t>〇必要な資格を有しているか。</t>
    <phoneticPr fontId="2"/>
  </si>
  <si>
    <t>〇１名以上置いているか。</t>
    <phoneticPr fontId="2"/>
  </si>
  <si>
    <r>
      <t xml:space="preserve">〇資格は適切か。
</t>
    </r>
    <r>
      <rPr>
        <sz val="9"/>
        <color rgb="FF000000"/>
        <rFont val="游ゴシック"/>
        <family val="3"/>
        <charset val="128"/>
        <scheme val="minor"/>
      </rPr>
      <t>(看護職員は看護師、准看護師の資格を持っているか。介護職員は資格要件なし)</t>
    </r>
    <phoneticPr fontId="2"/>
  </si>
  <si>
    <t>〇常に1以上の指定特定施設入所者生活介護及び指定介護予防の提供に当たる介護職員が確保されているか。（介護予防サービスのみを提供する場合の宿直時間帯についてはこの限りではない）</t>
    <phoneticPr fontId="2"/>
  </si>
  <si>
    <t xml:space="preserve">－30）人÷ 50＋１＝ </t>
    <rPh sb="4" eb="5">
      <t>ヒト</t>
    </rPh>
    <phoneticPr fontId="2"/>
  </si>
  <si>
    <t>・必要数計算式</t>
    <phoneticPr fontId="2"/>
  </si>
  <si>
    <t>２人以上</t>
    <rPh sb="1" eb="2">
      <t>ニン</t>
    </rPh>
    <rPh sb="2" eb="4">
      <t>イジョウ</t>
    </rPh>
    <phoneticPr fontId="2"/>
  </si>
  <si>
    <t>〇看護職員のうち1人以上は常勤か。</t>
    <phoneticPr fontId="2"/>
  </si>
  <si>
    <t>・介護職員又は看護職員</t>
    <phoneticPr fontId="2"/>
  </si>
  <si>
    <t>〇うち１人以上は常勤か。</t>
    <phoneticPr fontId="2"/>
  </si>
  <si>
    <t>社会福祉主事、社会福祉士又は精神保健福祉士のいずれかの資格
上記の資格以外の場合、介護支援専門員、介護福祉士又は申請法人（事業者）が開設する社会福祉施設等（第１種社会福祉事業、第2種社会福祉事業、病院、診療所、介護保険施設、有料老人ホーム）で3年以上かつ540日以上介護業務等に従事した実績があり、入所者の相談、援助等を行う能力を有すると認められる者</t>
    <phoneticPr fontId="2"/>
  </si>
  <si>
    <t>〇必要な資格を有しているか。</t>
    <phoneticPr fontId="2"/>
  </si>
  <si>
    <t>（例） 利用者100人まで     　　   常勤換算方法で　１人 
          利用者100人超～200人       常勤換算方法で　２人</t>
    <phoneticPr fontId="2"/>
  </si>
  <si>
    <t>○常勤換算方法で総利用者数が100又はその端数を増すごとに１人以上配置しているか。</t>
    <rPh sb="5" eb="7">
      <t>ホウホウ</t>
    </rPh>
    <rPh sb="8" eb="9">
      <t>ソウ</t>
    </rPh>
    <phoneticPr fontId="2"/>
  </si>
  <si>
    <t>１　従業者の員数</t>
    <phoneticPr fontId="2"/>
  </si>
  <si>
    <t>内　容</t>
    <phoneticPr fontId="2"/>
  </si>
  <si>
    <t>項　目</t>
    <phoneticPr fontId="2"/>
  </si>
  <si>
    <t>□   人員基準が満たされていない場合は、更新できません。</t>
    <phoneticPr fontId="2"/>
  </si>
  <si>
    <t>（３）市確認欄には記載しないでください。</t>
    <phoneticPr fontId="2"/>
  </si>
  <si>
    <t>□　記載にあたっての留意事項</t>
    <phoneticPr fontId="2"/>
  </si>
  <si>
    <t>　×　0.3　＝</t>
    <phoneticPr fontId="2"/>
  </si>
  <si>
    <t>+ 　②</t>
    <phoneticPr fontId="2"/>
  </si>
  <si>
    <t>①　</t>
    <phoneticPr fontId="9"/>
  </si>
  <si>
    <t>総利用者数</t>
    <rPh sb="0" eb="1">
      <t>ソウ</t>
    </rPh>
    <rPh sb="1" eb="3">
      <t>リヨウ</t>
    </rPh>
    <rPh sb="3" eb="4">
      <t>シャ</t>
    </rPh>
    <rPh sb="4" eb="5">
      <t>スウ</t>
    </rPh>
    <phoneticPr fontId="9"/>
  </si>
  <si>
    <t>②　要支援者</t>
    <rPh sb="2" eb="3">
      <t>ヨウ</t>
    </rPh>
    <rPh sb="3" eb="5">
      <t>シエン</t>
    </rPh>
    <rPh sb="5" eb="6">
      <t>シャ</t>
    </rPh>
    <phoneticPr fontId="9"/>
  </si>
  <si>
    <t>①　要介護者</t>
    <rPh sb="2" eb="3">
      <t>ヨウ</t>
    </rPh>
    <rPh sb="3" eb="5">
      <t>カイゴ</t>
    </rPh>
    <rPh sb="5" eb="6">
      <t>シャ</t>
    </rPh>
    <phoneticPr fontId="9"/>
  </si>
  <si>
    <t>※前年度平均
＝前年度の入所者延数÷日数
（小数点第２以下切上げ）</t>
    <phoneticPr fontId="2"/>
  </si>
  <si>
    <t>定　員</t>
    <rPh sb="0" eb="1">
      <t>サダム</t>
    </rPh>
    <rPh sb="2" eb="3">
      <t>イン</t>
    </rPh>
    <phoneticPr fontId="9"/>
  </si>
  <si>
    <t>　　年　 　月　 　日</t>
    <phoneticPr fontId="2"/>
  </si>
  <si>
    <t>記入年月日</t>
    <phoneticPr fontId="2"/>
  </si>
  <si>
    <t>特定施設入居者生活介護・介護予防特定施設入居者生活介護人員基準確認表</t>
    <rPh sb="29" eb="31">
      <t>キジュン</t>
    </rPh>
    <phoneticPr fontId="2"/>
  </si>
  <si>
    <t>〇常勤か。</t>
    <phoneticPr fontId="2"/>
  </si>
  <si>
    <t>（入所者数</t>
    <rPh sb="1" eb="4">
      <t>ニュウショシャ</t>
    </rPh>
    <rPh sb="4" eb="5">
      <t>スウ</t>
    </rPh>
    <phoneticPr fontId="2"/>
  </si>
  <si>
    <r>
      <t>○常勤換算方法で入所者数が100又はその端数を増すごとに１人以上配置しているか。</t>
    </r>
    <r>
      <rPr>
        <sz val="9"/>
        <color rgb="FF000000"/>
        <rFont val="游ゴシック"/>
        <family val="3"/>
        <charset val="128"/>
      </rPr>
      <t>（短期入所生活介護事業所を併設している場合は、短期入所生活介護の利用者数を合算して必要数を算定する）</t>
    </r>
    <rPh sb="29" eb="30">
      <t>ニン</t>
    </rPh>
    <phoneticPr fontId="2"/>
  </si>
  <si>
    <t>（例） 入所者数100人まで     　　   常勤換算方法で　１人 
          入所者数100人超～200人       常勤換算方法で　２人</t>
    <rPh sb="4" eb="7">
      <t>ニュウショシャ</t>
    </rPh>
    <rPh sb="7" eb="8">
      <t>スウ</t>
    </rPh>
    <rPh sb="46" eb="49">
      <t>ニュウショシャ</t>
    </rPh>
    <rPh sb="49" eb="50">
      <t>スウ</t>
    </rPh>
    <phoneticPr fontId="2"/>
  </si>
  <si>
    <t>〇１名以上置いているか。</t>
    <phoneticPr fontId="2"/>
  </si>
  <si>
    <t>〇１名以上置いているか。（当該施設の他の職務と兼務可）</t>
    <phoneticPr fontId="2"/>
  </si>
  <si>
    <t>・介護支援専門員</t>
    <rPh sb="1" eb="8">
      <t>カイゴシエンセンモンイン</t>
    </rPh>
    <phoneticPr fontId="2"/>
  </si>
  <si>
    <t>〇標準として、入所者数が100又はその端数を増すごとに１人を配置しているか。</t>
    <phoneticPr fontId="2"/>
  </si>
  <si>
    <t>☆看護体制加算を算定している場合、以下の人員基準を満たしているか。</t>
    <rPh sb="1" eb="3">
      <t>カンゴ</t>
    </rPh>
    <rPh sb="3" eb="5">
      <t>タイセイ</t>
    </rPh>
    <rPh sb="5" eb="7">
      <t>カサン</t>
    </rPh>
    <rPh sb="8" eb="10">
      <t>サンテイ</t>
    </rPh>
    <rPh sb="14" eb="16">
      <t>バアイ</t>
    </rPh>
    <rPh sb="17" eb="19">
      <t>イカ</t>
    </rPh>
    <rPh sb="20" eb="22">
      <t>ジンイン</t>
    </rPh>
    <rPh sb="22" eb="24">
      <t>キジュン</t>
    </rPh>
    <rPh sb="25" eb="26">
      <t>ミ</t>
    </rPh>
    <phoneticPr fontId="2"/>
  </si>
  <si>
    <t>☆栄養マネジメント加算を算定している場合、以下の人員基準を満たしているか。</t>
    <phoneticPr fontId="2"/>
  </si>
  <si>
    <t>　　　栄養マネジメント加算　…　常勤の管理栄養士</t>
    <rPh sb="3" eb="5">
      <t>エイヨウ</t>
    </rPh>
    <rPh sb="11" eb="13">
      <t>カサン</t>
    </rPh>
    <phoneticPr fontId="2"/>
  </si>
  <si>
    <t>☆個別機能訓練加算を算定している場合は、以下の人員基準を満たしているか。</t>
    <phoneticPr fontId="2"/>
  </si>
  <si>
    <t>②　通　　所</t>
    <rPh sb="2" eb="3">
      <t>ツウ</t>
    </rPh>
    <rPh sb="5" eb="6">
      <t>ショ</t>
    </rPh>
    <phoneticPr fontId="9"/>
  </si>
  <si>
    <t>①　入　　所</t>
    <rPh sb="2" eb="3">
      <t>イ</t>
    </rPh>
    <rPh sb="5" eb="6">
      <t>ショ</t>
    </rPh>
    <phoneticPr fontId="9"/>
  </si>
  <si>
    <t>○常勤換算方法で入所者数を100で除して得た数以上配置しているか。</t>
    <rPh sb="25" eb="27">
      <t>ハイチ</t>
    </rPh>
    <phoneticPr fontId="2"/>
  </si>
  <si>
    <t>〇常勤の医師を１人以上配置しているか。</t>
    <phoneticPr fontId="2"/>
  </si>
  <si>
    <t>・薬剤師</t>
    <rPh sb="1" eb="4">
      <t>ヤクザイシ</t>
    </rPh>
    <phoneticPr fontId="2"/>
  </si>
  <si>
    <t>〇施設の実情に応じた適当数を配置しているか。</t>
    <phoneticPr fontId="2"/>
  </si>
  <si>
    <t>人） ÷ 300 ＝</t>
    <rPh sb="0" eb="1">
      <t>ニン</t>
    </rPh>
    <phoneticPr fontId="2"/>
  </si>
  <si>
    <t>・支援相談員</t>
    <rPh sb="1" eb="3">
      <t>シエン</t>
    </rPh>
    <rPh sb="3" eb="6">
      <t>ソウダンイン</t>
    </rPh>
    <phoneticPr fontId="2"/>
  </si>
  <si>
    <t>１+（100を超える部分</t>
    <rPh sb="7" eb="8">
      <t>コ</t>
    </rPh>
    <rPh sb="10" eb="12">
      <t>ブブン</t>
    </rPh>
    <phoneticPr fontId="2"/>
  </si>
  <si>
    <t>〇介護職員又は看護職員の合計数は、常勤換算方法で、入所者数が３又はその端数を増すごとに１以上配置しているか。</t>
    <phoneticPr fontId="2"/>
  </si>
  <si>
    <t>〇看護職員の数はそのうち７分の２程度か。</t>
    <phoneticPr fontId="2"/>
  </si>
  <si>
    <t>（介護・看護職員合計数</t>
    <rPh sb="1" eb="3">
      <t>カイゴ</t>
    </rPh>
    <rPh sb="4" eb="6">
      <t>カンゴ</t>
    </rPh>
    <rPh sb="6" eb="8">
      <t>ショクイン</t>
    </rPh>
    <rPh sb="8" eb="10">
      <t>ゴウケイ</t>
    </rPh>
    <rPh sb="10" eb="11">
      <t>スウ</t>
    </rPh>
    <phoneticPr fontId="2"/>
  </si>
  <si>
    <t>人） × 2/7 ＝</t>
    <rPh sb="0" eb="1">
      <t>ニン</t>
    </rPh>
    <phoneticPr fontId="2"/>
  </si>
  <si>
    <t>〇介護職員及び看護職員は常勤専従か。</t>
    <phoneticPr fontId="2"/>
  </si>
  <si>
    <t>〇施設の実情に応じた適当数を配置しているか（併設職員の兼務や業務委託可）</t>
    <phoneticPr fontId="2"/>
  </si>
  <si>
    <t>・理学療法士、作業療法士又は言語聴覚士</t>
    <rPh sb="1" eb="3">
      <t>リガク</t>
    </rPh>
    <rPh sb="3" eb="6">
      <t>リョウホウシ</t>
    </rPh>
    <rPh sb="7" eb="9">
      <t>サギョウ</t>
    </rPh>
    <rPh sb="9" eb="12">
      <t>リョウホウシ</t>
    </rPh>
    <rPh sb="12" eb="13">
      <t>マタ</t>
    </rPh>
    <rPh sb="14" eb="19">
      <t>ゲンゴチョウカクシ</t>
    </rPh>
    <phoneticPr fontId="2"/>
  </si>
  <si>
    <t>※サービス名をクリックすると、該当のシートが表示されます。</t>
    <phoneticPr fontId="2"/>
  </si>
  <si>
    <t>※作成にあたって</t>
    <rPh sb="1" eb="3">
      <t>サクセイ</t>
    </rPh>
    <phoneticPr fontId="2"/>
  </si>
  <si>
    <t>…　入力してください。</t>
    <rPh sb="2" eb="4">
      <t>ニュウリョク</t>
    </rPh>
    <phoneticPr fontId="2"/>
  </si>
  <si>
    <t>…　入力不要。自動計算で表示されます。</t>
    <rPh sb="2" eb="4">
      <t>ニュウリョク</t>
    </rPh>
    <rPh sb="4" eb="6">
      <t>フヨウ</t>
    </rPh>
    <rPh sb="7" eb="9">
      <t>ジドウ</t>
    </rPh>
    <rPh sb="9" eb="11">
      <t>ケイサン</t>
    </rPh>
    <rPh sb="12" eb="14">
      <t>ヒョウジ</t>
    </rPh>
    <phoneticPr fontId="2"/>
  </si>
  <si>
    <t>従来型 ・ ユニット型</t>
    <rPh sb="0" eb="2">
      <t>ジュウライ</t>
    </rPh>
    <rPh sb="2" eb="3">
      <t>ガタ</t>
    </rPh>
    <rPh sb="10" eb="11">
      <t>ガタ</t>
    </rPh>
    <phoneticPr fontId="2"/>
  </si>
  <si>
    <t>　　ユニット型の場合、以下の(１)～(４)を職員配置を行なっているか。</t>
    <rPh sb="8" eb="10">
      <t>バアイ</t>
    </rPh>
    <rPh sb="11" eb="13">
      <t>イカ</t>
    </rPh>
    <rPh sb="22" eb="24">
      <t>ショクイン</t>
    </rPh>
    <rPh sb="24" eb="26">
      <t>ハイチ</t>
    </rPh>
    <rPh sb="27" eb="28">
      <t>オコナ</t>
    </rPh>
    <phoneticPr fontId="2"/>
  </si>
  <si>
    <t>　　従来型の場合、以下の(１)(２)の職員配置を行っているか。</t>
    <rPh sb="2" eb="5">
      <t>ジュウライガタ</t>
    </rPh>
    <rPh sb="6" eb="8">
      <t>バアイ</t>
    </rPh>
    <rPh sb="9" eb="11">
      <t>イカ</t>
    </rPh>
    <rPh sb="19" eb="21">
      <t>ショクイン</t>
    </rPh>
    <rPh sb="21" eb="23">
      <t>ハイチ</t>
    </rPh>
    <rPh sb="24" eb="25">
      <t>オコナ</t>
    </rPh>
    <phoneticPr fontId="2"/>
  </si>
  <si>
    <t>〇常勤専従の者を１名以上置いているか。</t>
    <rPh sb="1" eb="3">
      <t>ジョウキン</t>
    </rPh>
    <rPh sb="3" eb="5">
      <t>センジュウ</t>
    </rPh>
    <rPh sb="6" eb="7">
      <t>モノ</t>
    </rPh>
    <phoneticPr fontId="2"/>
  </si>
  <si>
    <t>(３)ユニットごとに、常勤のユニットリーダーを配置。</t>
    <phoneticPr fontId="2"/>
  </si>
  <si>
    <t>(４)上記(３)について、ユニットケアリーダー研修受講職員を２名以上配置。（ただし、２ユニット以下の施設の場合は、１名でよい。）</t>
    <rPh sb="34" eb="36">
      <t>ハイチ</t>
    </rPh>
    <rPh sb="47" eb="49">
      <t>イカ</t>
    </rPh>
    <rPh sb="50" eb="52">
      <t>シセツ</t>
    </rPh>
    <rPh sb="53" eb="55">
      <t>バアイ</t>
    </rPh>
    <rPh sb="58" eb="59">
      <t>メイ</t>
    </rPh>
    <phoneticPr fontId="2"/>
  </si>
  <si>
    <t>短期入所生活介護・介護予防短期入所生活介護　人員基準確認表（併設型・空床型）</t>
    <rPh sb="24" eb="26">
      <t>キジュン</t>
    </rPh>
    <rPh sb="30" eb="32">
      <t>ヘイセツ</t>
    </rPh>
    <rPh sb="32" eb="33">
      <t>ガタ</t>
    </rPh>
    <rPh sb="34" eb="36">
      <t>クウショウ</t>
    </rPh>
    <rPh sb="36" eb="37">
      <t>ガタ</t>
    </rPh>
    <phoneticPr fontId="2"/>
  </si>
  <si>
    <t>介護老人福祉施設　人員基準確認表</t>
    <phoneticPr fontId="2"/>
  </si>
  <si>
    <r>
      <t>人員基準確認表②</t>
    </r>
    <r>
      <rPr>
        <i/>
        <sz val="11"/>
        <rFont val="游ゴシック"/>
        <family val="3"/>
        <charset val="128"/>
      </rPr>
      <t>　　　　</t>
    </r>
    <phoneticPr fontId="9"/>
  </si>
  <si>
    <r>
      <t>計算月の延夜勤時間数（ア）</t>
    </r>
    <r>
      <rPr>
        <sz val="10"/>
        <color indexed="10"/>
        <rFont val="游ゴシック"/>
        <family val="3"/>
        <charset val="128"/>
      </rPr>
      <t>※</t>
    </r>
    <rPh sb="0" eb="2">
      <t>ケイサン</t>
    </rPh>
    <rPh sb="2" eb="3">
      <t>ツキ</t>
    </rPh>
    <rPh sb="4" eb="5">
      <t>ノ</t>
    </rPh>
    <rPh sb="5" eb="7">
      <t>ヤキン</t>
    </rPh>
    <rPh sb="7" eb="9">
      <t>ジカン</t>
    </rPh>
    <rPh sb="9" eb="10">
      <t>スウ</t>
    </rPh>
    <phoneticPr fontId="9"/>
  </si>
  <si>
    <r>
      <t>（ア）／（（イ）×１６時間）</t>
    </r>
    <r>
      <rPr>
        <sz val="10"/>
        <color indexed="10"/>
        <rFont val="游ゴシック"/>
        <family val="3"/>
        <charset val="128"/>
      </rPr>
      <t>※小数点第３位以下切捨て</t>
    </r>
    <phoneticPr fontId="9"/>
  </si>
  <si>
    <t>短期入所生活介護・介護老人福祉施設</t>
    <phoneticPr fontId="9"/>
  </si>
  <si>
    <t>夜勤職員配置及び夜勤職員配置加算算定表</t>
    <phoneticPr fontId="2"/>
  </si>
  <si>
    <t>施設名</t>
    <rPh sb="0" eb="2">
      <t>シセツ</t>
    </rPh>
    <phoneticPr fontId="2"/>
  </si>
  <si>
    <t>介護老人保健施設・みなし通所リハビリテーション　人員基準確認表</t>
    <phoneticPr fontId="2"/>
  </si>
  <si>
    <t>※短期入所事業所を併設している場合は、短期入所事業所での必要数とは別に配置すること。
※看護職員が機能訓練指導員と兼務している場合は、各々の勤務時間を切り分けること。</t>
    <rPh sb="1" eb="3">
      <t>タンキ</t>
    </rPh>
    <rPh sb="3" eb="5">
      <t>ニュウショ</t>
    </rPh>
    <rPh sb="5" eb="8">
      <t>ジギョウショ</t>
    </rPh>
    <rPh sb="9" eb="11">
      <t>ヘイセツ</t>
    </rPh>
    <rPh sb="15" eb="17">
      <t>バアイ</t>
    </rPh>
    <rPh sb="23" eb="26">
      <t>ジギョウショ</t>
    </rPh>
    <rPh sb="28" eb="31">
      <t>ヒツヨウスウ</t>
    </rPh>
    <phoneticPr fontId="2"/>
  </si>
  <si>
    <t>　　　看護体制加算Ⅱ　…　常勤換算方法で、入所者の数が25又はその端数を増すごとに１以上であり、かつ１以上加配（加算Ⅰの対象職員も算入可）</t>
    <rPh sb="17" eb="19">
      <t>ホウホウ</t>
    </rPh>
    <rPh sb="21" eb="24">
      <t>ニュウショシャ</t>
    </rPh>
    <rPh sb="25" eb="26">
      <t>カズ</t>
    </rPh>
    <rPh sb="29" eb="30">
      <t>マタ</t>
    </rPh>
    <rPh sb="33" eb="34">
      <t>ハシ</t>
    </rPh>
    <rPh sb="34" eb="35">
      <t>スウ</t>
    </rPh>
    <rPh sb="36" eb="37">
      <t>マ</t>
    </rPh>
    <rPh sb="42" eb="44">
      <t>イジョウ</t>
    </rPh>
    <rPh sb="51" eb="53">
      <t>イジョウ</t>
    </rPh>
    <rPh sb="53" eb="55">
      <t>カハイ</t>
    </rPh>
    <rPh sb="56" eb="58">
      <t>カサン</t>
    </rPh>
    <rPh sb="60" eb="62">
      <t>タイショウ</t>
    </rPh>
    <rPh sb="62" eb="64">
      <t>ショクイン</t>
    </rPh>
    <rPh sb="67" eb="68">
      <t>カ</t>
    </rPh>
    <phoneticPr fontId="2"/>
  </si>
  <si>
    <t>（16時間）　←施設が決める午後10時から午前５時を含む連続する16時間</t>
    <phoneticPr fontId="9"/>
  </si>
  <si>
    <t>ユニット部分とそれ以外の部分を、それぞれ別の算定表で分けて計算してください。
なお、ユニット部において加算の算定基準を満たした場合にはユニット部分の入所者について夜勤職員配置基準加算（Ⅱ）イ又はロを、ユニット部分以外の部分において加算の算定基準を満たした場合には当該部分の入居者について夜勤職員配置加算（Ⅰ）イ又はロをそれぞれ算定してください。</t>
    <rPh sb="9" eb="11">
      <t>イガイ</t>
    </rPh>
    <rPh sb="12" eb="14">
      <t>ブブン</t>
    </rPh>
    <rPh sb="20" eb="21">
      <t>ベツ</t>
    </rPh>
    <rPh sb="22" eb="24">
      <t>サンテイ</t>
    </rPh>
    <rPh sb="24" eb="25">
      <t>ヒョウ</t>
    </rPh>
    <rPh sb="26" eb="27">
      <t>ワ</t>
    </rPh>
    <rPh sb="29" eb="31">
      <t>ケイサン</t>
    </rPh>
    <rPh sb="51" eb="53">
      <t>カサン</t>
    </rPh>
    <rPh sb="54" eb="56">
      <t>サンテイ</t>
    </rPh>
    <rPh sb="56" eb="58">
      <t>キジュン</t>
    </rPh>
    <rPh sb="59" eb="60">
      <t>ミ</t>
    </rPh>
    <rPh sb="63" eb="65">
      <t>バアイ</t>
    </rPh>
    <rPh sb="71" eb="72">
      <t>ブ</t>
    </rPh>
    <rPh sb="74" eb="77">
      <t>ニュウショシャ</t>
    </rPh>
    <rPh sb="81" eb="83">
      <t>ヤキン</t>
    </rPh>
    <rPh sb="83" eb="85">
      <t>ショクイン</t>
    </rPh>
    <rPh sb="85" eb="87">
      <t>ハイチ</t>
    </rPh>
    <rPh sb="87" eb="89">
      <t>キジュン</t>
    </rPh>
    <rPh sb="89" eb="91">
      <t>カサン</t>
    </rPh>
    <rPh sb="95" eb="96">
      <t>マタ</t>
    </rPh>
    <rPh sb="104" eb="106">
      <t>ブブン</t>
    </rPh>
    <rPh sb="106" eb="108">
      <t>イガイ</t>
    </rPh>
    <rPh sb="109" eb="111">
      <t>ブブン</t>
    </rPh>
    <rPh sb="115" eb="117">
      <t>カサン</t>
    </rPh>
    <rPh sb="118" eb="120">
      <t>サンテイ</t>
    </rPh>
    <rPh sb="120" eb="122">
      <t>キジュン</t>
    </rPh>
    <rPh sb="123" eb="124">
      <t>ミ</t>
    </rPh>
    <rPh sb="127" eb="129">
      <t>バアイ</t>
    </rPh>
    <rPh sb="131" eb="133">
      <t>トウガイ</t>
    </rPh>
    <rPh sb="133" eb="135">
      <t>ブブン</t>
    </rPh>
    <rPh sb="136" eb="139">
      <t>ニュウキョシャ</t>
    </rPh>
    <rPh sb="143" eb="145">
      <t>ヤキン</t>
    </rPh>
    <rPh sb="145" eb="147">
      <t>ショクイン</t>
    </rPh>
    <rPh sb="147" eb="149">
      <t>ハイチ</t>
    </rPh>
    <rPh sb="149" eb="151">
      <t>カサン</t>
    </rPh>
    <rPh sb="155" eb="156">
      <t>マタ</t>
    </rPh>
    <rPh sb="163" eb="165">
      <t>サンテイ</t>
    </rPh>
    <phoneticPr fontId="9"/>
  </si>
  <si>
    <r>
      <t>・</t>
    </r>
    <r>
      <rPr>
        <b/>
        <sz val="9"/>
        <rFont val="游ゴシック"/>
        <family val="3"/>
        <charset val="128"/>
      </rPr>
      <t>介護老人福祉施設の場合</t>
    </r>
    <r>
      <rPr>
        <sz val="9"/>
        <rFont val="游ゴシック"/>
        <family val="3"/>
        <charset val="128"/>
      </rPr>
      <t>は、介護老人福祉施設の入所者数と併設又は空床利用の短期入所生活介護の利用者数の合計
・</t>
    </r>
    <r>
      <rPr>
        <b/>
        <sz val="9"/>
        <rFont val="游ゴシック"/>
        <family val="3"/>
        <charset val="128"/>
      </rPr>
      <t>介護老人福祉施設以外の施設に併設している短期入所生活介護事業所及び単独型短期入所生活介護事業所の場合</t>
    </r>
    <r>
      <rPr>
        <sz val="9"/>
        <rFont val="游ゴシック"/>
        <family val="3"/>
        <charset val="128"/>
      </rPr>
      <t>は、短期入所生活介護の利用者数</t>
    </r>
    <phoneticPr fontId="2"/>
  </si>
  <si>
    <r>
      <t>・</t>
    </r>
    <r>
      <rPr>
        <b/>
        <sz val="9"/>
        <rFont val="游ゴシック"/>
        <family val="3"/>
        <charset val="128"/>
      </rPr>
      <t>介護老人福祉施設以外の施設に併設している短期入所生活介護事業所の場合</t>
    </r>
    <r>
      <rPr>
        <sz val="9"/>
        <rFont val="游ゴシック"/>
        <family val="3"/>
        <charset val="128"/>
      </rPr>
      <t>は、当該職員数に併設本体施設として必要とされる夜勤職員の数を加えてください。</t>
    </r>
    <rPh sb="1" eb="3">
      <t>カイゴ</t>
    </rPh>
    <rPh sb="3" eb="5">
      <t>ロウジン</t>
    </rPh>
    <rPh sb="5" eb="7">
      <t>フクシ</t>
    </rPh>
    <rPh sb="7" eb="9">
      <t>シセツ</t>
    </rPh>
    <rPh sb="9" eb="11">
      <t>イガイ</t>
    </rPh>
    <rPh sb="12" eb="14">
      <t>シセツ</t>
    </rPh>
    <rPh sb="15" eb="17">
      <t>ヘイセツ</t>
    </rPh>
    <rPh sb="21" eb="23">
      <t>タンキ</t>
    </rPh>
    <rPh sb="23" eb="25">
      <t>ニュウショ</t>
    </rPh>
    <rPh sb="25" eb="27">
      <t>セイカツ</t>
    </rPh>
    <rPh sb="27" eb="29">
      <t>カイゴ</t>
    </rPh>
    <rPh sb="29" eb="32">
      <t>ジギョウショ</t>
    </rPh>
    <rPh sb="33" eb="35">
      <t>バアイ</t>
    </rPh>
    <rPh sb="37" eb="39">
      <t>トウガイ</t>
    </rPh>
    <rPh sb="39" eb="42">
      <t>ショクインスウ</t>
    </rPh>
    <rPh sb="43" eb="45">
      <t>ヘイセツ</t>
    </rPh>
    <rPh sb="45" eb="47">
      <t>ホンタイ</t>
    </rPh>
    <rPh sb="47" eb="49">
      <t>シセツ</t>
    </rPh>
    <rPh sb="52" eb="54">
      <t>ヒツヨウ</t>
    </rPh>
    <rPh sb="58" eb="60">
      <t>ヤキン</t>
    </rPh>
    <rPh sb="60" eb="62">
      <t>ショクイン</t>
    </rPh>
    <rPh sb="63" eb="64">
      <t>カズ</t>
    </rPh>
    <rPh sb="65" eb="66">
      <t>クワ</t>
    </rPh>
    <phoneticPr fontId="9"/>
  </si>
  <si>
    <t>ユニット部分とそれ以外の部分を、それぞれ別の算定表で分けて計算してください。
なお、ユニット部において加算の算定基準を満たした場合にはユニット部分の利用者について夜勤職員配置基準加算（Ⅱ）を、ユニット部分以外の部分において加算の算定基準を満たした場合には当該部分の利用者について夜勤職員配置加算（Ⅰ）をそれぞれ算定してください。</t>
    <rPh sb="9" eb="11">
      <t>イガイ</t>
    </rPh>
    <rPh sb="12" eb="14">
      <t>ブブン</t>
    </rPh>
    <rPh sb="20" eb="21">
      <t>ベツ</t>
    </rPh>
    <rPh sb="22" eb="24">
      <t>サンテイ</t>
    </rPh>
    <rPh sb="24" eb="25">
      <t>ヒョウ</t>
    </rPh>
    <rPh sb="26" eb="27">
      <t>ワ</t>
    </rPh>
    <rPh sb="29" eb="31">
      <t>ケイサン</t>
    </rPh>
    <rPh sb="51" eb="53">
      <t>カサン</t>
    </rPh>
    <rPh sb="54" eb="56">
      <t>サンテイ</t>
    </rPh>
    <rPh sb="56" eb="58">
      <t>キジュン</t>
    </rPh>
    <rPh sb="59" eb="60">
      <t>ミ</t>
    </rPh>
    <rPh sb="63" eb="65">
      <t>バアイ</t>
    </rPh>
    <rPh sb="71" eb="72">
      <t>ブ</t>
    </rPh>
    <rPh sb="74" eb="77">
      <t>リヨウシャ</t>
    </rPh>
    <rPh sb="81" eb="83">
      <t>ヤキン</t>
    </rPh>
    <rPh sb="83" eb="85">
      <t>ショクイン</t>
    </rPh>
    <rPh sb="85" eb="87">
      <t>ハイチ</t>
    </rPh>
    <rPh sb="87" eb="89">
      <t>キジュン</t>
    </rPh>
    <rPh sb="89" eb="91">
      <t>カサン</t>
    </rPh>
    <rPh sb="100" eb="102">
      <t>ブブン</t>
    </rPh>
    <rPh sb="102" eb="104">
      <t>イガイ</t>
    </rPh>
    <rPh sb="105" eb="107">
      <t>ブブン</t>
    </rPh>
    <rPh sb="111" eb="113">
      <t>カサン</t>
    </rPh>
    <rPh sb="114" eb="116">
      <t>サンテイ</t>
    </rPh>
    <rPh sb="116" eb="118">
      <t>キジュン</t>
    </rPh>
    <rPh sb="119" eb="120">
      <t>ミ</t>
    </rPh>
    <rPh sb="123" eb="125">
      <t>バアイ</t>
    </rPh>
    <rPh sb="127" eb="129">
      <t>トウガイ</t>
    </rPh>
    <rPh sb="129" eb="131">
      <t>ブブン</t>
    </rPh>
    <rPh sb="132" eb="135">
      <t>リヨウシャ</t>
    </rPh>
    <rPh sb="139" eb="141">
      <t>ヤキン</t>
    </rPh>
    <rPh sb="141" eb="143">
      <t>ショクイン</t>
    </rPh>
    <rPh sb="143" eb="145">
      <t>ハイチ</t>
    </rPh>
    <rPh sb="145" eb="147">
      <t>カサン</t>
    </rPh>
    <rPh sb="155" eb="157">
      <t>サンテイ</t>
    </rPh>
    <phoneticPr fontId="9"/>
  </si>
  <si>
    <t>４＋（入所者の数－１００）÷２５</t>
    <rPh sb="3" eb="6">
      <t>ニュウショシャ</t>
    </rPh>
    <rPh sb="7" eb="8">
      <t>カズ</t>
    </rPh>
    <phoneticPr fontId="9"/>
  </si>
  <si>
    <t>夜勤職員必要数（下表参照）</t>
    <rPh sb="0" eb="2">
      <t>ヤキン</t>
    </rPh>
    <rPh sb="2" eb="4">
      <t>ショクイン</t>
    </rPh>
    <rPh sb="4" eb="7">
      <t>ヒツヨウスウ</t>
    </rPh>
    <rPh sb="8" eb="10">
      <t>カヒョウ</t>
    </rPh>
    <rPh sb="10" eb="12">
      <t>サンショウ</t>
    </rPh>
    <phoneticPr fontId="2"/>
  </si>
  <si>
    <t>（エ）</t>
    <phoneticPr fontId="2"/>
  </si>
  <si>
    <t>（エ）</t>
    <phoneticPr fontId="2"/>
  </si>
  <si>
    <t>（オ）</t>
    <phoneticPr fontId="2"/>
  </si>
  <si>
    <t>☆常勤配置医師加算を算定している場合、以下の人員基準を満たしているか。</t>
    <rPh sb="1" eb="3">
      <t>ジョウキン</t>
    </rPh>
    <rPh sb="3" eb="5">
      <t>ハイチ</t>
    </rPh>
    <rPh sb="5" eb="7">
      <t>イシ</t>
    </rPh>
    <phoneticPr fontId="2"/>
  </si>
  <si>
    <t>　　　常勤配置医師加算　…　常勤専従の医師１名以上</t>
    <rPh sb="3" eb="5">
      <t>ジョウキン</t>
    </rPh>
    <rPh sb="5" eb="7">
      <t>ハイチ</t>
    </rPh>
    <rPh sb="7" eb="9">
      <t>イシ</t>
    </rPh>
    <rPh sb="9" eb="11">
      <t>カサン</t>
    </rPh>
    <rPh sb="16" eb="18">
      <t>センジュウ</t>
    </rPh>
    <rPh sb="19" eb="21">
      <t>イシ</t>
    </rPh>
    <rPh sb="22" eb="25">
      <t>メイイジョウ</t>
    </rPh>
    <phoneticPr fontId="2"/>
  </si>
  <si>
    <t>○入所者に対し健康管理及び療養上の指導を行うために必要な数配置しているか。</t>
    <rPh sb="29" eb="31">
      <t>ハイチ</t>
    </rPh>
    <phoneticPr fontId="2"/>
  </si>
  <si>
    <t>　　　栄養マネジメント加算　…　常勤の管理栄養士１名以上</t>
    <rPh sb="3" eb="5">
      <t>エイヨウ</t>
    </rPh>
    <rPh sb="11" eb="13">
      <t>カサン</t>
    </rPh>
    <rPh sb="25" eb="26">
      <t>メイ</t>
    </rPh>
    <rPh sb="26" eb="28">
      <t>イジョウ</t>
    </rPh>
    <phoneticPr fontId="2"/>
  </si>
  <si>
    <t>☆認知症専門ケア加算を算定している場合、以下の人員基準を満たしているか。</t>
    <rPh sb="1" eb="4">
      <t>ニンチショウ</t>
    </rPh>
    <rPh sb="4" eb="6">
      <t>センモン</t>
    </rPh>
    <rPh sb="8" eb="10">
      <t>カサン</t>
    </rPh>
    <phoneticPr fontId="2"/>
  </si>
  <si>
    <t>　　認知症専門ケア加算Ⅱ…「認知症介護指導者研修」の修了者１名以上</t>
    <rPh sb="2" eb="5">
      <t>ニンチショウ</t>
    </rPh>
    <rPh sb="5" eb="7">
      <t>センモン</t>
    </rPh>
    <rPh sb="9" eb="11">
      <t>カサン</t>
    </rPh>
    <rPh sb="14" eb="17">
      <t>ニンチショウ</t>
    </rPh>
    <rPh sb="17" eb="19">
      <t>カイゴ</t>
    </rPh>
    <rPh sb="19" eb="22">
      <t>シドウシャ</t>
    </rPh>
    <rPh sb="22" eb="24">
      <t>ケンシュウ</t>
    </rPh>
    <rPh sb="26" eb="29">
      <t>シュウリョウシャ</t>
    </rPh>
    <rPh sb="28" eb="29">
      <t>シャ</t>
    </rPh>
    <rPh sb="30" eb="31">
      <t>メイ</t>
    </rPh>
    <rPh sb="31" eb="33">
      <t>イジョウ</t>
    </rPh>
    <phoneticPr fontId="2"/>
  </si>
  <si>
    <t>　　認知症専門ケア加算Ⅰ・Ⅱ…「認知症介護実践リーダー研修」の修了者が、対象者の数が20人未満の場合は１以上、20以上の場合は、１に、対象者数が19を超えて10またはその端数を増すごとに１を加えて得た数以上</t>
    <rPh sb="16" eb="19">
      <t>ニンチショウ</t>
    </rPh>
    <rPh sb="19" eb="21">
      <t>カイゴ</t>
    </rPh>
    <rPh sb="21" eb="23">
      <t>ジッセン</t>
    </rPh>
    <rPh sb="27" eb="29">
      <t>ケンシュウ</t>
    </rPh>
    <rPh sb="31" eb="34">
      <t>シュウリョウシャ</t>
    </rPh>
    <rPh sb="36" eb="39">
      <t>タイショウシャ</t>
    </rPh>
    <rPh sb="40" eb="41">
      <t>カズ</t>
    </rPh>
    <rPh sb="44" eb="45">
      <t>ニン</t>
    </rPh>
    <rPh sb="45" eb="47">
      <t>ミマン</t>
    </rPh>
    <rPh sb="48" eb="50">
      <t>バアイ</t>
    </rPh>
    <rPh sb="52" eb="54">
      <t>イジョウ</t>
    </rPh>
    <rPh sb="57" eb="59">
      <t>イジョウ</t>
    </rPh>
    <rPh sb="60" eb="62">
      <t>バアイ</t>
    </rPh>
    <rPh sb="67" eb="69">
      <t>タイショウ</t>
    </rPh>
    <rPh sb="69" eb="70">
      <t>シャ</t>
    </rPh>
    <rPh sb="70" eb="71">
      <t>スウ</t>
    </rPh>
    <rPh sb="75" eb="76">
      <t>コ</t>
    </rPh>
    <rPh sb="85" eb="87">
      <t>ハスウ</t>
    </rPh>
    <rPh sb="88" eb="89">
      <t>マ</t>
    </rPh>
    <rPh sb="95" eb="96">
      <t>クワ</t>
    </rPh>
    <rPh sb="98" eb="99">
      <t>エ</t>
    </rPh>
    <rPh sb="100" eb="101">
      <t>カズ</t>
    </rPh>
    <rPh sb="101" eb="103">
      <t>イジョウ</t>
    </rPh>
    <phoneticPr fontId="2"/>
  </si>
  <si>
    <t>１以上</t>
    <rPh sb="1" eb="3">
      <t>イジョウ</t>
    </rPh>
    <phoneticPr fontId="9"/>
  </si>
  <si>
    <t>２以上</t>
    <rPh sb="1" eb="3">
      <t>イジョウ</t>
    </rPh>
    <phoneticPr fontId="9"/>
  </si>
  <si>
    <t>３以上</t>
    <rPh sb="1" eb="3">
      <t>イジョウ</t>
    </rPh>
    <phoneticPr fontId="9"/>
  </si>
  <si>
    <t>４以上</t>
    <rPh sb="1" eb="3">
      <t>イジョウ</t>
    </rPh>
    <phoneticPr fontId="9"/>
  </si>
  <si>
    <t>※入所者数が100人未満の場合の必要数は１</t>
    <rPh sb="1" eb="4">
      <t>ニュウショシャ</t>
    </rPh>
    <rPh sb="4" eb="5">
      <t>スウ</t>
    </rPh>
    <rPh sb="9" eb="10">
      <t>ニン</t>
    </rPh>
    <rPh sb="10" eb="12">
      <t>ミマン</t>
    </rPh>
    <rPh sb="13" eb="15">
      <t>バアイ</t>
    </rPh>
    <rPh sb="16" eb="19">
      <t>ヒツヨウスウ</t>
    </rPh>
    <phoneticPr fontId="2"/>
  </si>
  <si>
    <t>人　→</t>
    <rPh sb="0" eb="1">
      <t>ニン</t>
    </rPh>
    <phoneticPr fontId="2"/>
  </si>
  <si>
    <t>〇常勤専従の者を１名以上置いているか。</t>
    <phoneticPr fontId="2"/>
  </si>
  <si>
    <t>・必要数計算式（入所者数</t>
    <rPh sb="1" eb="4">
      <t>ヒツヨウスウ</t>
    </rPh>
    <rPh sb="4" eb="6">
      <t>ケイサン</t>
    </rPh>
    <rPh sb="6" eb="7">
      <t>シキ</t>
    </rPh>
    <phoneticPr fontId="2"/>
  </si>
  <si>
    <t>　　入所者数が100を超える場合、常勤の支援相談員1名に加え、常勤換算方法で100を超える部分を100で除して得た数以上配置しているか。</t>
    <phoneticPr fontId="2"/>
  </si>
  <si>
    <t>・必要数標準 （入所者数</t>
    <rPh sb="1" eb="3">
      <t>ヒツヨウ</t>
    </rPh>
    <rPh sb="3" eb="4">
      <t>カズ</t>
    </rPh>
    <rPh sb="4" eb="6">
      <t>ヒョウジュン</t>
    </rPh>
    <phoneticPr fontId="2"/>
  </si>
  <si>
    <t>・必要数標準</t>
    <rPh sb="4" eb="6">
      <t>ヒョウジュン</t>
    </rPh>
    <phoneticPr fontId="2"/>
  </si>
  <si>
    <t>○常勤の支援相談員を１人以上配置しているか。</t>
    <rPh sb="1" eb="3">
      <t>ジョウキン</t>
    </rPh>
    <rPh sb="4" eb="6">
      <t>シエン</t>
    </rPh>
    <rPh sb="6" eb="9">
      <t>ソウダンイン</t>
    </rPh>
    <rPh sb="11" eb="12">
      <t>ニン</t>
    </rPh>
    <phoneticPr fontId="2"/>
  </si>
  <si>
    <t>〇常勤の栄養士を１名以上置いているか。（入所定員100人以上の施設である場合）</t>
    <rPh sb="1" eb="3">
      <t>ジョウキン</t>
    </rPh>
    <rPh sb="4" eb="7">
      <t>エイヨウシ</t>
    </rPh>
    <phoneticPr fontId="2"/>
  </si>
  <si>
    <t>・必要数標準（入所者数</t>
    <rPh sb="1" eb="4">
      <t>ヒツヨウスウ</t>
    </rPh>
    <rPh sb="4" eb="6">
      <t>ヒョウジュン</t>
    </rPh>
    <phoneticPr fontId="2"/>
  </si>
  <si>
    <t>(３)ユニットごとに、常勤のユニットリーダーを配置。</t>
    <phoneticPr fontId="2"/>
  </si>
  <si>
    <t>〇常勤で専ら当該施設の管理業務に従事しているか。</t>
    <rPh sb="8" eb="10">
      <t>シセツ</t>
    </rPh>
    <phoneticPr fontId="2"/>
  </si>
  <si>
    <t>前年度平均入所者数</t>
    <rPh sb="0" eb="3">
      <t>ゼンネンド</t>
    </rPh>
    <rPh sb="3" eb="5">
      <t>ヘイキン</t>
    </rPh>
    <rPh sb="5" eb="8">
      <t>ニュウショシャ</t>
    </rPh>
    <rPh sb="8" eb="9">
      <t>スウ</t>
    </rPh>
    <phoneticPr fontId="9"/>
  </si>
  <si>
    <t>１　従業者の員数</t>
    <phoneticPr fontId="2"/>
  </si>
  <si>
    <t>人） ÷ 10 ＝</t>
    <rPh sb="0" eb="1">
      <t>ニン</t>
    </rPh>
    <phoneticPr fontId="2"/>
  </si>
  <si>
    <t>※１時間以上2時間未満の場合は、0.5単位として計算</t>
    <phoneticPr fontId="2"/>
  </si>
  <si>
    <t>・理学療法士、作業療法士若しくは言語聴覚士又は看護師若しくは准看護師若しくは介護職員</t>
    <phoneticPr fontId="2"/>
  </si>
  <si>
    <t>　　・１単位目（利用者数</t>
    <rPh sb="4" eb="6">
      <t>タンイ</t>
    </rPh>
    <rPh sb="6" eb="7">
      <t>メ</t>
    </rPh>
    <phoneticPr fontId="2"/>
  </si>
  <si>
    <t>　　・２単位目（利用者数</t>
    <rPh sb="4" eb="6">
      <t>タンイ</t>
    </rPh>
    <rPh sb="6" eb="7">
      <t>メ</t>
    </rPh>
    <phoneticPr fontId="2"/>
  </si>
  <si>
    <t>○従業者１人が配置されるのは１日２単位を限度としているか。</t>
    <phoneticPr fontId="2"/>
  </si>
  <si>
    <t>介護老人保健施設</t>
    <phoneticPr fontId="9"/>
  </si>
  <si>
    <t>ユニット部分</t>
    <rPh sb="4" eb="6">
      <t>ブブン</t>
    </rPh>
    <phoneticPr fontId="9"/>
  </si>
  <si>
    <t>認知症専門棟</t>
    <phoneticPr fontId="9"/>
  </si>
  <si>
    <t>入所者等の数が、４0以下の介護老人保健施設で、常時、緊急時の連絡体制を整備している場合</t>
    <rPh sb="10" eb="12">
      <t>イカ</t>
    </rPh>
    <rPh sb="41" eb="43">
      <t>バアイ</t>
    </rPh>
    <phoneticPr fontId="9"/>
  </si>
  <si>
    <t>１名以上</t>
    <rPh sb="1" eb="2">
      <t>メイ</t>
    </rPh>
    <rPh sb="2" eb="4">
      <t>イジョウ</t>
    </rPh>
    <phoneticPr fontId="2"/>
  </si>
  <si>
    <t>１　夜勤を行う看護職員又は介護職員の数（１日平均夜勤職員数）</t>
    <phoneticPr fontId="9"/>
  </si>
  <si>
    <t>入所者等の数が、４１以上の場合</t>
    <rPh sb="0" eb="3">
      <t>ニュウショシャ</t>
    </rPh>
    <rPh sb="3" eb="4">
      <t>トウ</t>
    </rPh>
    <rPh sb="5" eb="6">
      <t>カズ</t>
    </rPh>
    <rPh sb="10" eb="12">
      <t>イジョウ</t>
    </rPh>
    <rPh sb="13" eb="15">
      <t>バアイ</t>
    </rPh>
    <phoneticPr fontId="9"/>
  </si>
  <si>
    <t>入所者等の数が、４０以下の場合</t>
    <rPh sb="0" eb="3">
      <t>ニュウショシャ</t>
    </rPh>
    <rPh sb="3" eb="4">
      <t>トウ</t>
    </rPh>
    <rPh sb="5" eb="6">
      <t>カズ</t>
    </rPh>
    <rPh sb="10" eb="12">
      <t>イカ</t>
    </rPh>
    <rPh sb="13" eb="15">
      <t>バアイ</t>
    </rPh>
    <phoneticPr fontId="9"/>
  </si>
  <si>
    <t>２　夜勤職員配置加算算定</t>
    <rPh sb="4" eb="6">
      <t>ショクイン</t>
    </rPh>
    <rPh sb="6" eb="8">
      <t>ハイチ</t>
    </rPh>
    <rPh sb="8" eb="10">
      <t>カサン</t>
    </rPh>
    <rPh sb="10" eb="12">
      <t>サンテイ</t>
    </rPh>
    <phoneticPr fontId="9"/>
  </si>
  <si>
    <t xml:space="preserve"> ① 介護老人保健施設の入所者数</t>
    <rPh sb="3" eb="5">
      <t>カイゴ</t>
    </rPh>
    <rPh sb="5" eb="7">
      <t>ロウジン</t>
    </rPh>
    <rPh sb="7" eb="9">
      <t>ホケン</t>
    </rPh>
    <rPh sb="9" eb="11">
      <t>シセツ</t>
    </rPh>
    <phoneticPr fontId="2"/>
  </si>
  <si>
    <t xml:space="preserve"> ② 短期入所療養介護の利用者数</t>
    <rPh sb="3" eb="5">
      <t>タンキ</t>
    </rPh>
    <rPh sb="5" eb="7">
      <t>ニュウショ</t>
    </rPh>
    <rPh sb="7" eb="9">
      <t>リョウヨウ</t>
    </rPh>
    <rPh sb="9" eb="11">
      <t>カイゴ</t>
    </rPh>
    <rPh sb="12" eb="14">
      <t>リヨウ</t>
    </rPh>
    <rPh sb="14" eb="15">
      <t>シャ</t>
    </rPh>
    <rPh sb="15" eb="16">
      <t>スウ</t>
    </rPh>
    <phoneticPr fontId="9"/>
  </si>
  <si>
    <t xml:space="preserve"> ③ 入所者等の数　（①+②）</t>
    <rPh sb="3" eb="6">
      <t>ニュウショシャ</t>
    </rPh>
    <rPh sb="6" eb="7">
      <t>トウ</t>
    </rPh>
    <rPh sb="8" eb="9">
      <t>カズ</t>
    </rPh>
    <phoneticPr fontId="9"/>
  </si>
  <si>
    <t>・ユニット以外の部分</t>
    <rPh sb="5" eb="7">
      <t>イガイ</t>
    </rPh>
    <rPh sb="8" eb="10">
      <t>ブブン</t>
    </rPh>
    <phoneticPr fontId="2"/>
  </si>
  <si>
    <t>月の日数（イ）　</t>
    <phoneticPr fontId="2"/>
  </si>
  <si>
    <t>１日平均夜勤職員数（ウ）　</t>
    <phoneticPr fontId="2"/>
  </si>
  <si>
    <t>計算月の延夜勤時間数（ア）※</t>
    <phoneticPr fontId="2"/>
  </si>
  <si>
    <t>・ユニット部分</t>
    <rPh sb="5" eb="7">
      <t>ブブン</t>
    </rPh>
    <phoneticPr fontId="2"/>
  </si>
  <si>
    <t>２ユニットごとに夜勤を行う看護職員又は介護職員の数が１以上であること。</t>
    <rPh sb="8" eb="10">
      <t>ヤキン</t>
    </rPh>
    <rPh sb="11" eb="12">
      <t>オコナ</t>
    </rPh>
    <rPh sb="13" eb="15">
      <t>カンゴ</t>
    </rPh>
    <rPh sb="15" eb="17">
      <t>ショクイン</t>
    </rPh>
    <rPh sb="17" eb="18">
      <t>マタ</t>
    </rPh>
    <rPh sb="19" eb="21">
      <t>カイゴ</t>
    </rPh>
    <rPh sb="21" eb="23">
      <t>ショクイン</t>
    </rPh>
    <rPh sb="24" eb="25">
      <t>カズ</t>
    </rPh>
    <rPh sb="27" eb="29">
      <t>イジョウ</t>
    </rPh>
    <phoneticPr fontId="2"/>
  </si>
  <si>
    <t>ユニット合計数（施設＋短期）</t>
    <rPh sb="4" eb="7">
      <t>ゴウケイスウ</t>
    </rPh>
    <rPh sb="8" eb="10">
      <t>シセツ</t>
    </rPh>
    <rPh sb="11" eb="13">
      <t>タンキ</t>
    </rPh>
    <phoneticPr fontId="2"/>
  </si>
  <si>
    <t>÷</t>
    <phoneticPr fontId="2"/>
  </si>
  <si>
    <t>※介護保健施設サービス費（Ⅰ）又は（Ⅳ）【短期療養：第2号イ（１）（一）準用】</t>
    <phoneticPr fontId="9"/>
  </si>
  <si>
    <t>※ユニット型介護保健施設サービス費（Ⅰ）又は（Ⅳ）【短期療養：第2号イ（2）（一）準用】</t>
    <phoneticPr fontId="9"/>
  </si>
  <si>
    <t>　または</t>
    <phoneticPr fontId="2"/>
  </si>
  <si>
    <t>【空床以外】常勤換算方法で、入所者の数が25又はその端数を増すごとに１以上（加算Ⅰの対象職員も算入可）</t>
    <rPh sb="1" eb="3">
      <t>クウショウ</t>
    </rPh>
    <rPh sb="3" eb="5">
      <t>イガイ</t>
    </rPh>
    <phoneticPr fontId="2"/>
  </si>
  <si>
    <t>夜勤職員配置加算Ⅲ・Ⅳ</t>
    <rPh sb="0" eb="2">
      <t>ヤキン</t>
    </rPh>
    <rPh sb="2" eb="4">
      <t>ショクイン</t>
    </rPh>
    <rPh sb="4" eb="6">
      <t>ハイチ</t>
    </rPh>
    <rPh sb="6" eb="8">
      <t>カサン</t>
    </rPh>
    <phoneticPr fontId="2"/>
  </si>
  <si>
    <t>　　認知症専門ケア加算Ⅰ・Ⅱ…「認知症介護実践リーダー研修」の修了者が、対象者の数（本体施設と合算）が20人未満の場合は１以上、20以上の場合は、１に、対象者数が19を超えて10またはその端数を増すごとに１を加えて得た数以上</t>
    <rPh sb="16" eb="19">
      <t>ニンチショウ</t>
    </rPh>
    <rPh sb="19" eb="21">
      <t>カイゴ</t>
    </rPh>
    <rPh sb="21" eb="23">
      <t>ジッセン</t>
    </rPh>
    <rPh sb="27" eb="29">
      <t>ケンシュウ</t>
    </rPh>
    <rPh sb="31" eb="34">
      <t>シュウリョウシャ</t>
    </rPh>
    <rPh sb="36" eb="39">
      <t>タイショウシャ</t>
    </rPh>
    <rPh sb="40" eb="41">
      <t>カズ</t>
    </rPh>
    <rPh sb="42" eb="44">
      <t>ホンタイ</t>
    </rPh>
    <rPh sb="44" eb="46">
      <t>シセツ</t>
    </rPh>
    <rPh sb="47" eb="49">
      <t>ガッサン</t>
    </rPh>
    <rPh sb="53" eb="54">
      <t>ニン</t>
    </rPh>
    <rPh sb="54" eb="56">
      <t>ミマン</t>
    </rPh>
    <rPh sb="57" eb="59">
      <t>バアイ</t>
    </rPh>
    <rPh sb="61" eb="63">
      <t>イジョウ</t>
    </rPh>
    <rPh sb="66" eb="68">
      <t>イジョウ</t>
    </rPh>
    <rPh sb="69" eb="71">
      <t>バアイ</t>
    </rPh>
    <rPh sb="76" eb="78">
      <t>タイショウ</t>
    </rPh>
    <rPh sb="78" eb="79">
      <t>シャ</t>
    </rPh>
    <rPh sb="79" eb="80">
      <t>スウ</t>
    </rPh>
    <rPh sb="84" eb="85">
      <t>コ</t>
    </rPh>
    <rPh sb="94" eb="96">
      <t>ハスウ</t>
    </rPh>
    <rPh sb="97" eb="98">
      <t>マ</t>
    </rPh>
    <rPh sb="104" eb="105">
      <t>クワ</t>
    </rPh>
    <rPh sb="107" eb="108">
      <t>エ</t>
    </rPh>
    <rPh sb="109" eb="110">
      <t>カズ</t>
    </rPh>
    <rPh sb="110" eb="112">
      <t>イジョウ</t>
    </rPh>
    <phoneticPr fontId="2"/>
  </si>
  <si>
    <t>(２)夜勤を行なう介護職員又は看護職員の数は適切か。（人員基準確認票②）</t>
    <rPh sb="27" eb="29">
      <t>ジンイン</t>
    </rPh>
    <rPh sb="29" eb="31">
      <t>キジュン</t>
    </rPh>
    <rPh sb="31" eb="33">
      <t>カクニン</t>
    </rPh>
    <rPh sb="33" eb="34">
      <t>ヒョウ</t>
    </rPh>
    <phoneticPr fontId="2"/>
  </si>
  <si>
    <t>(２)夜勤を行なう介護職員又は看護職員の数は適切か。（人員基準確認表②）</t>
    <rPh sb="27" eb="29">
      <t>ジンイン</t>
    </rPh>
    <rPh sb="29" eb="31">
      <t>キジュン</t>
    </rPh>
    <rPh sb="31" eb="33">
      <t>カクニン</t>
    </rPh>
    <rPh sb="33" eb="34">
      <t>ヒョウ</t>
    </rPh>
    <phoneticPr fontId="2"/>
  </si>
  <si>
    <t>(２)夜勤を行なう介護職員又は看護職員の数は適切か。（人員基準確認表②）</t>
    <phoneticPr fontId="2"/>
  </si>
  <si>
    <t>　　　看護体制加算Ⅱ・Ⅳ　…</t>
    <phoneticPr fontId="2"/>
  </si>
  <si>
    <t>・必要数計算式（総利用者数</t>
    <rPh sb="1" eb="4">
      <t>ヒツヨウスウ</t>
    </rPh>
    <rPh sb="4" eb="6">
      <t>ケイサン</t>
    </rPh>
    <rPh sb="6" eb="7">
      <t>シキ</t>
    </rPh>
    <phoneticPr fontId="2"/>
  </si>
  <si>
    <t>・必要数計算式（総利用者数</t>
    <phoneticPr fontId="2"/>
  </si>
  <si>
    <t>～25人</t>
    <rPh sb="3" eb="4">
      <t>ニン</t>
    </rPh>
    <phoneticPr fontId="9"/>
  </si>
  <si>
    <t>26人～60人</t>
    <rPh sb="2" eb="3">
      <t>ニン</t>
    </rPh>
    <rPh sb="6" eb="7">
      <t>ニン</t>
    </rPh>
    <phoneticPr fontId="9"/>
  </si>
  <si>
    <t>61人～80人</t>
    <rPh sb="2" eb="3">
      <t>ニン</t>
    </rPh>
    <rPh sb="6" eb="7">
      <t>ニン</t>
    </rPh>
    <phoneticPr fontId="9"/>
  </si>
  <si>
    <t>81人～100人</t>
    <rPh sb="2" eb="3">
      <t>ニン</t>
    </rPh>
    <rPh sb="7" eb="8">
      <t>ニン</t>
    </rPh>
    <phoneticPr fontId="9"/>
  </si>
  <si>
    <t>101人</t>
    <rPh sb="3" eb="4">
      <t>ニン</t>
    </rPh>
    <phoneticPr fontId="9"/>
  </si>
  <si>
    <t>・必要数計算式（総利用者数</t>
    <phoneticPr fontId="2"/>
  </si>
  <si>
    <t>　　総利用者数が30人を超える場合</t>
    <rPh sb="2" eb="3">
      <t>ソウ</t>
    </rPh>
    <rPh sb="3" eb="5">
      <t>リヨウ</t>
    </rPh>
    <rPh sb="5" eb="6">
      <t>シャ</t>
    </rPh>
    <rPh sb="6" eb="7">
      <t>スウ</t>
    </rPh>
    <rPh sb="10" eb="11">
      <t>ニン</t>
    </rPh>
    <rPh sb="12" eb="13">
      <t>コ</t>
    </rPh>
    <rPh sb="15" eb="17">
      <t>バアイ</t>
    </rPh>
    <phoneticPr fontId="2"/>
  </si>
  <si>
    <t>・１人以上</t>
    <rPh sb="2" eb="3">
      <t>ニン</t>
    </rPh>
    <rPh sb="3" eb="5">
      <t>イジョウ</t>
    </rPh>
    <phoneticPr fontId="2"/>
  </si>
  <si>
    <t>　　総利用者数が30人を超えない場合</t>
    <rPh sb="2" eb="3">
      <t>ソウ</t>
    </rPh>
    <rPh sb="3" eb="5">
      <t>リヨウ</t>
    </rPh>
    <rPh sb="5" eb="6">
      <t>シャ</t>
    </rPh>
    <rPh sb="6" eb="7">
      <t>スウ</t>
    </rPh>
    <rPh sb="10" eb="11">
      <t>ニン</t>
    </rPh>
    <rPh sb="12" eb="13">
      <t>コ</t>
    </rPh>
    <rPh sb="16" eb="18">
      <t>バアイ</t>
    </rPh>
    <phoneticPr fontId="2"/>
  </si>
  <si>
    <t>→</t>
    <phoneticPr fontId="2"/>
  </si>
  <si>
    <t>・標準必要数（総利用者数</t>
    <rPh sb="3" eb="6">
      <t>ヒツヨウスウ</t>
    </rPh>
    <phoneticPr fontId="2"/>
  </si>
  <si>
    <t>〇介護職員のうち1人以上は常勤か。</t>
    <phoneticPr fontId="2"/>
  </si>
  <si>
    <t>　　　個別機能訓練加算　…　常勤専従の機能訓練指導員１名以上</t>
    <rPh sb="3" eb="5">
      <t>コベツ</t>
    </rPh>
    <rPh sb="5" eb="7">
      <t>キノウ</t>
    </rPh>
    <rPh sb="7" eb="9">
      <t>クンレン</t>
    </rPh>
    <rPh sb="9" eb="11">
      <t>カサン</t>
    </rPh>
    <rPh sb="19" eb="26">
      <t>キノウクンレンシドウイン</t>
    </rPh>
    <rPh sb="27" eb="28">
      <t>メイ</t>
    </rPh>
    <rPh sb="28" eb="30">
      <t>イジョウ</t>
    </rPh>
    <phoneticPr fontId="2"/>
  </si>
  <si>
    <t>☆夜間看護体制加算を算定している場合、以下の人員基準を満たしているか。</t>
    <rPh sb="1" eb="3">
      <t>ヤカン</t>
    </rPh>
    <rPh sb="3" eb="5">
      <t>カンゴ</t>
    </rPh>
    <rPh sb="5" eb="7">
      <t>タイセイ</t>
    </rPh>
    <rPh sb="7" eb="9">
      <t>カサン</t>
    </rPh>
    <rPh sb="10" eb="12">
      <t>サンテイ</t>
    </rPh>
    <rPh sb="16" eb="18">
      <t>バアイ</t>
    </rPh>
    <rPh sb="19" eb="21">
      <t>イカ</t>
    </rPh>
    <rPh sb="22" eb="24">
      <t>ジンイン</t>
    </rPh>
    <rPh sb="24" eb="26">
      <t>キジュン</t>
    </rPh>
    <rPh sb="27" eb="28">
      <t>ミ</t>
    </rPh>
    <phoneticPr fontId="2"/>
  </si>
  <si>
    <t>　　　夜間看護体制加算　…　常勤の正看護師１名以上</t>
    <rPh sb="3" eb="5">
      <t>ヤカン</t>
    </rPh>
    <rPh sb="22" eb="23">
      <t>メイ</t>
    </rPh>
    <rPh sb="23" eb="25">
      <t>イジョウ</t>
    </rPh>
    <phoneticPr fontId="2"/>
  </si>
  <si>
    <t>　　　看護体制加算Ⅰ　…　常勤の正看護師１名以上</t>
    <rPh sb="21" eb="22">
      <t>メイ</t>
    </rPh>
    <rPh sb="22" eb="24">
      <t>イジョウ</t>
    </rPh>
    <phoneticPr fontId="2"/>
  </si>
  <si>
    <t>　　　看護体制加算Ⅰ・Ⅲ　…　常勤の正看護師１名以上</t>
    <rPh sb="23" eb="24">
      <t>メイ</t>
    </rPh>
    <rPh sb="24" eb="26">
      <t>イジョウ</t>
    </rPh>
    <phoneticPr fontId="2"/>
  </si>
  <si>
    <t>　　　個別機能訓練加算　…　専従の機能訓練指導員１名以上</t>
    <rPh sb="3" eb="5">
      <t>コベツ</t>
    </rPh>
    <rPh sb="5" eb="7">
      <t>キノウ</t>
    </rPh>
    <rPh sb="7" eb="9">
      <t>クンレン</t>
    </rPh>
    <rPh sb="9" eb="11">
      <t>カサン</t>
    </rPh>
    <rPh sb="17" eb="24">
      <t>キノウクンレンシドウイン</t>
    </rPh>
    <rPh sb="25" eb="26">
      <t>メイ</t>
    </rPh>
    <rPh sb="26" eb="28">
      <t>イジョウ</t>
    </rPh>
    <phoneticPr fontId="2"/>
  </si>
  <si>
    <t>人</t>
    <rPh sb="0" eb="1">
      <t>ニン</t>
    </rPh>
    <phoneticPr fontId="2"/>
  </si>
  <si>
    <r>
      <t>〇介護職員又は看護職員の合計数は、常勤換算方法で、入所者数が３又はその端数を増すごとに１以上配置しているか。</t>
    </r>
    <r>
      <rPr>
        <sz val="9"/>
        <color rgb="FF000000"/>
        <rFont val="游ゴシック"/>
        <family val="3"/>
        <charset val="128"/>
      </rPr>
      <t>（短期入所生活介護事業所を併設している場合は、短期入所生活介護の利用者数を合算して必要数を算定する）</t>
    </r>
    <phoneticPr fontId="2"/>
  </si>
  <si>
    <t>〇常勤換算で以下の看護職員を配置しているか。</t>
    <phoneticPr fontId="2"/>
  </si>
  <si>
    <t>〇常勤換算で以下の看護職員を配置しているか。</t>
    <phoneticPr fontId="2"/>
  </si>
  <si>
    <t>・標準必要数（入所者数</t>
    <rPh sb="1" eb="3">
      <t>ヒョウジュン</t>
    </rPh>
    <rPh sb="3" eb="6">
      <t>ヒツヨウスウ</t>
    </rPh>
    <phoneticPr fontId="2"/>
  </si>
  <si>
    <t>１ 通所介護従業者</t>
    <phoneticPr fontId="2"/>
  </si>
  <si>
    <t>単位</t>
    <phoneticPr fontId="2"/>
  </si>
  <si>
    <t>定員（人）</t>
    <rPh sb="3" eb="4">
      <t>ニン</t>
    </rPh>
    <phoneticPr fontId="2"/>
  </si>
  <si>
    <t>通所介護の区分（いずれかに○）</t>
    <phoneticPr fontId="2"/>
  </si>
  <si>
    <t>要支援（含む・含まない）</t>
    <rPh sb="7" eb="8">
      <t>フク</t>
    </rPh>
    <phoneticPr fontId="2"/>
  </si>
  <si>
    <r>
      <t>② 単位ごとのサービス提供時間</t>
    </r>
    <r>
      <rPr>
        <b/>
        <u/>
        <sz val="10"/>
        <color rgb="FFFF0000"/>
        <rFont val="游ゴシック"/>
        <family val="3"/>
        <charset val="128"/>
        <scheme val="minor"/>
      </rPr>
      <t>（送迎の時間を除く。）</t>
    </r>
    <rPh sb="2" eb="4">
      <t>タンイ</t>
    </rPh>
    <phoneticPr fontId="2"/>
  </si>
  <si>
    <t>平  日</t>
  </si>
  <si>
    <t>土  曜</t>
  </si>
  <si>
    <t>日 曜・祝 日</t>
  </si>
  <si>
    <t>平均提供時間数</t>
    <phoneticPr fontId="2"/>
  </si>
  <si>
    <t>：　~　：　</t>
    <phoneticPr fontId="2"/>
  </si>
  <si>
    <t>時間</t>
  </si>
  <si>
    <t>※平均提供時間数＝利用者ごとの提供時間数の合計÷利用者数</t>
    <phoneticPr fontId="2"/>
  </si>
  <si>
    <t>① 通所リハビリテーションの単位</t>
    <phoneticPr fontId="2"/>
  </si>
  <si>
    <t>利用者数</t>
    <rPh sb="0" eb="2">
      <t>リヨウ</t>
    </rPh>
    <rPh sb="2" eb="3">
      <t>シャ</t>
    </rPh>
    <rPh sb="3" eb="4">
      <t>スウ</t>
    </rPh>
    <phoneticPr fontId="2"/>
  </si>
  <si>
    <t>　　・３単位目（利用者数</t>
    <rPh sb="4" eb="6">
      <t>タンイ</t>
    </rPh>
    <rPh sb="6" eb="7">
      <t>メ</t>
    </rPh>
    <phoneticPr fontId="2"/>
  </si>
  <si>
    <t>　　・4単位目（利用者数</t>
    <rPh sb="4" eb="6">
      <t>タンイ</t>
    </rPh>
    <rPh sb="6" eb="7">
      <t>メ</t>
    </rPh>
    <phoneticPr fontId="2"/>
  </si>
  <si>
    <t>　　・４単位目（利用者数</t>
    <rPh sb="4" eb="6">
      <t>タンイ</t>
    </rPh>
    <rPh sb="6" eb="7">
      <t>メ</t>
    </rPh>
    <phoneticPr fontId="2"/>
  </si>
  <si>
    <t>・必要数計算式（入所者数</t>
    <phoneticPr fontId="2"/>
  </si>
  <si>
    <t>１単位目</t>
    <rPh sb="1" eb="3">
      <t>タンイ</t>
    </rPh>
    <rPh sb="3" eb="4">
      <t>メ</t>
    </rPh>
    <phoneticPr fontId="2"/>
  </si>
  <si>
    <t>2単位目</t>
    <rPh sb="1" eb="3">
      <t>タンイ</t>
    </rPh>
    <rPh sb="3" eb="4">
      <t>メ</t>
    </rPh>
    <phoneticPr fontId="2"/>
  </si>
  <si>
    <r>
      <t>【空床利用】常勤換算方法で、</t>
    </r>
    <r>
      <rPr>
        <u/>
        <sz val="10"/>
        <color rgb="FF000000"/>
        <rFont val="游ゴシック"/>
        <family val="3"/>
        <charset val="128"/>
      </rPr>
      <t>総利用者数</t>
    </r>
    <r>
      <rPr>
        <sz val="10"/>
        <color rgb="FF000000"/>
        <rFont val="游ゴシック"/>
        <family val="3"/>
        <charset val="128"/>
      </rPr>
      <t>が25又はその端数を増すごとに１以上であり、かつ１以上加配（加算Ⅰの対象職員も算入可）</t>
    </r>
    <rPh sb="1" eb="3">
      <t>クウショウ</t>
    </rPh>
    <rPh sb="3" eb="5">
      <t>リヨウ</t>
    </rPh>
    <rPh sb="14" eb="15">
      <t>ソウ</t>
    </rPh>
    <rPh sb="15" eb="17">
      <t>リヨウ</t>
    </rPh>
    <rPh sb="17" eb="18">
      <t>シャ</t>
    </rPh>
    <rPh sb="18" eb="19">
      <t>スウ</t>
    </rPh>
    <phoneticPr fontId="2"/>
  </si>
  <si>
    <t>介護老人保健施設</t>
    <phoneticPr fontId="2"/>
  </si>
  <si>
    <t>みなし通所リハビリテーション</t>
    <phoneticPr fontId="2"/>
  </si>
  <si>
    <t>⑧</t>
    <phoneticPr fontId="2"/>
  </si>
  <si>
    <t>⑨</t>
    <phoneticPr fontId="2"/>
  </si>
  <si>
    <t>不適</t>
    <rPh sb="0" eb="2">
      <t>フテキ</t>
    </rPh>
    <phoneticPr fontId="2"/>
  </si>
  <si>
    <t>不適</t>
    <rPh sb="0" eb="2">
      <t>フテキ</t>
    </rPh>
    <phoneticPr fontId="2"/>
  </si>
  <si>
    <t>（ア）／（（イ）×１６時間）</t>
    <phoneticPr fontId="9"/>
  </si>
  <si>
    <t>※小数点第３位以下切捨て</t>
    <phoneticPr fontId="2"/>
  </si>
  <si>
    <t>（２）チェック項目の内容を満たしているものについては「適」、そうでないものは「不適」にチェックをしてください。</t>
    <phoneticPr fontId="2"/>
  </si>
  <si>
    <t>※</t>
    <phoneticPr fontId="2"/>
  </si>
  <si>
    <t>常勤とは、当該事業所における勤務時間が、当該事業所において定められている常勤の従業者が勤務すべき時間数に達していることをいう。</t>
    <phoneticPr fontId="2"/>
  </si>
  <si>
    <t>常勤の要勤務時間数は、事業者において定める（就業規則、雇用契約）もので、週32時間を下回る場合は32時間を基本とする。</t>
    <phoneticPr fontId="2"/>
  </si>
  <si>
    <t>「育児・介護休業法」の短縮措置が講じられている者については、30時間として取扱い可能。</t>
    <phoneticPr fontId="2"/>
  </si>
  <si>
    <t>※</t>
    <phoneticPr fontId="2"/>
  </si>
  <si>
    <t>空床以外の場合は、本体施設での必要数とは別に配置すること。</t>
    <phoneticPr fontId="2"/>
  </si>
  <si>
    <t>※</t>
    <phoneticPr fontId="2"/>
  </si>
  <si>
    <t>空床利用の場合は、本体施設と合算した総利用者数に対しての必要数を配置すること。</t>
    <phoneticPr fontId="2"/>
  </si>
  <si>
    <t>看護職員が機能訓練指導員と兼務している場合は、各々の勤務時間を切り分けること。</t>
    <phoneticPr fontId="2"/>
  </si>
  <si>
    <t>併設事業所であって、本体施設と一体的に運営が行われている場合及び空床利用の場合は、本体施設と一体的に算定すること。</t>
    <phoneticPr fontId="2"/>
  </si>
  <si>
    <t>但し、利用定員が40名を超えない短期入所生活介護事業所にあっては、他の社会福祉施設等の栄養士と連携を図ることにより、当該事業所の効率的な運営を期待できる場合であって、利用者の処遇に支障がないときは栄養士を置かないこととができる。</t>
    <phoneticPr fontId="2"/>
  </si>
  <si>
    <t>機能訓練指導員は日常生活を営むのに必要な機能の減退を防止するための訓練を行う能力を有する者。</t>
    <phoneticPr fontId="2"/>
  </si>
  <si>
    <t>※　</t>
    <phoneticPr fontId="2"/>
  </si>
  <si>
    <t>日常生活やレクリエーション、行事等を通じて行う機能訓練については、生活相談員又は介護職員が兼務して行っても差し支えない。</t>
    <phoneticPr fontId="2"/>
  </si>
  <si>
    <t>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phoneticPr fontId="2"/>
  </si>
  <si>
    <t>イ</t>
    <phoneticPr fontId="2"/>
  </si>
  <si>
    <t xml:space="preserve"> 当該指定短期入所生活介護事業所の短期入所生活介護従業者としての職務に従事する場合</t>
    <phoneticPr fontId="2"/>
  </si>
  <si>
    <t>ロ</t>
    <phoneticPr fontId="2"/>
  </si>
  <si>
    <t xml:space="preserve"> 同一敷地内にある又は道路を隔てて隣接する等、特に当該事業所の管理業務に支障がないと認められる範囲内に他の事業所、施設等がある場合に、当該他の事業所、施設等の管理者又は従業者としての職務に従事する場合</t>
    <phoneticPr fontId="2"/>
  </si>
  <si>
    <t>併設型</t>
    <phoneticPr fontId="2"/>
  </si>
  <si>
    <t>空床型</t>
    <phoneticPr fontId="2"/>
  </si>
  <si>
    <t>区分（併設・空床）</t>
    <rPh sb="0" eb="2">
      <t>クブン</t>
    </rPh>
    <rPh sb="3" eb="5">
      <t>ヘイセツ</t>
    </rPh>
    <rPh sb="6" eb="8">
      <t>クウショウ</t>
    </rPh>
    <phoneticPr fontId="2"/>
  </si>
  <si>
    <t xml:space="preserve">※ </t>
    <phoneticPr fontId="2"/>
  </si>
  <si>
    <t>日常生活を営むのに必要な機能の減退を防止するための訓練を行う能力を有する者とし、当該特定施設における他の職務に従事することができるものとする。</t>
    <phoneticPr fontId="2"/>
  </si>
  <si>
    <t>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phoneticPr fontId="2"/>
  </si>
  <si>
    <t>専らその職務に従事する介護支援専門員であって、特定施設サービス計画及び介護予防特定施設サービス計画の作成を担当させるのに適当と認められるものとする。ただし、利用者及び介護予防サービスの利用者の処遇に支障がない場合は、当該特定施設における他の職務に従事することができるものとする。</t>
    <phoneticPr fontId="2"/>
  </si>
  <si>
    <t xml:space="preserve">イ </t>
    <phoneticPr fontId="2"/>
  </si>
  <si>
    <t>当該指定特定施設の特定施設従業者としての職務に従事する場合</t>
    <phoneticPr fontId="2"/>
  </si>
  <si>
    <t xml:space="preserve"> 同一敷地内にある又は道路を隔てて隣接する等、特に当該事業所の管理業務に支障がないと認められる範囲内に他の事業所、施設等がある場合に、当該他の事業所、施設等の管理者又は従業者としての職務に従事する場合</t>
    <phoneticPr fontId="2"/>
  </si>
  <si>
    <t>原則、常勤の者。ただし、1人を超えて配置されている生活相談員が時間帯を明確に区分したうえで他の職務に従事する場合はこの限りでない。</t>
    <phoneticPr fontId="2"/>
  </si>
  <si>
    <t>ただし、入所定員が40名以下であって、他の社会福祉施設等の栄養士と連携を図ることにより、当該事業所の効率的な運営を期待できる場合であって、利用者の処遇に支障がないときは栄養士を置かないこととができる。</t>
    <phoneticPr fontId="2"/>
  </si>
  <si>
    <t>増員部分の介護支援専門員は非常勤可、また、入所者の処遇に支障がない場合であり当該施設の他の職務に従事する場合は兼務可能。（増員にかかる非常勤を除き、居宅介護支援事業者との兼務は不可。）</t>
    <phoneticPr fontId="2"/>
  </si>
  <si>
    <t>当該介護老人福祉施設の従業者としての職務に従事する場合</t>
    <phoneticPr fontId="2"/>
  </si>
  <si>
    <t xml:space="preserve">ロ </t>
    <phoneticPr fontId="2"/>
  </si>
  <si>
    <t>同一敷地内にある他の事業所、施設等の管理者または従業者としての職務に従事する場合であって、特に当該施設の管理業務に支障がないと認められる場合</t>
    <phoneticPr fontId="2"/>
  </si>
  <si>
    <t>短期入所の有無</t>
    <rPh sb="0" eb="2">
      <t>タンキ</t>
    </rPh>
    <rPh sb="2" eb="4">
      <t>ニュウショ</t>
    </rPh>
    <rPh sb="5" eb="7">
      <t>ウム</t>
    </rPh>
    <phoneticPr fontId="2"/>
  </si>
  <si>
    <t>有り（併設型）</t>
    <rPh sb="0" eb="1">
      <t>ア</t>
    </rPh>
    <phoneticPr fontId="2"/>
  </si>
  <si>
    <t>無し</t>
    <rPh sb="0" eb="1">
      <t>ナ</t>
    </rPh>
    <phoneticPr fontId="2"/>
  </si>
  <si>
    <t>有り（空床型）</t>
    <rPh sb="0" eb="1">
      <t>ア</t>
    </rPh>
    <phoneticPr fontId="2"/>
  </si>
  <si>
    <t>有り（併設型及び空床型）</t>
    <rPh sb="0" eb="1">
      <t>ア</t>
    </rPh>
    <rPh sb="5" eb="6">
      <t>ガタ</t>
    </rPh>
    <rPh sb="6" eb="7">
      <t>オヨ</t>
    </rPh>
    <rPh sb="8" eb="10">
      <t>クウショウ</t>
    </rPh>
    <rPh sb="10" eb="11">
      <t>ガタ</t>
    </rPh>
    <phoneticPr fontId="2"/>
  </si>
  <si>
    <r>
      <rPr>
        <b/>
        <sz val="9"/>
        <color rgb="FF000000"/>
        <rFont val="游ゴシック"/>
        <family val="3"/>
        <charset val="128"/>
      </rPr>
      <t>入所者100人未満の施設</t>
    </r>
    <r>
      <rPr>
        <sz val="9"/>
        <color rgb="FF000000"/>
        <rFont val="游ゴシック"/>
        <family val="3"/>
        <charset val="128"/>
      </rPr>
      <t>にあっても、常勤の医師１人の配置が必要。ただし、複数の医師が勤務をする形態であり、そのうち１人の医師が入所者全員の病状等を把握し施設療養全体の管理に責任を持つ場合であって、入所者の処遇が適切に行われると認められるときは、常勤換算で医師１人として差し支えない。</t>
    </r>
    <rPh sb="0" eb="3">
      <t>ニュウショシャ</t>
    </rPh>
    <rPh sb="6" eb="7">
      <t>ニン</t>
    </rPh>
    <rPh sb="7" eb="9">
      <t>ミマン</t>
    </rPh>
    <rPh sb="10" eb="12">
      <t>シセツ</t>
    </rPh>
    <rPh sb="18" eb="20">
      <t>ジョウキン</t>
    </rPh>
    <rPh sb="21" eb="23">
      <t>イシ</t>
    </rPh>
    <rPh sb="24" eb="25">
      <t>ニン</t>
    </rPh>
    <rPh sb="26" eb="28">
      <t>ハイチ</t>
    </rPh>
    <rPh sb="29" eb="31">
      <t>ヒツヨウ</t>
    </rPh>
    <rPh sb="36" eb="38">
      <t>フクスウ</t>
    </rPh>
    <rPh sb="39" eb="41">
      <t>イシ</t>
    </rPh>
    <rPh sb="42" eb="44">
      <t>キンム</t>
    </rPh>
    <rPh sb="47" eb="49">
      <t>ケイタイ</t>
    </rPh>
    <rPh sb="58" eb="59">
      <t>ニン</t>
    </rPh>
    <rPh sb="60" eb="62">
      <t>イシ</t>
    </rPh>
    <rPh sb="63" eb="66">
      <t>ニュウショシャ</t>
    </rPh>
    <rPh sb="66" eb="68">
      <t>ゼンイン</t>
    </rPh>
    <rPh sb="69" eb="71">
      <t>ビョウジョウ</t>
    </rPh>
    <rPh sb="71" eb="72">
      <t>トウ</t>
    </rPh>
    <rPh sb="73" eb="75">
      <t>ハアク</t>
    </rPh>
    <rPh sb="76" eb="78">
      <t>シセツ</t>
    </rPh>
    <rPh sb="78" eb="80">
      <t>リョウヨウ</t>
    </rPh>
    <rPh sb="80" eb="82">
      <t>ゼンタイ</t>
    </rPh>
    <rPh sb="83" eb="85">
      <t>カンリ</t>
    </rPh>
    <rPh sb="86" eb="88">
      <t>セキニン</t>
    </rPh>
    <rPh sb="89" eb="90">
      <t>モ</t>
    </rPh>
    <rPh sb="91" eb="93">
      <t>バアイ</t>
    </rPh>
    <rPh sb="98" eb="100">
      <t>ニュウショ</t>
    </rPh>
    <rPh sb="100" eb="101">
      <t>シャ</t>
    </rPh>
    <rPh sb="102" eb="104">
      <t>ショグウ</t>
    </rPh>
    <rPh sb="105" eb="107">
      <t>テキセツ</t>
    </rPh>
    <rPh sb="108" eb="109">
      <t>オコナ</t>
    </rPh>
    <rPh sb="113" eb="114">
      <t>ミト</t>
    </rPh>
    <rPh sb="122" eb="124">
      <t>ジョウキン</t>
    </rPh>
    <rPh sb="124" eb="126">
      <t>カンザン</t>
    </rPh>
    <rPh sb="127" eb="129">
      <t>イシ</t>
    </rPh>
    <rPh sb="130" eb="131">
      <t>ニン</t>
    </rPh>
    <rPh sb="134" eb="135">
      <t>サ</t>
    </rPh>
    <rPh sb="136" eb="137">
      <t>ツカ</t>
    </rPh>
    <phoneticPr fontId="2"/>
  </si>
  <si>
    <r>
      <rPr>
        <b/>
        <sz val="9"/>
        <color theme="1"/>
        <rFont val="游ゴシック"/>
        <family val="3"/>
        <charset val="128"/>
      </rPr>
      <t>介護医療院又は 病院若しくは診療所（医師について介護老人保健施設の人員基準を満たす余力がある場合に限る。）が併設されている場合</t>
    </r>
    <r>
      <rPr>
        <sz val="9"/>
        <color theme="1"/>
        <rFont val="游ゴシック"/>
        <family val="3"/>
        <charset val="128"/>
      </rPr>
      <t>は、必ずしも常勤の医師の配置は必要でない。複数の医師が勤務をする形態であり、そのうち１人の医師が入所者全員の病状等を把握し施設療養全体の管理に責任を持つ場合は、常勤換算方法で基準に適合していればよい。</t>
    </r>
    <rPh sb="0" eb="2">
      <t>カイゴ</t>
    </rPh>
    <rPh sb="2" eb="4">
      <t>イリョウ</t>
    </rPh>
    <rPh sb="4" eb="5">
      <t>イン</t>
    </rPh>
    <rPh sb="5" eb="6">
      <t>マタ</t>
    </rPh>
    <rPh sb="10" eb="11">
      <t>モ</t>
    </rPh>
    <rPh sb="18" eb="20">
      <t>イシ</t>
    </rPh>
    <rPh sb="24" eb="26">
      <t>カイゴ</t>
    </rPh>
    <rPh sb="26" eb="28">
      <t>ロウジン</t>
    </rPh>
    <rPh sb="28" eb="30">
      <t>ホケン</t>
    </rPh>
    <rPh sb="30" eb="32">
      <t>シセツ</t>
    </rPh>
    <rPh sb="33" eb="35">
      <t>ジンイン</t>
    </rPh>
    <rPh sb="35" eb="37">
      <t>キジュン</t>
    </rPh>
    <rPh sb="38" eb="39">
      <t>ミ</t>
    </rPh>
    <rPh sb="41" eb="43">
      <t>ヨリョク</t>
    </rPh>
    <rPh sb="46" eb="48">
      <t>バアイ</t>
    </rPh>
    <rPh sb="49" eb="50">
      <t>カギ</t>
    </rPh>
    <rPh sb="65" eb="66">
      <t>カナラ</t>
    </rPh>
    <rPh sb="69" eb="71">
      <t>ジョウキン</t>
    </rPh>
    <rPh sb="72" eb="74">
      <t>イシ</t>
    </rPh>
    <rPh sb="75" eb="77">
      <t>ハイチ</t>
    </rPh>
    <rPh sb="78" eb="80">
      <t>ヒツヨウ</t>
    </rPh>
    <rPh sb="143" eb="145">
      <t>ジョウキン</t>
    </rPh>
    <rPh sb="145" eb="147">
      <t>カンザン</t>
    </rPh>
    <rPh sb="147" eb="149">
      <t>ホウホウ</t>
    </rPh>
    <phoneticPr fontId="2"/>
  </si>
  <si>
    <t>保健医療及び社会福祉に関する相当な学識経験を有し、① 入所者及び家族の処遇上の相談、② レクリエーション等の計画・指導、③ 市町村との連携、④ ボランティアの指導を行うのにふさわしい者</t>
    <phoneticPr fontId="2"/>
  </si>
  <si>
    <t>非常勤の介護職員又は看護職員を配置する場合は、業務繁忙期に多数職員を配置することにより業務の円滑化が図られる場合で、①常勤である看護職員及び介護職員が人員基準により算定される員数の７割程度確保されており、②非常勤を充てる場合の勤務時間数が常勤を充てる場合の勤務時間数以上である場合であること。</t>
    <phoneticPr fontId="2"/>
  </si>
  <si>
    <t>ただし、同一敷地内にある病院等の栄養士がいることにより、栄養指導等の業務に支障がない場合には、兼務職員をもって充てても差し支えない。</t>
    <phoneticPr fontId="2"/>
  </si>
  <si>
    <t>定員100人未満の場合は必置ではないが、その場合も常勤職員の配置に努めること。</t>
    <phoneticPr fontId="2"/>
  </si>
  <si>
    <t>当該介護老人保健施設の従業者としての職務に従事する場合</t>
    <phoneticPr fontId="2"/>
  </si>
  <si>
    <t>ユニット部分とそれ以外の部分を、それぞれ別の算定表で分けて計算してください。
夜勤職員配置加算の基準は、ユニット部分とそれ以外の部分のそれぞれで満たさなければなりません。</t>
    <rPh sb="9" eb="11">
      <t>イガイ</t>
    </rPh>
    <rPh sb="12" eb="14">
      <t>ブブン</t>
    </rPh>
    <rPh sb="20" eb="21">
      <t>ベツ</t>
    </rPh>
    <rPh sb="22" eb="24">
      <t>サンテイ</t>
    </rPh>
    <rPh sb="24" eb="25">
      <t>ヒョウ</t>
    </rPh>
    <rPh sb="26" eb="27">
      <t>ワ</t>
    </rPh>
    <rPh sb="29" eb="31">
      <t>ケイサン</t>
    </rPh>
    <rPh sb="45" eb="47">
      <t>カサン</t>
    </rPh>
    <rPh sb="48" eb="50">
      <t>キジュン</t>
    </rPh>
    <phoneticPr fontId="9"/>
  </si>
  <si>
    <t>認知症専門棟とそれ以外の部分を、それぞれ別の算定表で分けて計算をしてください。
夜勤職員配置加算の基準は、認知症専門棟とそれ以外の部分のそれぞれで満たさなければなりません。</t>
    <rPh sb="0" eb="3">
      <t>ニンチショウ</t>
    </rPh>
    <rPh sb="3" eb="5">
      <t>センモン</t>
    </rPh>
    <rPh sb="5" eb="6">
      <t>トウ</t>
    </rPh>
    <rPh sb="9" eb="11">
      <t>イガイ</t>
    </rPh>
    <rPh sb="12" eb="14">
      <t>ブブン</t>
    </rPh>
    <rPh sb="20" eb="21">
      <t>ベツ</t>
    </rPh>
    <rPh sb="22" eb="24">
      <t>サンテイ</t>
    </rPh>
    <rPh sb="24" eb="25">
      <t>ヒョウ</t>
    </rPh>
    <rPh sb="26" eb="27">
      <t>ワ</t>
    </rPh>
    <rPh sb="53" eb="56">
      <t>ニンチショウ</t>
    </rPh>
    <rPh sb="56" eb="58">
      <t>センモン</t>
    </rPh>
    <rPh sb="58" eb="59">
      <t>トウ</t>
    </rPh>
    <phoneticPr fontId="9"/>
  </si>
  <si>
    <t>ユニット部分と、認知症専門棟と、それ以外の部分を、それぞれ別の算定表で分けて計算をしてください。
夜勤職員配置加算の基準は、ユニット部分と、認知症専門棟と、それ以外の部分のそれぞれで満たさなければなりません。</t>
    <rPh sb="8" eb="11">
      <t>ニンチショウ</t>
    </rPh>
    <rPh sb="11" eb="13">
      <t>センモン</t>
    </rPh>
    <rPh sb="13" eb="14">
      <t>トウ</t>
    </rPh>
    <rPh sb="18" eb="20">
      <t>イガイ</t>
    </rPh>
    <rPh sb="21" eb="23">
      <t>ブブン</t>
    </rPh>
    <rPh sb="31" eb="33">
      <t>サンテイ</t>
    </rPh>
    <rPh sb="33" eb="34">
      <t>ヒョウ</t>
    </rPh>
    <rPh sb="35" eb="36">
      <t>ワ</t>
    </rPh>
    <rPh sb="66" eb="68">
      <t>ブブン</t>
    </rPh>
    <rPh sb="70" eb="73">
      <t>ニンチショウ</t>
    </rPh>
    <rPh sb="73" eb="75">
      <t>センモン</t>
    </rPh>
    <rPh sb="75" eb="76">
      <t>トウ</t>
    </rPh>
    <rPh sb="80" eb="82">
      <t>イガイ</t>
    </rPh>
    <rPh sb="83" eb="85">
      <t>ブブン</t>
    </rPh>
    <phoneticPr fontId="9"/>
  </si>
  <si>
    <t>介護職員</t>
    <rPh sb="0" eb="2">
      <t>カイゴ</t>
    </rPh>
    <rPh sb="2" eb="4">
      <t>ショクイン</t>
    </rPh>
    <phoneticPr fontId="2"/>
  </si>
  <si>
    <t>看護職員</t>
    <rPh sb="0" eb="2">
      <t>カンゴ</t>
    </rPh>
    <rPh sb="2" eb="4">
      <t>ショクイン</t>
    </rPh>
    <phoneticPr fontId="2"/>
  </si>
  <si>
    <t>　H）週平均の勤務時間の合計　…　B</t>
    <rPh sb="3" eb="4">
      <t>シュウ</t>
    </rPh>
    <rPh sb="4" eb="6">
      <t>ヘイキン</t>
    </rPh>
    <rPh sb="7" eb="9">
      <t>キンム</t>
    </rPh>
    <rPh sb="9" eb="11">
      <t>ジカン</t>
    </rPh>
    <rPh sb="12" eb="14">
      <t>ゴウケイ</t>
    </rPh>
    <phoneticPr fontId="2"/>
  </si>
  <si>
    <t>介護職員又は看護職員</t>
    <rPh sb="0" eb="2">
      <t>カイゴ</t>
    </rPh>
    <rPh sb="2" eb="4">
      <t>ショクイン</t>
    </rPh>
    <rPh sb="4" eb="5">
      <t>マタ</t>
    </rPh>
    <rPh sb="6" eb="8">
      <t>カンゴ</t>
    </rPh>
    <rPh sb="8" eb="10">
      <t>ショクイン</t>
    </rPh>
    <phoneticPr fontId="2"/>
  </si>
  <si>
    <t>　H／週）　…　A</t>
    <rPh sb="3" eb="4">
      <t>シュウ</t>
    </rPh>
    <phoneticPr fontId="2"/>
  </si>
  <si>
    <t>B÷A＝（</t>
    <phoneticPr fontId="2"/>
  </si>
  <si>
    <t>人＋C</t>
    <rPh sb="0" eb="1">
      <t>ニン</t>
    </rPh>
    <phoneticPr fontId="2"/>
  </si>
  <si>
    <t xml:space="preserve">常勤従業者数 </t>
    <phoneticPr fontId="2"/>
  </si>
  <si>
    <t>　H）週平均の勤務時間の合計　…　D</t>
    <rPh sb="3" eb="4">
      <t>シュウ</t>
    </rPh>
    <rPh sb="4" eb="6">
      <t>ヘイキン</t>
    </rPh>
    <rPh sb="7" eb="9">
      <t>キンム</t>
    </rPh>
    <rPh sb="9" eb="11">
      <t>ジカン</t>
    </rPh>
    <rPh sb="12" eb="14">
      <t>ゴウケイ</t>
    </rPh>
    <phoneticPr fontId="2"/>
  </si>
  <si>
    <t>）人　…　E</t>
    <phoneticPr fontId="2"/>
  </si>
  <si>
    <t>人＋E</t>
    <rPh sb="0" eb="1">
      <t>ニン</t>
    </rPh>
    <phoneticPr fontId="2"/>
  </si>
  <si>
    <t>非常勤</t>
    <rPh sb="0" eb="3">
      <t>ヒジョウキン</t>
    </rPh>
    <phoneticPr fontId="2"/>
  </si>
  <si>
    <t>人</t>
    <rPh sb="0" eb="1">
      <t>ヒト</t>
    </rPh>
    <phoneticPr fontId="2"/>
  </si>
  <si>
    <t>（常勤</t>
    <rPh sb="1" eb="3">
      <t>ジョウキン</t>
    </rPh>
    <phoneticPr fontId="2"/>
  </si>
  <si>
    <t>人）</t>
    <rPh sb="0" eb="1">
      <t>ヒト</t>
    </rPh>
    <phoneticPr fontId="2"/>
  </si>
  <si>
    <t>　H）週平均の勤務時間の合計　…　B + D</t>
    <rPh sb="3" eb="4">
      <t>シュウ</t>
    </rPh>
    <rPh sb="4" eb="6">
      <t>ヘイキン</t>
    </rPh>
    <rPh sb="7" eb="9">
      <t>キンム</t>
    </rPh>
    <rPh sb="9" eb="11">
      <t>ジカン</t>
    </rPh>
    <rPh sb="12" eb="14">
      <t>ゴウケイ</t>
    </rPh>
    <phoneticPr fontId="2"/>
  </si>
  <si>
    <t>D÷A＝（</t>
    <phoneticPr fontId="2"/>
  </si>
  <si>
    <t>(B+D)÷A＝（</t>
    <phoneticPr fontId="2"/>
  </si>
  <si>
    <t>）人　…　F</t>
    <phoneticPr fontId="2"/>
  </si>
  <si>
    <t>人＋F</t>
    <rPh sb="0" eb="1">
      <t>ニン</t>
    </rPh>
    <phoneticPr fontId="2"/>
  </si>
  <si>
    <t>〇介護職員又は看護職員の合計数は、常勤換算方法で、総利用者数が３又はその端数を増すごとに１人以上となっているか。</t>
    <phoneticPr fontId="2"/>
  </si>
  <si>
    <t>作業療法士</t>
    <phoneticPr fontId="2"/>
  </si>
  <si>
    <t>言語聴覚士</t>
    <phoneticPr fontId="2"/>
  </si>
  <si>
    <t>理学療法士</t>
    <rPh sb="0" eb="5">
      <t>リガクリョウホウシ</t>
    </rPh>
    <phoneticPr fontId="2"/>
  </si>
  <si>
    <t>看護師、准看護師</t>
    <rPh sb="0" eb="2">
      <t>カンゴ</t>
    </rPh>
    <rPh sb="2" eb="3">
      <t>シ</t>
    </rPh>
    <rPh sb="4" eb="8">
      <t>ジュンカンゴシ</t>
    </rPh>
    <phoneticPr fontId="2"/>
  </si>
  <si>
    <r>
      <t>○</t>
    </r>
    <r>
      <rPr>
        <b/>
        <sz val="10"/>
        <color theme="1"/>
        <rFont val="游ゴシック"/>
        <family val="3"/>
        <charset val="128"/>
      </rPr>
      <t>理学療法士、作業療法士又は言語聴覚士</t>
    </r>
    <r>
      <rPr>
        <sz val="10"/>
        <color theme="1"/>
        <rFont val="游ゴシック"/>
        <family val="3"/>
        <charset val="128"/>
      </rPr>
      <t>を利用者数100人又はその端数を増すごとに１人以上配置しているか。</t>
    </r>
    <phoneticPr fontId="2"/>
  </si>
  <si>
    <r>
      <t>　　</t>
    </r>
    <r>
      <rPr>
        <b/>
        <sz val="10"/>
        <color theme="1"/>
        <rFont val="游ゴシック"/>
        <family val="3"/>
        <charset val="128"/>
      </rPr>
      <t>通所リハビリ利用者数が10人を超える場合、</t>
    </r>
    <r>
      <rPr>
        <sz val="10"/>
        <color theme="1"/>
        <rFont val="游ゴシック"/>
        <family val="3"/>
        <charset val="128"/>
      </rPr>
      <t>提供時間帯を通じて</t>
    </r>
    <r>
      <rPr>
        <b/>
        <sz val="10"/>
        <color theme="1"/>
        <rFont val="游ゴシック"/>
        <family val="3"/>
        <charset val="128"/>
      </rPr>
      <t>専従で</t>
    </r>
    <r>
      <rPr>
        <sz val="10"/>
        <color theme="1"/>
        <rFont val="游ゴシック"/>
        <family val="3"/>
        <charset val="128"/>
      </rPr>
      <t>利用者数を10で除した数以上配置しているか。</t>
    </r>
    <phoneticPr fontId="2"/>
  </si>
  <si>
    <r>
      <t>　　</t>
    </r>
    <r>
      <rPr>
        <b/>
        <sz val="10"/>
        <color theme="1"/>
        <rFont val="游ゴシック"/>
        <family val="3"/>
        <charset val="128"/>
      </rPr>
      <t>通所リハビリ利用者数が10人以下の場合、</t>
    </r>
    <r>
      <rPr>
        <sz val="10"/>
        <color theme="1"/>
        <rFont val="游ゴシック"/>
        <family val="3"/>
        <charset val="128"/>
      </rPr>
      <t>提供時間帯を通じて</t>
    </r>
    <r>
      <rPr>
        <b/>
        <sz val="10"/>
        <color theme="1"/>
        <rFont val="游ゴシック"/>
        <family val="3"/>
        <charset val="128"/>
      </rPr>
      <t>専従で</t>
    </r>
    <r>
      <rPr>
        <sz val="10"/>
        <color theme="1"/>
        <rFont val="游ゴシック"/>
        <family val="3"/>
        <charset val="128"/>
      </rPr>
      <t>１人以上配置しているか。</t>
    </r>
    <phoneticPr fontId="2"/>
  </si>
  <si>
    <t>〇常勤の医師を１以上配置しているか。</t>
    <phoneticPr fontId="2"/>
  </si>
  <si>
    <t>　　認知症専門ケア加算Ⅰ・Ⅱ…「認知症介護実践リーダー研修」及び認知症看護に係る適切な研修の修了者が、対象者の数が20人未満の場合は１以上、20以上の場合は、１に、対象者数が19を超えて10またはその端数を増すごとに１を加えて得た数以上</t>
    <rPh sb="16" eb="19">
      <t>ニンチショウ</t>
    </rPh>
    <rPh sb="19" eb="21">
      <t>カイゴ</t>
    </rPh>
    <rPh sb="21" eb="23">
      <t>ジッセン</t>
    </rPh>
    <rPh sb="27" eb="29">
      <t>ケンシュウ</t>
    </rPh>
    <rPh sb="30" eb="31">
      <t>オヨ</t>
    </rPh>
    <rPh sb="32" eb="35">
      <t>ニンチショウ</t>
    </rPh>
    <rPh sb="35" eb="37">
      <t>カンゴ</t>
    </rPh>
    <rPh sb="38" eb="39">
      <t>カカ</t>
    </rPh>
    <rPh sb="40" eb="42">
      <t>テキセツ</t>
    </rPh>
    <rPh sb="43" eb="45">
      <t>ケンシュウ</t>
    </rPh>
    <rPh sb="46" eb="49">
      <t>シュウリョウシャ</t>
    </rPh>
    <rPh sb="51" eb="54">
      <t>タイショウシャ</t>
    </rPh>
    <rPh sb="55" eb="56">
      <t>カズ</t>
    </rPh>
    <rPh sb="59" eb="60">
      <t>ニン</t>
    </rPh>
    <rPh sb="60" eb="62">
      <t>ミマン</t>
    </rPh>
    <rPh sb="63" eb="65">
      <t>バアイ</t>
    </rPh>
    <rPh sb="67" eb="69">
      <t>イジョウ</t>
    </rPh>
    <rPh sb="72" eb="74">
      <t>イジョウ</t>
    </rPh>
    <rPh sb="75" eb="77">
      <t>バアイ</t>
    </rPh>
    <rPh sb="82" eb="84">
      <t>タイショウ</t>
    </rPh>
    <rPh sb="84" eb="85">
      <t>シャ</t>
    </rPh>
    <rPh sb="85" eb="86">
      <t>スウ</t>
    </rPh>
    <rPh sb="90" eb="91">
      <t>コ</t>
    </rPh>
    <rPh sb="100" eb="102">
      <t>ハスウ</t>
    </rPh>
    <rPh sb="103" eb="104">
      <t>マ</t>
    </rPh>
    <rPh sb="110" eb="111">
      <t>クワ</t>
    </rPh>
    <rPh sb="113" eb="114">
      <t>エ</t>
    </rPh>
    <rPh sb="115" eb="116">
      <t>カズ</t>
    </rPh>
    <rPh sb="116" eb="118">
      <t>イジョウ</t>
    </rPh>
    <phoneticPr fontId="2"/>
  </si>
  <si>
    <t>夜勤時間帯を通じ看護職員又は①社会福祉士及び介護福祉法施行規則第１条各号のいずれかの行為の実地研修を修了した介護福祉士、②特定登録証の交付を受けた特定登録者、③新特定登録証の交付を受けた特定登録者、④認定特定行為業務従事者のいずれかを１人以上配置し、①②③の場合は喀痰吸引等業務の登録を、④の場合は特定行為業務の登録を受けていること。</t>
    <rPh sb="0" eb="2">
      <t>ヤキン</t>
    </rPh>
    <rPh sb="2" eb="4">
      <t>ジカン</t>
    </rPh>
    <rPh sb="4" eb="5">
      <t>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6">
      <t>フクシ</t>
    </rPh>
    <rPh sb="26" eb="27">
      <t>ホウ</t>
    </rPh>
    <rPh sb="27" eb="29">
      <t>セコウ</t>
    </rPh>
    <rPh sb="29" eb="31">
      <t>キソク</t>
    </rPh>
    <rPh sb="31" eb="32">
      <t>ダイ</t>
    </rPh>
    <rPh sb="33" eb="34">
      <t>ジョウ</t>
    </rPh>
    <rPh sb="34" eb="36">
      <t>カクゴウ</t>
    </rPh>
    <rPh sb="42" eb="44">
      <t>コウイ</t>
    </rPh>
    <rPh sb="45" eb="47">
      <t>ジッチ</t>
    </rPh>
    <rPh sb="47" eb="49">
      <t>ケンシュウ</t>
    </rPh>
    <rPh sb="50" eb="52">
      <t>シュウリョウ</t>
    </rPh>
    <rPh sb="54" eb="56">
      <t>カイゴ</t>
    </rPh>
    <rPh sb="56" eb="59">
      <t>フクシシ</t>
    </rPh>
    <rPh sb="61" eb="63">
      <t>トクテイ</t>
    </rPh>
    <rPh sb="63" eb="65">
      <t>トウロク</t>
    </rPh>
    <rPh sb="65" eb="66">
      <t>ショウ</t>
    </rPh>
    <rPh sb="67" eb="69">
      <t>コウフ</t>
    </rPh>
    <rPh sb="70" eb="71">
      <t>ウ</t>
    </rPh>
    <rPh sb="73" eb="75">
      <t>トクテイ</t>
    </rPh>
    <rPh sb="75" eb="77">
      <t>トウロク</t>
    </rPh>
    <rPh sb="77" eb="78">
      <t>シャ</t>
    </rPh>
    <rPh sb="80" eb="81">
      <t>シン</t>
    </rPh>
    <rPh sb="81" eb="83">
      <t>トクテイ</t>
    </rPh>
    <rPh sb="83" eb="85">
      <t>トウロク</t>
    </rPh>
    <rPh sb="85" eb="86">
      <t>ショウ</t>
    </rPh>
    <rPh sb="87" eb="89">
      <t>コウフ</t>
    </rPh>
    <rPh sb="90" eb="91">
      <t>ウ</t>
    </rPh>
    <rPh sb="93" eb="95">
      <t>トクテイ</t>
    </rPh>
    <rPh sb="95" eb="98">
      <t>トウロクシャ</t>
    </rPh>
    <rPh sb="100" eb="102">
      <t>ニンテイ</t>
    </rPh>
    <rPh sb="102" eb="104">
      <t>トクテイ</t>
    </rPh>
    <rPh sb="104" eb="106">
      <t>コウイ</t>
    </rPh>
    <rPh sb="106" eb="108">
      <t>ギョウム</t>
    </rPh>
    <rPh sb="108" eb="111">
      <t>ジュウジシャ</t>
    </rPh>
    <rPh sb="118" eb="119">
      <t>ニン</t>
    </rPh>
    <rPh sb="119" eb="121">
      <t>イジョウ</t>
    </rPh>
    <rPh sb="121" eb="123">
      <t>ハイチ</t>
    </rPh>
    <rPh sb="129" eb="131">
      <t>バアイ</t>
    </rPh>
    <rPh sb="132" eb="134">
      <t>カクタン</t>
    </rPh>
    <rPh sb="134" eb="136">
      <t>キュウイン</t>
    </rPh>
    <rPh sb="136" eb="137">
      <t>トウ</t>
    </rPh>
    <rPh sb="137" eb="139">
      <t>ギョウム</t>
    </rPh>
    <rPh sb="140" eb="142">
      <t>トウロク</t>
    </rPh>
    <rPh sb="146" eb="148">
      <t>バアイ</t>
    </rPh>
    <rPh sb="149" eb="151">
      <t>トクテイ</t>
    </rPh>
    <rPh sb="151" eb="153">
      <t>コウイ</t>
    </rPh>
    <rPh sb="153" eb="155">
      <t>ギョウム</t>
    </rPh>
    <rPh sb="156" eb="158">
      <t>トウロク</t>
    </rPh>
    <rPh sb="159" eb="160">
      <t>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</si>
</sst>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Red]\(0\)"/>
    <numFmt numFmtId="178" formatCode="0.0_ "/>
    <numFmt numFmtId="179" formatCode="0.0"/>
    <numFmt numFmtId="180" formatCode="#,##0.000;[Red]\-#,##0.000"/>
    <numFmt numFmtId="181" formatCode="#,##0.0;[Red]\-#,##0.0"/>
  </numFmts>
  <fonts count="69">
    <font>
      <sz val="11"/>
      <color theme="1"/>
      <name val="游ゴシック"/>
      <family val="2"/>
      <charset val="128"/>
      <scheme val="minor"/>
    </font>
    <font>
      <b/>
      <sz val="12"/>
      <color rgb="FF000000"/>
      <name val="游ゴシック"/>
      <family val="3"/>
      <charset val="128"/>
      <scheme val="minor"/>
    </font>
    <font>
      <sz val="6"/>
      <name val="游ゴシック"/>
      <family val="2"/>
      <charset val="128"/>
      <scheme val="minor"/>
    </font>
    <font>
      <sz val="10"/>
      <color theme="1"/>
      <name val="游ゴシック"/>
      <family val="3"/>
      <charset val="128"/>
      <scheme val="minor"/>
    </font>
    <font>
      <b/>
      <sz val="10"/>
      <color rgb="FF000000"/>
      <name val="游ゴシック"/>
      <family val="3"/>
      <charset val="128"/>
      <scheme val="minor"/>
    </font>
    <font>
      <sz val="10"/>
      <color rgb="FF000000"/>
      <name val="游ゴシック"/>
      <family val="3"/>
      <charset val="128"/>
      <scheme val="minor"/>
    </font>
    <font>
      <sz val="11"/>
      <color rgb="FF000000"/>
      <name val="游ゴシック"/>
      <family val="3"/>
      <charset val="128"/>
      <scheme val="minor"/>
    </font>
    <font>
      <sz val="11"/>
      <name val="ＭＳ Ｐゴシック"/>
      <family val="3"/>
      <charset val="128"/>
    </font>
    <font>
      <sz val="10"/>
      <name val="游ゴシック"/>
      <family val="3"/>
      <charset val="128"/>
      <scheme val="minor"/>
    </font>
    <font>
      <sz val="6"/>
      <name val="ＭＳ Ｐゴシック"/>
      <family val="3"/>
      <charset val="128"/>
    </font>
    <font>
      <sz val="11"/>
      <name val="游ゴシック"/>
      <family val="3"/>
      <charset val="128"/>
      <scheme val="minor"/>
    </font>
    <font>
      <sz val="9"/>
      <color theme="1"/>
      <name val="游ゴシック"/>
      <family val="3"/>
      <charset val="128"/>
      <scheme val="minor"/>
    </font>
    <font>
      <b/>
      <sz val="11"/>
      <color rgb="FF00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9"/>
      <color rgb="FF000000"/>
      <name val="游ゴシック"/>
      <family val="3"/>
      <charset val="128"/>
      <scheme val="minor"/>
    </font>
    <font>
      <u/>
      <sz val="10"/>
      <color rgb="FF000000"/>
      <name val="游ゴシック"/>
      <family val="3"/>
      <charset val="128"/>
      <scheme val="minor"/>
    </font>
    <font>
      <u/>
      <sz val="10"/>
      <color theme="1"/>
      <name val="游ゴシック"/>
      <family val="3"/>
      <charset val="128"/>
      <scheme val="minor"/>
    </font>
    <font>
      <b/>
      <sz val="11"/>
      <color rgb="FFFF0000"/>
      <name val="游ゴシック"/>
      <family val="3"/>
      <charset val="128"/>
      <scheme val="minor"/>
    </font>
    <font>
      <b/>
      <sz val="12"/>
      <color rgb="FF000000"/>
      <name val="游ゴシック"/>
      <family val="3"/>
      <charset val="128"/>
    </font>
    <font>
      <sz val="10"/>
      <color theme="1"/>
      <name val="游ゴシック"/>
      <family val="3"/>
      <charset val="128"/>
    </font>
    <font>
      <b/>
      <sz val="10"/>
      <color rgb="FF000000"/>
      <name val="游ゴシック"/>
      <family val="3"/>
      <charset val="128"/>
    </font>
    <font>
      <sz val="10"/>
      <color rgb="FF000000"/>
      <name val="游ゴシック"/>
      <family val="3"/>
      <charset val="128"/>
    </font>
    <font>
      <sz val="11"/>
      <color rgb="FF000000"/>
      <name val="游ゴシック"/>
      <family val="3"/>
      <charset val="128"/>
    </font>
    <font>
      <sz val="10"/>
      <name val="游ゴシック"/>
      <family val="3"/>
      <charset val="128"/>
    </font>
    <font>
      <sz val="11"/>
      <name val="游ゴシック"/>
      <family val="3"/>
      <charset val="128"/>
    </font>
    <font>
      <sz val="9"/>
      <color theme="1"/>
      <name val="游ゴシック"/>
      <family val="3"/>
      <charset val="128"/>
    </font>
    <font>
      <b/>
      <sz val="11"/>
      <color rgb="FF000000"/>
      <name val="游ゴシック"/>
      <family val="3"/>
      <charset val="128"/>
    </font>
    <font>
      <b/>
      <sz val="11"/>
      <color theme="1"/>
      <name val="游ゴシック"/>
      <family val="3"/>
      <charset val="128"/>
    </font>
    <font>
      <sz val="11"/>
      <color theme="1"/>
      <name val="游ゴシック"/>
      <family val="3"/>
      <charset val="128"/>
    </font>
    <font>
      <sz val="9"/>
      <color rgb="FF000000"/>
      <name val="游ゴシック"/>
      <family val="3"/>
      <charset val="128"/>
    </font>
    <font>
      <u/>
      <sz val="10"/>
      <color rgb="FF000000"/>
      <name val="游ゴシック"/>
      <family val="3"/>
      <charset val="128"/>
    </font>
    <font>
      <u/>
      <sz val="10"/>
      <color theme="1"/>
      <name val="游ゴシック"/>
      <family val="3"/>
      <charset val="128"/>
    </font>
    <font>
      <sz val="8"/>
      <color rgb="FFFF0000"/>
      <name val="游ゴシック"/>
      <family val="3"/>
      <charset val="128"/>
    </font>
    <font>
      <b/>
      <sz val="14"/>
      <color theme="1"/>
      <name val="游ゴシック"/>
      <family val="3"/>
      <charset val="128"/>
      <scheme val="minor"/>
    </font>
    <font>
      <b/>
      <sz val="12"/>
      <name val="游ゴシック"/>
      <family val="3"/>
      <charset val="128"/>
      <scheme val="minor"/>
    </font>
    <font>
      <u/>
      <sz val="11"/>
      <color theme="10"/>
      <name val="游ゴシック"/>
      <family val="2"/>
      <charset val="128"/>
      <scheme val="minor"/>
    </font>
    <font>
      <b/>
      <u/>
      <sz val="12"/>
      <color theme="10"/>
      <name val="游ゴシック"/>
      <family val="3"/>
      <charset val="128"/>
      <scheme val="minor"/>
    </font>
    <font>
      <b/>
      <sz val="12"/>
      <color theme="1"/>
      <name val="游ゴシック"/>
      <family val="3"/>
      <charset val="128"/>
      <scheme val="minor"/>
    </font>
    <font>
      <b/>
      <sz val="9"/>
      <color indexed="81"/>
      <name val="游ゴシック"/>
      <family val="3"/>
      <charset val="128"/>
      <scheme val="minor"/>
    </font>
    <font>
      <sz val="9"/>
      <color indexed="81"/>
      <name val="游ゴシック"/>
      <family val="3"/>
      <charset val="128"/>
      <scheme val="minor"/>
    </font>
    <font>
      <b/>
      <sz val="10"/>
      <color indexed="10"/>
      <name val="游ゴシック"/>
      <family val="3"/>
      <charset val="128"/>
      <scheme val="minor"/>
    </font>
    <font>
      <b/>
      <sz val="9"/>
      <color rgb="FFFF0000"/>
      <name val="游ゴシック"/>
      <family val="3"/>
      <charset val="128"/>
    </font>
    <font>
      <sz val="9"/>
      <name val="游ゴシック"/>
      <family val="3"/>
      <charset val="128"/>
    </font>
    <font>
      <i/>
      <sz val="11"/>
      <name val="游ゴシック"/>
      <family val="3"/>
      <charset val="128"/>
    </font>
    <font>
      <b/>
      <sz val="12"/>
      <name val="游ゴシック"/>
      <family val="3"/>
      <charset val="128"/>
    </font>
    <font>
      <b/>
      <sz val="11"/>
      <name val="游ゴシック"/>
      <family val="3"/>
      <charset val="128"/>
    </font>
    <font>
      <sz val="10"/>
      <color indexed="10"/>
      <name val="游ゴシック"/>
      <family val="3"/>
      <charset val="128"/>
    </font>
    <font>
      <sz val="9"/>
      <name val="游ゴシック"/>
      <family val="3"/>
      <charset val="128"/>
      <scheme val="minor"/>
    </font>
    <font>
      <b/>
      <sz val="9"/>
      <name val="游ゴシック"/>
      <family val="3"/>
      <charset val="128"/>
    </font>
    <font>
      <b/>
      <sz val="9"/>
      <color rgb="FF000000"/>
      <name val="游ゴシック"/>
      <family val="3"/>
      <charset val="128"/>
    </font>
    <font>
      <sz val="9"/>
      <color rgb="FFFF0000"/>
      <name val="游ゴシック"/>
      <family val="3"/>
      <charset val="128"/>
    </font>
    <font>
      <b/>
      <sz val="9"/>
      <color theme="1"/>
      <name val="游ゴシック"/>
      <family val="3"/>
      <charset val="128"/>
    </font>
    <font>
      <b/>
      <sz val="10"/>
      <color theme="1"/>
      <name val="游ゴシック"/>
      <family val="3"/>
      <charset val="128"/>
    </font>
    <font>
      <sz val="10"/>
      <color indexed="12"/>
      <name val="游ゴシック"/>
      <family val="3"/>
      <charset val="128"/>
    </font>
    <font>
      <b/>
      <sz val="10"/>
      <name val="游ゴシック"/>
      <family val="3"/>
      <charset val="128"/>
    </font>
    <font>
      <sz val="9"/>
      <color indexed="12"/>
      <name val="游ゴシック"/>
      <family val="3"/>
      <charset val="128"/>
    </font>
    <font>
      <b/>
      <sz val="11"/>
      <color indexed="12"/>
      <name val="游ゴシック"/>
      <family val="3"/>
      <charset val="128"/>
    </font>
    <font>
      <sz val="9"/>
      <color indexed="10"/>
      <name val="游ゴシック"/>
      <family val="3"/>
      <charset val="128"/>
    </font>
    <font>
      <sz val="9"/>
      <color indexed="81"/>
      <name val="ＭＳ Ｐゴシック"/>
      <family val="3"/>
      <charset val="128"/>
    </font>
    <font>
      <b/>
      <sz val="10"/>
      <color theme="1"/>
      <name val="游ゴシック"/>
      <family val="3"/>
      <charset val="128"/>
      <scheme val="minor"/>
    </font>
    <font>
      <b/>
      <u/>
      <sz val="10"/>
      <color rgb="FFFF0000"/>
      <name val="游ゴシック"/>
      <family val="3"/>
      <charset val="128"/>
      <scheme val="minor"/>
    </font>
    <font>
      <b/>
      <sz val="9"/>
      <color theme="1"/>
      <name val="游ゴシック"/>
      <family val="3"/>
      <charset val="128"/>
      <scheme val="minor"/>
    </font>
    <font>
      <b/>
      <sz val="10"/>
      <color indexed="81"/>
      <name val="ＭＳ Ｐゴシック"/>
      <family val="3"/>
      <charset val="128"/>
    </font>
    <font>
      <sz val="8"/>
      <name val="游ゴシック"/>
      <family val="3"/>
      <charset val="128"/>
    </font>
    <font>
      <u/>
      <sz val="10"/>
      <color theme="10"/>
      <name val="游ゴシック"/>
      <family val="2"/>
      <charset val="128"/>
      <scheme val="minor"/>
    </font>
    <font>
      <u/>
      <sz val="10"/>
      <color theme="10"/>
      <name val="游ゴシック"/>
      <family val="3"/>
      <charset val="128"/>
      <scheme val="minor"/>
    </font>
    <font>
      <sz val="10"/>
      <color theme="0" tint="-0.34998626667073579"/>
      <name val="游ゴシック"/>
      <family val="3"/>
      <charset val="128"/>
    </font>
    <font>
      <sz val="9.5"/>
      <name val="游ゴシック"/>
      <family val="3"/>
      <charset val="128"/>
    </font>
  </fonts>
  <fills count="9">
    <fill>
      <patternFill patternType="none"/>
    </fill>
    <fill>
      <patternFill patternType="gray125"/>
    </fill>
    <fill>
      <patternFill patternType="solid">
        <fgColor theme="5" tint="0.79998168889431442"/>
        <bgColor indexed="64"/>
      </patternFill>
    </fill>
    <fill>
      <patternFill patternType="solid">
        <fgColor indexed="9"/>
        <bgColor indexed="64"/>
      </patternFill>
    </fill>
    <fill>
      <patternFill patternType="solid">
        <fgColor theme="4" tint="0.39997558519241921"/>
        <bgColor indexed="64"/>
      </patternFill>
    </fill>
    <fill>
      <patternFill patternType="solid">
        <fgColor rgb="FFFFC00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s>
  <borders count="9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top/>
      <bottom/>
      <diagonal/>
    </border>
    <border diagonalUp="1">
      <left/>
      <right/>
      <top style="medium">
        <color indexed="64"/>
      </top>
      <bottom style="medium">
        <color indexed="64"/>
      </bottom>
      <diagonal style="thin">
        <color indexed="64"/>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hair">
        <color indexed="64"/>
      </top>
      <bottom/>
      <diagonal/>
    </border>
    <border diagonalUp="1">
      <left style="medium">
        <color indexed="64"/>
      </left>
      <right/>
      <top style="thin">
        <color indexed="64"/>
      </top>
      <bottom style="medium">
        <color indexed="64"/>
      </bottom>
      <diagonal style="thin">
        <color indexed="64"/>
      </diagonal>
    </border>
  </borders>
  <cellStyleXfs count="5">
    <xf numFmtId="0" fontId="0" fillId="0" borderId="0">
      <alignment vertical="center"/>
    </xf>
    <xf numFmtId="0" fontId="7" fillId="0" borderId="0"/>
    <xf numFmtId="0" fontId="7" fillId="0" borderId="0">
      <alignment vertical="center"/>
    </xf>
    <xf numFmtId="38" fontId="7" fillId="0" borderId="0" applyFont="0" applyFill="0" applyBorder="0" applyAlignment="0" applyProtection="0"/>
    <xf numFmtId="0" fontId="36" fillId="0" borderId="0" applyNumberFormat="0" applyFill="0" applyBorder="0" applyAlignment="0" applyProtection="0">
      <alignment vertical="center"/>
    </xf>
  </cellStyleXfs>
  <cellXfs count="933">
    <xf numFmtId="0" fontId="0" fillId="0" borderId="0" xfId="0">
      <alignment vertical="center"/>
    </xf>
    <xf numFmtId="0" fontId="3" fillId="0" borderId="0" xfId="0" applyFont="1">
      <alignment vertical="center"/>
    </xf>
    <xf numFmtId="0" fontId="4" fillId="0" borderId="0" xfId="0" applyFont="1" applyAlignment="1">
      <alignment horizontal="justify" vertical="center"/>
    </xf>
    <xf numFmtId="0" fontId="5" fillId="0" borderId="1" xfId="0" applyFont="1" applyBorder="1" applyAlignment="1">
      <alignment horizontal="center" vertical="center" wrapText="1"/>
    </xf>
    <xf numFmtId="0" fontId="5" fillId="0" borderId="0" xfId="0" applyFont="1" applyAlignment="1">
      <alignment horizontal="justify" vertical="center"/>
    </xf>
    <xf numFmtId="0" fontId="8" fillId="3" borderId="19" xfId="1" applyFont="1" applyFill="1" applyBorder="1" applyAlignment="1">
      <alignment vertical="center"/>
    </xf>
    <xf numFmtId="0" fontId="8" fillId="3" borderId="18" xfId="1" applyFont="1" applyFill="1" applyBorder="1" applyAlignment="1">
      <alignment horizontal="left" vertical="center"/>
    </xf>
    <xf numFmtId="0" fontId="14" fillId="0" borderId="0" xfId="0" applyFont="1">
      <alignment vertical="center"/>
    </xf>
    <xf numFmtId="0" fontId="5" fillId="0" borderId="0" xfId="0" applyFont="1" applyBorder="1" applyAlignment="1">
      <alignment vertical="center" wrapText="1"/>
    </xf>
    <xf numFmtId="0" fontId="3" fillId="0" borderId="0" xfId="0" applyFont="1" applyBorder="1">
      <alignment vertical="center"/>
    </xf>
    <xf numFmtId="0" fontId="5" fillId="0" borderId="23" xfId="0" applyFont="1" applyBorder="1" applyAlignment="1">
      <alignment vertical="center" wrapText="1"/>
    </xf>
    <xf numFmtId="0" fontId="5" fillId="0" borderId="25" xfId="0" applyFont="1" applyBorder="1" applyAlignment="1">
      <alignment vertical="center" wrapText="1"/>
    </xf>
    <xf numFmtId="0" fontId="5" fillId="0" borderId="23" xfId="0" applyFont="1" applyBorder="1" applyAlignment="1">
      <alignment horizontal="left" vertical="top" wrapText="1"/>
    </xf>
    <xf numFmtId="0" fontId="4" fillId="0" borderId="26" xfId="0" applyFont="1" applyBorder="1" applyAlignment="1">
      <alignment vertical="center"/>
    </xf>
    <xf numFmtId="0" fontId="5" fillId="0" borderId="27" xfId="0" applyFont="1" applyBorder="1" applyAlignment="1">
      <alignment vertical="center" wrapText="1"/>
    </xf>
    <xf numFmtId="0" fontId="3" fillId="0" borderId="27" xfId="0" applyFont="1" applyBorder="1">
      <alignment vertical="center"/>
    </xf>
    <xf numFmtId="0" fontId="5" fillId="0" borderId="28" xfId="0" applyFont="1" applyBorder="1" applyAlignment="1">
      <alignment vertical="center" wrapText="1"/>
    </xf>
    <xf numFmtId="0" fontId="5" fillId="0" borderId="29" xfId="0" applyFont="1" applyBorder="1" applyAlignment="1">
      <alignment vertical="center" wrapText="1"/>
    </xf>
    <xf numFmtId="0" fontId="14" fillId="4"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30" xfId="0" applyFont="1" applyBorder="1" applyAlignment="1">
      <alignment vertical="center" wrapText="1"/>
    </xf>
    <xf numFmtId="0" fontId="3" fillId="0" borderId="0" xfId="0" applyFont="1" applyBorder="1" applyAlignment="1">
      <alignment horizontal="left" vertical="center" wrapText="1"/>
    </xf>
    <xf numFmtId="0" fontId="3" fillId="0" borderId="30" xfId="0" applyFont="1" applyBorder="1" applyAlignment="1">
      <alignment horizontal="left" vertical="center" wrapText="1"/>
    </xf>
    <xf numFmtId="49" fontId="16" fillId="0" borderId="23" xfId="0" applyNumberFormat="1" applyFont="1" applyFill="1" applyBorder="1" applyAlignment="1">
      <alignment vertical="top" wrapText="1"/>
    </xf>
    <xf numFmtId="0" fontId="5" fillId="0" borderId="32" xfId="0" applyFont="1" applyBorder="1" applyAlignment="1">
      <alignment vertical="center"/>
    </xf>
    <xf numFmtId="0" fontId="5" fillId="0" borderId="33" xfId="0" applyFont="1" applyBorder="1" applyAlignment="1">
      <alignment vertical="center" wrapText="1"/>
    </xf>
    <xf numFmtId="0" fontId="5" fillId="0" borderId="33" xfId="0" applyFont="1" applyBorder="1" applyAlignment="1">
      <alignment vertical="center"/>
    </xf>
    <xf numFmtId="0" fontId="16" fillId="0" borderId="33" xfId="0" applyFont="1" applyBorder="1" applyAlignment="1">
      <alignment vertical="center" wrapText="1"/>
    </xf>
    <xf numFmtId="0" fontId="3" fillId="0" borderId="33" xfId="0" applyFont="1" applyBorder="1">
      <alignment vertical="center"/>
    </xf>
    <xf numFmtId="0" fontId="3" fillId="0" borderId="25" xfId="0" applyFont="1" applyBorder="1">
      <alignment vertical="center"/>
    </xf>
    <xf numFmtId="0" fontId="6" fillId="0" borderId="10" xfId="0" applyFont="1" applyFill="1" applyBorder="1" applyAlignment="1">
      <alignment horizontal="center" vertical="center" wrapText="1"/>
    </xf>
    <xf numFmtId="0" fontId="5" fillId="0" borderId="34" xfId="0" applyFont="1" applyBorder="1" applyAlignment="1">
      <alignment horizontal="left" vertical="center"/>
    </xf>
    <xf numFmtId="0" fontId="5" fillId="0" borderId="35" xfId="0" applyFont="1" applyBorder="1" applyAlignment="1">
      <alignment vertical="center" wrapText="1"/>
    </xf>
    <xf numFmtId="177" fontId="6" fillId="2" borderId="35" xfId="0" applyNumberFormat="1" applyFont="1" applyFill="1" applyBorder="1" applyAlignment="1">
      <alignment horizontal="center" vertical="center"/>
    </xf>
    <xf numFmtId="0" fontId="5" fillId="0" borderId="35" xfId="0" applyFont="1" applyBorder="1" applyAlignment="1">
      <alignment vertical="center"/>
    </xf>
    <xf numFmtId="0" fontId="17" fillId="0" borderId="35" xfId="0" applyFont="1" applyBorder="1">
      <alignment vertical="center"/>
    </xf>
    <xf numFmtId="0" fontId="5" fillId="0" borderId="34" xfId="0" applyFont="1" applyBorder="1" applyAlignment="1">
      <alignment vertical="center"/>
    </xf>
    <xf numFmtId="0" fontId="3" fillId="0" borderId="35" xfId="0" applyFont="1" applyBorder="1">
      <alignment vertical="center"/>
    </xf>
    <xf numFmtId="0" fontId="5" fillId="0" borderId="34" xfId="0" applyFont="1" applyBorder="1" applyAlignment="1">
      <alignment vertical="center" wrapText="1"/>
    </xf>
    <xf numFmtId="0" fontId="5" fillId="0" borderId="35" xfId="0" applyFont="1" applyBorder="1" applyAlignment="1">
      <alignment horizontal="right" vertical="center"/>
    </xf>
    <xf numFmtId="178" fontId="6" fillId="4" borderId="35" xfId="0" applyNumberFormat="1" applyFont="1" applyFill="1" applyBorder="1" applyAlignment="1">
      <alignment horizontal="center" vertical="center"/>
    </xf>
    <xf numFmtId="178" fontId="5" fillId="0" borderId="35" xfId="0" applyNumberFormat="1" applyFont="1" applyFill="1" applyBorder="1" applyAlignment="1">
      <alignment vertical="center"/>
    </xf>
    <xf numFmtId="0" fontId="15" fillId="0" borderId="1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25" xfId="0" applyFont="1" applyFill="1" applyBorder="1" applyAlignment="1">
      <alignment horizontal="left" vertical="center" wrapText="1"/>
    </xf>
    <xf numFmtId="0" fontId="5" fillId="0" borderId="39" xfId="0" applyFont="1" applyBorder="1" applyAlignment="1">
      <alignment vertical="center" wrapText="1"/>
    </xf>
    <xf numFmtId="0" fontId="3" fillId="0" borderId="10" xfId="0" applyFont="1" applyBorder="1" applyAlignment="1">
      <alignment horizontal="left" vertical="center" wrapText="1"/>
    </xf>
    <xf numFmtId="0" fontId="3" fillId="0" borderId="40" xfId="0" applyFont="1" applyBorder="1" applyAlignment="1">
      <alignment horizontal="left" vertical="center"/>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vertical="center" wrapText="1"/>
    </xf>
    <xf numFmtId="0" fontId="4" fillId="0" borderId="10" xfId="0" applyFont="1" applyBorder="1" applyAlignment="1">
      <alignment vertical="center"/>
    </xf>
    <xf numFmtId="0" fontId="5" fillId="0" borderId="10" xfId="0" applyFont="1" applyBorder="1" applyAlignment="1">
      <alignment horizontal="left" vertical="center"/>
    </xf>
    <xf numFmtId="0" fontId="5" fillId="0" borderId="0" xfId="0" applyFont="1" applyBorder="1" applyAlignment="1">
      <alignment horizontal="left" vertical="center" wrapText="1"/>
    </xf>
    <xf numFmtId="0" fontId="6" fillId="4" borderId="0" xfId="0" applyFont="1" applyFill="1" applyBorder="1" applyAlignment="1">
      <alignment horizontal="center" vertical="center" wrapText="1"/>
    </xf>
    <xf numFmtId="0" fontId="5" fillId="0" borderId="25" xfId="0" applyFont="1" applyBorder="1" applyAlignment="1">
      <alignment horizontal="left" vertical="center" wrapText="1"/>
    </xf>
    <xf numFmtId="0" fontId="5" fillId="0" borderId="10" xfId="0" applyFont="1" applyFill="1" applyBorder="1" applyAlignment="1">
      <alignment vertical="center"/>
    </xf>
    <xf numFmtId="0" fontId="6" fillId="0" borderId="0" xfId="0" applyFont="1" applyFill="1" applyBorder="1" applyAlignment="1">
      <alignment horizontal="center" vertical="center"/>
    </xf>
    <xf numFmtId="0" fontId="5" fillId="0" borderId="0" xfId="0" applyFont="1" applyFill="1" applyBorder="1" applyAlignment="1">
      <alignment vertical="center"/>
    </xf>
    <xf numFmtId="178" fontId="6" fillId="0" borderId="0" xfId="0" applyNumberFormat="1" applyFont="1" applyFill="1" applyBorder="1" applyAlignment="1">
      <alignment horizontal="center" vertical="center"/>
    </xf>
    <xf numFmtId="178" fontId="5" fillId="0" borderId="0" xfId="0" applyNumberFormat="1" applyFont="1" applyFill="1" applyBorder="1" applyAlignment="1">
      <alignment vertical="center"/>
    </xf>
    <xf numFmtId="178" fontId="3" fillId="0" borderId="0" xfId="0" applyNumberFormat="1" applyFont="1" applyFill="1" applyBorder="1">
      <alignment vertical="center"/>
    </xf>
    <xf numFmtId="0" fontId="14" fillId="0" borderId="0" xfId="0" applyFont="1" applyFill="1" applyBorder="1">
      <alignment vertical="center"/>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10" xfId="0" applyFont="1" applyFill="1" applyBorder="1" applyAlignment="1">
      <alignment horizontal="left" vertical="center"/>
    </xf>
    <xf numFmtId="0" fontId="4" fillId="0" borderId="26" xfId="0" applyFont="1" applyFill="1" applyBorder="1" applyAlignment="1">
      <alignment horizontal="left" vertical="top"/>
    </xf>
    <xf numFmtId="0" fontId="15" fillId="0" borderId="27" xfId="0" applyFont="1" applyFill="1" applyBorder="1" applyAlignment="1">
      <alignment horizontal="left" vertical="top" wrapText="1"/>
    </xf>
    <xf numFmtId="0" fontId="15" fillId="0" borderId="29"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25" xfId="0" applyFont="1" applyFill="1" applyBorder="1" applyAlignment="1">
      <alignment horizontal="left" vertical="top" wrapText="1"/>
    </xf>
    <xf numFmtId="0" fontId="15" fillId="0" borderId="10" xfId="0" applyFont="1" applyFill="1" applyBorder="1" applyAlignment="1">
      <alignment horizontal="left" vertical="top" wrapText="1"/>
    </xf>
    <xf numFmtId="0" fontId="5" fillId="0" borderId="36" xfId="0" applyFont="1" applyFill="1" applyBorder="1" applyAlignment="1">
      <alignment horizontal="left" vertical="center"/>
    </xf>
    <xf numFmtId="0" fontId="15" fillId="0" borderId="37" xfId="0" applyFont="1" applyFill="1" applyBorder="1" applyAlignment="1">
      <alignment horizontal="left" vertical="top" wrapText="1"/>
    </xf>
    <xf numFmtId="0" fontId="15" fillId="0" borderId="38" xfId="0" applyFont="1" applyFill="1" applyBorder="1" applyAlignment="1">
      <alignment horizontal="left" vertical="top" wrapText="1"/>
    </xf>
    <xf numFmtId="0" fontId="3" fillId="0" borderId="23" xfId="0" applyFont="1" applyBorder="1" applyAlignment="1">
      <alignment vertical="center" wrapText="1"/>
    </xf>
    <xf numFmtId="0" fontId="3" fillId="0" borderId="23" xfId="0" applyFont="1" applyBorder="1">
      <alignment vertical="center"/>
    </xf>
    <xf numFmtId="0" fontId="3" fillId="0" borderId="22" xfId="0" applyFont="1" applyBorder="1" applyAlignment="1">
      <alignment vertical="top" wrapText="1"/>
    </xf>
    <xf numFmtId="0" fontId="3" fillId="0" borderId="22" xfId="0" applyFont="1" applyBorder="1" applyAlignment="1">
      <alignment horizontal="center" vertical="center" wrapText="1"/>
    </xf>
    <xf numFmtId="0" fontId="3" fillId="0" borderId="22" xfId="0" applyFont="1" applyBorder="1" applyAlignment="1">
      <alignment vertical="center" wrapText="1"/>
    </xf>
    <xf numFmtId="0" fontId="3" fillId="0" borderId="23" xfId="0" applyFont="1" applyBorder="1" applyAlignment="1">
      <alignment vertical="top" wrapText="1"/>
    </xf>
    <xf numFmtId="0" fontId="3" fillId="0" borderId="48" xfId="0" applyFont="1" applyBorder="1" applyAlignment="1">
      <alignment horizontal="justify" vertical="top" wrapText="1"/>
    </xf>
    <xf numFmtId="0" fontId="3" fillId="0" borderId="16" xfId="0" applyFont="1" applyBorder="1" applyAlignment="1">
      <alignment horizontal="justify" vertical="top" wrapText="1"/>
    </xf>
    <xf numFmtId="0" fontId="3" fillId="0" borderId="18" xfId="0" applyFont="1" applyBorder="1" applyAlignment="1">
      <alignment horizontal="justify" vertical="top" wrapText="1"/>
    </xf>
    <xf numFmtId="0" fontId="3" fillId="0" borderId="49" xfId="0" applyFont="1" applyBorder="1" applyAlignment="1">
      <alignment horizontal="justify" vertical="top" wrapText="1"/>
    </xf>
    <xf numFmtId="0" fontId="3" fillId="0" borderId="48"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justify" vertical="center"/>
    </xf>
    <xf numFmtId="0" fontId="20" fillId="0" borderId="0" xfId="0" applyFont="1">
      <alignment vertical="center"/>
    </xf>
    <xf numFmtId="0" fontId="21" fillId="0" borderId="0" xfId="0" applyFont="1" applyAlignment="1">
      <alignment horizontal="justify" vertical="center"/>
    </xf>
    <xf numFmtId="0" fontId="22" fillId="0" borderId="1" xfId="0" applyFont="1" applyBorder="1" applyAlignment="1">
      <alignment horizontal="center" vertical="center" wrapText="1"/>
    </xf>
    <xf numFmtId="0" fontId="22" fillId="0" borderId="0" xfId="0" applyFont="1" applyAlignment="1">
      <alignment horizontal="justify" vertical="center"/>
    </xf>
    <xf numFmtId="0" fontId="24" fillId="3" borderId="5" xfId="1" applyFont="1" applyFill="1" applyBorder="1" applyAlignment="1">
      <alignment vertical="center"/>
    </xf>
    <xf numFmtId="0" fontId="25" fillId="2" borderId="7" xfId="1" applyFont="1" applyFill="1" applyBorder="1" applyAlignment="1">
      <alignment horizontal="center" vertical="center" shrinkToFit="1"/>
    </xf>
    <xf numFmtId="0" fontId="24" fillId="3" borderId="8" xfId="1" applyFont="1" applyFill="1" applyBorder="1" applyAlignment="1">
      <alignment vertical="center"/>
    </xf>
    <xf numFmtId="0" fontId="24" fillId="3" borderId="7" xfId="1" applyFont="1" applyFill="1" applyBorder="1" applyAlignment="1">
      <alignment horizontal="left" vertical="center"/>
    </xf>
    <xf numFmtId="0" fontId="24" fillId="3" borderId="11" xfId="1" applyFont="1" applyFill="1" applyBorder="1" applyAlignment="1">
      <alignment vertical="center"/>
    </xf>
    <xf numFmtId="0" fontId="25" fillId="2" borderId="13" xfId="1" applyFont="1" applyFill="1" applyBorder="1" applyAlignment="1">
      <alignment horizontal="center" vertical="center" shrinkToFit="1"/>
    </xf>
    <xf numFmtId="0" fontId="24" fillId="3" borderId="14" xfId="1" applyFont="1" applyFill="1" applyBorder="1" applyAlignment="1">
      <alignment vertical="center"/>
    </xf>
    <xf numFmtId="0" fontId="24" fillId="3" borderId="13" xfId="1" applyFont="1" applyFill="1" applyBorder="1" applyAlignment="1">
      <alignment horizontal="left" vertical="center"/>
    </xf>
    <xf numFmtId="0" fontId="24" fillId="3" borderId="16" xfId="1" applyFont="1" applyFill="1" applyBorder="1" applyAlignment="1">
      <alignment vertical="center"/>
    </xf>
    <xf numFmtId="0" fontId="25" fillId="4" borderId="18" xfId="1" applyFont="1" applyFill="1" applyBorder="1" applyAlignment="1">
      <alignment horizontal="center" vertical="center" shrinkToFit="1"/>
    </xf>
    <xf numFmtId="0" fontId="24" fillId="3" borderId="19" xfId="1" applyFont="1" applyFill="1" applyBorder="1" applyAlignment="1">
      <alignment vertical="center"/>
    </xf>
    <xf numFmtId="0" fontId="24" fillId="3" borderId="18" xfId="1" applyFont="1" applyFill="1" applyBorder="1" applyAlignment="1">
      <alignment horizontal="left" vertical="center"/>
    </xf>
    <xf numFmtId="0" fontId="29" fillId="0" borderId="0" xfId="0" applyFont="1">
      <alignment vertical="center"/>
    </xf>
    <xf numFmtId="0" fontId="21" fillId="0" borderId="0" xfId="0" applyFont="1" applyBorder="1" applyAlignment="1">
      <alignment vertical="center"/>
    </xf>
    <xf numFmtId="0" fontId="22" fillId="0" borderId="0" xfId="0" applyFont="1" applyBorder="1" applyAlignment="1">
      <alignment vertical="center" wrapText="1"/>
    </xf>
    <xf numFmtId="0" fontId="20" fillId="0" borderId="0" xfId="0" applyFont="1" applyBorder="1">
      <alignment vertical="center"/>
    </xf>
    <xf numFmtId="0" fontId="22" fillId="0" borderId="23" xfId="0" applyFont="1" applyBorder="1" applyAlignment="1">
      <alignment vertical="center" wrapText="1"/>
    </xf>
    <xf numFmtId="0" fontId="22" fillId="0" borderId="24" xfId="0" applyFont="1" applyBorder="1" applyAlignment="1">
      <alignment vertical="center" wrapText="1"/>
    </xf>
    <xf numFmtId="0" fontId="22" fillId="0" borderId="0" xfId="0" applyFont="1" applyBorder="1" applyAlignment="1">
      <alignment vertical="center"/>
    </xf>
    <xf numFmtId="0" fontId="22" fillId="0" borderId="25" xfId="0" applyFont="1" applyBorder="1" applyAlignment="1">
      <alignment vertical="center" wrapText="1"/>
    </xf>
    <xf numFmtId="0" fontId="22" fillId="0" borderId="23" xfId="0" applyFont="1" applyBorder="1" applyAlignment="1">
      <alignment horizontal="left" vertical="top" wrapText="1"/>
    </xf>
    <xf numFmtId="0" fontId="21" fillId="0" borderId="26" xfId="0" applyFont="1" applyBorder="1" applyAlignment="1">
      <alignment vertical="center"/>
    </xf>
    <xf numFmtId="0" fontId="22" fillId="0" borderId="27" xfId="0" applyFont="1" applyBorder="1" applyAlignment="1">
      <alignment vertical="center" wrapText="1"/>
    </xf>
    <xf numFmtId="0" fontId="20" fillId="0" borderId="27" xfId="0" applyFont="1" applyBorder="1">
      <alignment vertical="center"/>
    </xf>
    <xf numFmtId="0" fontId="22" fillId="0" borderId="28" xfId="0" applyFont="1" applyBorder="1" applyAlignment="1">
      <alignment vertical="center" wrapText="1"/>
    </xf>
    <xf numFmtId="0" fontId="22" fillId="0" borderId="29" xfId="0" applyFont="1" applyBorder="1" applyAlignment="1">
      <alignment vertical="center" wrapText="1"/>
    </xf>
    <xf numFmtId="0" fontId="22" fillId="0" borderId="0" xfId="0" applyFont="1" applyBorder="1" applyAlignment="1">
      <alignment vertical="center" wrapText="1"/>
    </xf>
    <xf numFmtId="0" fontId="22" fillId="0" borderId="25" xfId="0" applyFont="1" applyBorder="1" applyAlignment="1">
      <alignment vertical="center" wrapText="1"/>
    </xf>
    <xf numFmtId="0" fontId="20" fillId="0" borderId="10" xfId="0" applyFont="1" applyBorder="1" applyAlignment="1">
      <alignment horizontal="left" vertical="center"/>
    </xf>
    <xf numFmtId="0" fontId="29" fillId="4" borderId="0" xfId="0" applyFont="1" applyFill="1" applyBorder="1" applyAlignment="1">
      <alignment horizontal="center" vertical="center"/>
    </xf>
    <xf numFmtId="0" fontId="20" fillId="0" borderId="0" xfId="0" applyFont="1" applyFill="1" applyBorder="1" applyAlignment="1">
      <alignment horizontal="left" vertical="center" wrapText="1"/>
    </xf>
    <xf numFmtId="0" fontId="20" fillId="0" borderId="30" xfId="0" applyFont="1" applyBorder="1" applyAlignment="1">
      <alignment vertical="center" wrapText="1"/>
    </xf>
    <xf numFmtId="0" fontId="20" fillId="0" borderId="0" xfId="0" applyFont="1" applyBorder="1" applyAlignment="1">
      <alignment horizontal="left" vertical="center" wrapText="1"/>
    </xf>
    <xf numFmtId="0" fontId="20" fillId="0" borderId="30" xfId="0" applyFont="1" applyBorder="1" applyAlignment="1">
      <alignment horizontal="left" vertical="center" wrapText="1"/>
    </xf>
    <xf numFmtId="49" fontId="31" fillId="0" borderId="23" xfId="0" applyNumberFormat="1" applyFont="1" applyFill="1" applyBorder="1" applyAlignment="1">
      <alignment vertical="top" wrapText="1"/>
    </xf>
    <xf numFmtId="0" fontId="22" fillId="0" borderId="32" xfId="0" applyFont="1" applyBorder="1" applyAlignment="1">
      <alignment vertical="center"/>
    </xf>
    <xf numFmtId="0" fontId="22" fillId="0" borderId="33" xfId="0" applyFont="1" applyBorder="1" applyAlignment="1">
      <alignment vertical="center" wrapText="1"/>
    </xf>
    <xf numFmtId="0" fontId="22" fillId="0" borderId="33" xfId="0" applyFont="1" applyBorder="1" applyAlignment="1">
      <alignment vertical="center"/>
    </xf>
    <xf numFmtId="0" fontId="31" fillId="0" borderId="33" xfId="0" applyFont="1" applyBorder="1" applyAlignment="1">
      <alignment vertical="center" wrapText="1"/>
    </xf>
    <xf numFmtId="0" fontId="20" fillId="0" borderId="33" xfId="0" applyFont="1" applyBorder="1">
      <alignment vertical="center"/>
    </xf>
    <xf numFmtId="0" fontId="20" fillId="0" borderId="25" xfId="0" applyFont="1" applyBorder="1">
      <alignment vertical="center"/>
    </xf>
    <xf numFmtId="0" fontId="23" fillId="0" borderId="10" xfId="0" applyFont="1" applyFill="1" applyBorder="1" applyAlignment="1">
      <alignment horizontal="center" vertical="center" wrapText="1"/>
    </xf>
    <xf numFmtId="0" fontId="22" fillId="0" borderId="34" xfId="0" applyFont="1" applyBorder="1" applyAlignment="1">
      <alignment horizontal="left" vertical="center"/>
    </xf>
    <xf numFmtId="0" fontId="22" fillId="0" borderId="35" xfId="0" applyFont="1" applyBorder="1" applyAlignment="1">
      <alignment vertical="center" wrapText="1"/>
    </xf>
    <xf numFmtId="177" fontId="23" fillId="2" borderId="35" xfId="0" applyNumberFormat="1" applyFont="1" applyFill="1" applyBorder="1" applyAlignment="1">
      <alignment horizontal="center" vertical="center"/>
    </xf>
    <xf numFmtId="0" fontId="22" fillId="0" borderId="35" xfId="0" applyFont="1" applyBorder="1" applyAlignment="1">
      <alignment vertical="center"/>
    </xf>
    <xf numFmtId="0" fontId="32" fillId="0" borderId="35" xfId="0" applyFont="1" applyBorder="1">
      <alignment vertical="center"/>
    </xf>
    <xf numFmtId="0" fontId="22" fillId="0" borderId="34" xfId="0" applyFont="1" applyBorder="1" applyAlignment="1">
      <alignment vertical="center"/>
    </xf>
    <xf numFmtId="0" fontId="20" fillId="0" borderId="35" xfId="0" applyFont="1" applyBorder="1">
      <alignment vertical="center"/>
    </xf>
    <xf numFmtId="0" fontId="22" fillId="0" borderId="34" xfId="0" applyFont="1" applyBorder="1" applyAlignment="1">
      <alignment vertical="center" wrapText="1"/>
    </xf>
    <xf numFmtId="0" fontId="22" fillId="0" borderId="35" xfId="0" applyFont="1" applyBorder="1" applyAlignment="1">
      <alignment horizontal="right" vertical="center"/>
    </xf>
    <xf numFmtId="178" fontId="23" fillId="4" borderId="35" xfId="0" applyNumberFormat="1" applyFont="1" applyFill="1" applyBorder="1" applyAlignment="1">
      <alignment horizontal="center" vertical="center"/>
    </xf>
    <xf numFmtId="178" fontId="22" fillId="0" borderId="35" xfId="0" applyNumberFormat="1" applyFont="1" applyFill="1" applyBorder="1" applyAlignment="1">
      <alignment vertical="center"/>
    </xf>
    <xf numFmtId="0" fontId="23" fillId="4" borderId="35" xfId="0" applyFont="1" applyFill="1" applyBorder="1" applyAlignment="1">
      <alignment horizontal="center" vertical="center"/>
    </xf>
    <xf numFmtId="178" fontId="22" fillId="0" borderId="35" xfId="0" applyNumberFormat="1" applyFont="1" applyBorder="1" applyAlignment="1">
      <alignment vertical="center"/>
    </xf>
    <xf numFmtId="178" fontId="20" fillId="0" borderId="35" xfId="0" applyNumberFormat="1" applyFont="1" applyBorder="1">
      <alignment vertical="center"/>
    </xf>
    <xf numFmtId="0" fontId="30" fillId="0" borderId="10"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25" xfId="0" applyFont="1" applyFill="1" applyBorder="1" applyAlignment="1">
      <alignment horizontal="left" vertical="center" wrapText="1"/>
    </xf>
    <xf numFmtId="0" fontId="22" fillId="0" borderId="39" xfId="0" applyFont="1" applyBorder="1" applyAlignment="1">
      <alignment vertical="center" wrapText="1"/>
    </xf>
    <xf numFmtId="0" fontId="20" fillId="0" borderId="10" xfId="0" applyFont="1" applyBorder="1" applyAlignment="1">
      <alignment horizontal="left" vertical="center" wrapText="1"/>
    </xf>
    <xf numFmtId="0" fontId="20" fillId="0" borderId="40" xfId="0" applyFont="1" applyBorder="1" applyAlignment="1">
      <alignment horizontal="left" vertical="center"/>
    </xf>
    <xf numFmtId="0" fontId="20" fillId="0" borderId="41" xfId="0" applyFont="1" applyBorder="1" applyAlignment="1">
      <alignment horizontal="left" vertical="center" wrapText="1"/>
    </xf>
    <xf numFmtId="0" fontId="20" fillId="0" borderId="42" xfId="0" applyFont="1" applyBorder="1" applyAlignment="1">
      <alignment horizontal="left" vertical="center" wrapText="1"/>
    </xf>
    <xf numFmtId="0" fontId="22" fillId="0" borderId="43" xfId="0" applyFont="1" applyBorder="1" applyAlignment="1">
      <alignment vertical="center" wrapText="1"/>
    </xf>
    <xf numFmtId="0" fontId="22" fillId="0" borderId="42" xfId="0" applyFont="1" applyBorder="1" applyAlignment="1">
      <alignment vertical="center" wrapText="1"/>
    </xf>
    <xf numFmtId="0" fontId="21" fillId="0" borderId="10" xfId="0" applyFont="1" applyBorder="1" applyAlignment="1">
      <alignment vertical="center"/>
    </xf>
    <xf numFmtId="0" fontId="22" fillId="0" borderId="10" xfId="0" applyFont="1" applyBorder="1" applyAlignment="1">
      <alignment horizontal="left" vertical="center"/>
    </xf>
    <xf numFmtId="0" fontId="23" fillId="4" borderId="0" xfId="0" applyFont="1" applyFill="1" applyBorder="1" applyAlignment="1">
      <alignment horizontal="center" vertical="center" wrapText="1"/>
    </xf>
    <xf numFmtId="0" fontId="22" fillId="0" borderId="25" xfId="0" applyFont="1" applyBorder="1" applyAlignment="1">
      <alignment horizontal="left" vertical="center" wrapText="1"/>
    </xf>
    <xf numFmtId="0" fontId="22" fillId="0" borderId="10" xfId="0" applyFont="1" applyFill="1" applyBorder="1" applyAlignment="1">
      <alignment vertical="center"/>
    </xf>
    <xf numFmtId="0" fontId="23" fillId="0" borderId="0" xfId="0" applyFont="1" applyFill="1" applyBorder="1" applyAlignment="1">
      <alignment horizontal="center" vertical="center"/>
    </xf>
    <xf numFmtId="0" fontId="22" fillId="0" borderId="0" xfId="0" applyFont="1" applyFill="1" applyBorder="1" applyAlignment="1">
      <alignment vertical="center"/>
    </xf>
    <xf numFmtId="178" fontId="23" fillId="0" borderId="0" xfId="0" applyNumberFormat="1" applyFont="1" applyFill="1" applyBorder="1" applyAlignment="1">
      <alignment horizontal="center" vertical="center"/>
    </xf>
    <xf numFmtId="178" fontId="22" fillId="0" borderId="0" xfId="0" applyNumberFormat="1" applyFont="1" applyFill="1" applyBorder="1" applyAlignment="1">
      <alignment vertical="center"/>
    </xf>
    <xf numFmtId="178" fontId="20" fillId="0" borderId="0" xfId="0" applyNumberFormat="1" applyFont="1" applyFill="1" applyBorder="1">
      <alignment vertical="center"/>
    </xf>
    <xf numFmtId="0" fontId="29" fillId="0" borderId="0" xfId="0" applyFont="1" applyFill="1" applyBorder="1">
      <alignment vertical="center"/>
    </xf>
    <xf numFmtId="0" fontId="22" fillId="0" borderId="1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25"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25" xfId="0" applyFont="1" applyFill="1" applyBorder="1" applyAlignment="1">
      <alignment horizontal="left" vertical="center" wrapText="1"/>
    </xf>
    <xf numFmtId="0" fontId="21" fillId="0" borderId="26" xfId="0" applyFont="1" applyFill="1" applyBorder="1" applyAlignment="1">
      <alignment horizontal="left" vertical="center"/>
    </xf>
    <xf numFmtId="0" fontId="22" fillId="0" borderId="27"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22" fillId="0" borderId="10" xfId="0" applyFont="1" applyFill="1" applyBorder="1" applyAlignment="1">
      <alignment horizontal="left" vertical="center"/>
    </xf>
    <xf numFmtId="0" fontId="21" fillId="0" borderId="26" xfId="0" applyFont="1" applyFill="1" applyBorder="1" applyAlignment="1">
      <alignment horizontal="left" vertical="top"/>
    </xf>
    <xf numFmtId="0" fontId="30" fillId="0" borderId="27" xfId="0" applyFont="1" applyFill="1" applyBorder="1" applyAlignment="1">
      <alignment horizontal="left" vertical="top" wrapText="1"/>
    </xf>
    <xf numFmtId="0" fontId="30" fillId="0" borderId="29" xfId="0" applyFont="1" applyFill="1" applyBorder="1" applyAlignment="1">
      <alignment horizontal="left" vertical="top" wrapText="1"/>
    </xf>
    <xf numFmtId="0" fontId="30" fillId="0" borderId="0" xfId="0" applyFont="1" applyFill="1" applyBorder="1" applyAlignment="1">
      <alignment horizontal="left" vertical="top" wrapText="1"/>
    </xf>
    <xf numFmtId="0" fontId="30" fillId="0" borderId="25" xfId="0" applyFont="1" applyFill="1" applyBorder="1" applyAlignment="1">
      <alignment horizontal="left" vertical="top" wrapText="1"/>
    </xf>
    <xf numFmtId="0" fontId="30" fillId="0" borderId="10" xfId="0" applyFont="1" applyFill="1" applyBorder="1" applyAlignment="1">
      <alignment horizontal="left" vertical="top" wrapText="1"/>
    </xf>
    <xf numFmtId="0" fontId="22" fillId="0" borderId="36" xfId="0" applyFont="1" applyFill="1" applyBorder="1" applyAlignment="1">
      <alignment horizontal="left" vertical="center"/>
    </xf>
    <xf numFmtId="0" fontId="30" fillId="0" borderId="37" xfId="0" applyFont="1" applyFill="1" applyBorder="1" applyAlignment="1">
      <alignment horizontal="left" vertical="top" wrapText="1"/>
    </xf>
    <xf numFmtId="0" fontId="30" fillId="0" borderId="38" xfId="0" applyFont="1" applyFill="1" applyBorder="1" applyAlignment="1">
      <alignment horizontal="left" vertical="top" wrapText="1"/>
    </xf>
    <xf numFmtId="0" fontId="20" fillId="0" borderId="23" xfId="0" applyFont="1" applyBorder="1" applyAlignment="1">
      <alignment vertical="center" wrapText="1"/>
    </xf>
    <xf numFmtId="0" fontId="20" fillId="0" borderId="23" xfId="0" applyFont="1" applyBorder="1">
      <alignment vertical="center"/>
    </xf>
    <xf numFmtId="0" fontId="30" fillId="0" borderId="40" xfId="0" applyFont="1" applyFill="1" applyBorder="1" applyAlignment="1">
      <alignment horizontal="left" vertical="top" wrapText="1"/>
    </xf>
    <xf numFmtId="0" fontId="30" fillId="0" borderId="41" xfId="0" applyFont="1" applyFill="1" applyBorder="1" applyAlignment="1">
      <alignment horizontal="left" vertical="top" wrapText="1"/>
    </xf>
    <xf numFmtId="0" fontId="22" fillId="0" borderId="10" xfId="0" applyFont="1" applyFill="1" applyBorder="1" applyAlignment="1">
      <alignment horizontal="left" vertical="top"/>
    </xf>
    <xf numFmtId="0" fontId="20" fillId="0" borderId="22" xfId="0" applyFont="1" applyBorder="1" applyAlignment="1">
      <alignment vertical="top" wrapText="1"/>
    </xf>
    <xf numFmtId="0" fontId="20" fillId="0" borderId="22" xfId="0" applyFont="1" applyBorder="1" applyAlignment="1">
      <alignment horizontal="center" vertical="center" wrapText="1"/>
    </xf>
    <xf numFmtId="0" fontId="20" fillId="0" borderId="22" xfId="0" applyFont="1" applyBorder="1" applyAlignment="1">
      <alignment vertical="center" wrapText="1"/>
    </xf>
    <xf numFmtId="0" fontId="20" fillId="0" borderId="23" xfId="0" applyFont="1" applyBorder="1" applyAlignment="1">
      <alignment vertical="top" wrapText="1"/>
    </xf>
    <xf numFmtId="0" fontId="20" fillId="0" borderId="48" xfId="0" applyFont="1" applyBorder="1" applyAlignment="1">
      <alignment horizontal="justify" vertical="top" wrapText="1"/>
    </xf>
    <xf numFmtId="0" fontId="20" fillId="0" borderId="16" xfId="0" applyFont="1" applyBorder="1" applyAlignment="1">
      <alignment horizontal="justify" vertical="top" wrapText="1"/>
    </xf>
    <xf numFmtId="0" fontId="20" fillId="0" borderId="18" xfId="0" applyFont="1" applyBorder="1" applyAlignment="1">
      <alignment horizontal="justify" vertical="top" wrapText="1"/>
    </xf>
    <xf numFmtId="0" fontId="20" fillId="0" borderId="49" xfId="0" applyFont="1" applyBorder="1" applyAlignment="1">
      <alignment horizontal="justify" vertical="top" wrapText="1"/>
    </xf>
    <xf numFmtId="0" fontId="20" fillId="0" borderId="48" xfId="0" applyFont="1" applyBorder="1" applyAlignment="1">
      <alignment horizontal="center" vertical="center" wrapText="1"/>
    </xf>
    <xf numFmtId="0" fontId="20" fillId="0" borderId="0" xfId="0" applyFont="1" applyAlignment="1">
      <alignment vertical="center" wrapText="1"/>
    </xf>
    <xf numFmtId="0" fontId="20" fillId="0" borderId="0" xfId="0" applyFont="1" applyAlignment="1">
      <alignment horizontal="justify" vertical="center"/>
    </xf>
    <xf numFmtId="0" fontId="13" fillId="0" borderId="0" xfId="0" applyFont="1">
      <alignment vertical="center"/>
    </xf>
    <xf numFmtId="0" fontId="34" fillId="0" borderId="0" xfId="0" applyFont="1">
      <alignment vertical="center"/>
    </xf>
    <xf numFmtId="0" fontId="18" fillId="0" borderId="0" xfId="0" applyFont="1" applyAlignment="1">
      <alignment vertical="top"/>
    </xf>
    <xf numFmtId="0" fontId="35" fillId="0" borderId="0" xfId="0" applyFont="1">
      <alignment vertical="center"/>
    </xf>
    <xf numFmtId="0" fontId="37" fillId="0" borderId="0" xfId="4" applyFont="1">
      <alignment vertical="center"/>
    </xf>
    <xf numFmtId="0" fontId="38" fillId="0" borderId="0" xfId="0" applyFont="1">
      <alignment vertical="center"/>
    </xf>
    <xf numFmtId="0" fontId="8" fillId="4" borderId="3" xfId="1" applyFont="1" applyFill="1" applyBorder="1" applyAlignment="1">
      <alignment horizontal="center" vertical="center"/>
    </xf>
    <xf numFmtId="49" fontId="8" fillId="3" borderId="3" xfId="1" applyNumberFormat="1" applyFont="1" applyFill="1" applyBorder="1" applyAlignment="1">
      <alignment vertical="center"/>
    </xf>
    <xf numFmtId="0" fontId="3" fillId="4" borderId="3" xfId="0" applyFont="1" applyFill="1" applyBorder="1" applyAlignment="1">
      <alignment horizontal="center" vertical="center"/>
    </xf>
    <xf numFmtId="0" fontId="8" fillId="3" borderId="16" xfId="1" applyFont="1" applyFill="1" applyBorder="1" applyAlignment="1">
      <alignment horizontal="center" vertical="center"/>
    </xf>
    <xf numFmtId="0" fontId="8" fillId="3" borderId="4" xfId="1" applyFont="1" applyFill="1" applyBorder="1" applyAlignment="1">
      <alignment horizontal="left" vertical="center"/>
    </xf>
    <xf numFmtId="0" fontId="10" fillId="2" borderId="3" xfId="1" applyFont="1" applyFill="1" applyBorder="1" applyAlignment="1">
      <alignment horizontal="center" vertical="center" shrinkToFit="1"/>
    </xf>
    <xf numFmtId="0" fontId="8" fillId="3" borderId="2" xfId="1" applyFont="1" applyFill="1" applyBorder="1" applyAlignment="1">
      <alignment horizontal="center" vertical="center"/>
    </xf>
    <xf numFmtId="0" fontId="8" fillId="3" borderId="62" xfId="1" applyFont="1" applyFill="1" applyBorder="1" applyAlignment="1">
      <alignment vertical="center"/>
    </xf>
    <xf numFmtId="0" fontId="8" fillId="3" borderId="63" xfId="1" applyFont="1" applyFill="1" applyBorder="1" applyAlignment="1">
      <alignment horizontal="center" vertical="center"/>
    </xf>
    <xf numFmtId="0" fontId="8" fillId="3" borderId="64" xfId="1" applyFont="1" applyFill="1" applyBorder="1" applyAlignment="1">
      <alignment horizontal="center" vertical="center"/>
    </xf>
    <xf numFmtId="0" fontId="3" fillId="0" borderId="0" xfId="0" applyFont="1" applyBorder="1" applyAlignment="1">
      <alignment vertical="center"/>
    </xf>
    <xf numFmtId="0" fontId="22" fillId="0" borderId="25" xfId="0" applyFont="1" applyBorder="1" applyAlignment="1">
      <alignment vertical="center" wrapText="1"/>
    </xf>
    <xf numFmtId="0" fontId="41" fillId="3" borderId="0" xfId="1" applyFont="1" applyFill="1" applyAlignment="1">
      <alignment vertical="center" wrapText="1"/>
    </xf>
    <xf numFmtId="0" fontId="42" fillId="0" borderId="0" xfId="0" applyFont="1" applyAlignment="1">
      <alignment vertical="center" wrapText="1"/>
    </xf>
    <xf numFmtId="0" fontId="25" fillId="4" borderId="18" xfId="1" applyNumberFormat="1" applyFont="1" applyFill="1" applyBorder="1" applyAlignment="1">
      <alignment horizontal="center" vertical="center" shrinkToFit="1"/>
    </xf>
    <xf numFmtId="0" fontId="22" fillId="0" borderId="25" xfId="0" applyFont="1" applyFill="1" applyBorder="1" applyAlignment="1">
      <alignment vertical="center"/>
    </xf>
    <xf numFmtId="0" fontId="3" fillId="0" borderId="28" xfId="0" applyFont="1" applyBorder="1" applyAlignment="1">
      <alignment vertical="center" wrapText="1"/>
    </xf>
    <xf numFmtId="0" fontId="3" fillId="0" borderId="28" xfId="0" applyFont="1" applyBorder="1" applyAlignment="1">
      <alignment vertical="top"/>
    </xf>
    <xf numFmtId="0" fontId="3" fillId="0" borderId="23" xfId="0" applyFont="1" applyBorder="1" applyAlignment="1">
      <alignment vertical="top"/>
    </xf>
    <xf numFmtId="0" fontId="22" fillId="0" borderId="10" xfId="0" applyFont="1" applyBorder="1" applyAlignment="1">
      <alignment vertical="center"/>
    </xf>
    <xf numFmtId="0" fontId="22" fillId="0" borderId="25" xfId="0" applyFont="1" applyBorder="1" applyAlignment="1">
      <alignment vertical="center"/>
    </xf>
    <xf numFmtId="0" fontId="29" fillId="2" borderId="0" xfId="0" applyFont="1" applyFill="1" applyBorder="1" applyAlignment="1">
      <alignment horizontal="center" vertical="center"/>
    </xf>
    <xf numFmtId="178" fontId="29" fillId="4" borderId="0" xfId="0" applyNumberFormat="1" applyFont="1" applyFill="1" applyBorder="1" applyAlignment="1">
      <alignment horizontal="center" vertical="center"/>
    </xf>
    <xf numFmtId="0" fontId="22" fillId="0" borderId="36" xfId="0" applyFont="1" applyFill="1" applyBorder="1" applyAlignment="1">
      <alignment vertical="center"/>
    </xf>
    <xf numFmtId="0" fontId="22" fillId="0" borderId="37" xfId="0" applyFont="1" applyFill="1" applyBorder="1" applyAlignment="1">
      <alignment vertical="center"/>
    </xf>
    <xf numFmtId="0" fontId="22" fillId="0" borderId="38" xfId="0" applyFont="1" applyFill="1" applyBorder="1" applyAlignment="1">
      <alignment vertical="center"/>
    </xf>
    <xf numFmtId="0" fontId="22" fillId="0" borderId="25" xfId="0" applyFont="1" applyBorder="1" applyAlignment="1">
      <alignment vertical="center" wrapText="1"/>
    </xf>
    <xf numFmtId="0" fontId="22" fillId="0" borderId="1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25" xfId="0" applyFont="1" applyFill="1" applyBorder="1" applyAlignment="1">
      <alignment horizontal="left" vertical="center" wrapText="1"/>
    </xf>
    <xf numFmtId="0" fontId="14" fillId="2" borderId="0" xfId="0" applyFont="1" applyFill="1">
      <alignment vertical="center"/>
    </xf>
    <xf numFmtId="0" fontId="14" fillId="4" borderId="0" xfId="0" applyFont="1" applyFill="1">
      <alignment vertical="center"/>
    </xf>
    <xf numFmtId="0" fontId="20" fillId="0" borderId="0" xfId="0" applyFont="1" applyBorder="1" applyAlignment="1">
      <alignment vertical="center"/>
    </xf>
    <xf numFmtId="0" fontId="26" fillId="0" borderId="0" xfId="0" applyFont="1" applyBorder="1" applyAlignment="1">
      <alignment vertical="center"/>
    </xf>
    <xf numFmtId="0" fontId="25" fillId="2" borderId="18" xfId="1" applyFont="1" applyFill="1" applyBorder="1" applyAlignment="1">
      <alignment horizontal="center" vertical="center" shrinkToFit="1"/>
    </xf>
    <xf numFmtId="0" fontId="24" fillId="3" borderId="66" xfId="1" applyFont="1" applyFill="1" applyBorder="1" applyAlignment="1">
      <alignment vertical="center"/>
    </xf>
    <xf numFmtId="0" fontId="24" fillId="3" borderId="67" xfId="1" applyFont="1" applyFill="1" applyBorder="1" applyAlignment="1">
      <alignment vertical="center"/>
    </xf>
    <xf numFmtId="0" fontId="25" fillId="2" borderId="69" xfId="1" applyFont="1" applyFill="1" applyBorder="1" applyAlignment="1">
      <alignment horizontal="center" vertical="center" shrinkToFit="1"/>
    </xf>
    <xf numFmtId="0" fontId="24" fillId="3" borderId="70" xfId="1" applyFont="1" applyFill="1" applyBorder="1" applyAlignment="1">
      <alignment vertical="center"/>
    </xf>
    <xf numFmtId="0" fontId="24" fillId="3" borderId="69" xfId="1" applyFont="1" applyFill="1" applyBorder="1" applyAlignment="1">
      <alignment horizontal="left" vertical="center"/>
    </xf>
    <xf numFmtId="0" fontId="24" fillId="3" borderId="73" xfId="1" applyFont="1" applyFill="1" applyBorder="1" applyAlignment="1">
      <alignment vertical="center"/>
    </xf>
    <xf numFmtId="0" fontId="25" fillId="2" borderId="75" xfId="1" applyFont="1" applyFill="1" applyBorder="1" applyAlignment="1">
      <alignment horizontal="center" vertical="center" shrinkToFit="1"/>
    </xf>
    <xf numFmtId="0" fontId="24" fillId="3" borderId="76" xfId="1" applyFont="1" applyFill="1" applyBorder="1" applyAlignment="1">
      <alignment vertical="center"/>
    </xf>
    <xf numFmtId="0" fontId="24" fillId="3" borderId="75" xfId="1" applyFont="1" applyFill="1" applyBorder="1" applyAlignment="1">
      <alignment horizontal="left" vertical="center"/>
    </xf>
    <xf numFmtId="0" fontId="22" fillId="0" borderId="37" xfId="0" applyFont="1" applyBorder="1" applyAlignment="1">
      <alignment vertical="center"/>
    </xf>
    <xf numFmtId="0" fontId="24" fillId="3" borderId="0" xfId="2" applyNumberFormat="1" applyFont="1" applyFill="1" applyAlignment="1">
      <alignment vertical="center"/>
    </xf>
    <xf numFmtId="0" fontId="24" fillId="3" borderId="0" xfId="2" applyNumberFormat="1" applyFont="1" applyFill="1" applyAlignment="1">
      <alignment horizontal="center" vertical="center"/>
    </xf>
    <xf numFmtId="0" fontId="24" fillId="3" borderId="44" xfId="1" applyFont="1" applyFill="1" applyBorder="1" applyAlignment="1">
      <alignment horizontal="center" vertical="center"/>
    </xf>
    <xf numFmtId="0" fontId="24" fillId="3" borderId="31" xfId="2" applyNumberFormat="1" applyFont="1" applyFill="1" applyBorder="1" applyAlignment="1">
      <alignment horizontal="center" vertical="center"/>
    </xf>
    <xf numFmtId="0" fontId="24" fillId="3" borderId="0" xfId="1" applyNumberFormat="1" applyFont="1" applyFill="1" applyBorder="1" applyAlignment="1">
      <alignment vertical="center"/>
    </xf>
    <xf numFmtId="0" fontId="24" fillId="3" borderId="46" xfId="2" applyNumberFormat="1" applyFont="1" applyFill="1" applyBorder="1" applyAlignment="1">
      <alignment horizontal="center" vertical="center" shrinkToFit="1"/>
    </xf>
    <xf numFmtId="0" fontId="24" fillId="3" borderId="41" xfId="2" applyNumberFormat="1" applyFont="1" applyFill="1" applyBorder="1" applyAlignment="1">
      <alignment horizontal="left" vertical="center" shrinkToFit="1"/>
    </xf>
    <xf numFmtId="0" fontId="24" fillId="3" borderId="0" xfId="2" applyNumberFormat="1" applyFont="1" applyFill="1" applyBorder="1" applyAlignment="1">
      <alignment horizontal="distributed" vertical="center"/>
    </xf>
    <xf numFmtId="0" fontId="24" fillId="3" borderId="0" xfId="2" applyNumberFormat="1" applyFont="1" applyFill="1" applyBorder="1" applyAlignment="1">
      <alignment horizontal="left" vertical="center" shrinkToFit="1"/>
    </xf>
    <xf numFmtId="0" fontId="24" fillId="3" borderId="0" xfId="2" applyNumberFormat="1" applyFont="1" applyFill="1" applyBorder="1" applyAlignment="1">
      <alignment horizontal="left" vertical="center"/>
    </xf>
    <xf numFmtId="0" fontId="24" fillId="3" borderId="0" xfId="3" applyNumberFormat="1" applyFont="1" applyFill="1" applyBorder="1" applyAlignment="1">
      <alignment horizontal="left" vertical="center"/>
    </xf>
    <xf numFmtId="0" fontId="24" fillId="3" borderId="0" xfId="3" applyNumberFormat="1" applyFont="1" applyFill="1" applyBorder="1" applyAlignment="1">
      <alignment horizontal="center" vertical="center"/>
    </xf>
    <xf numFmtId="0" fontId="24" fillId="3" borderId="0" xfId="3" applyNumberFormat="1" applyFont="1" applyFill="1" applyAlignment="1">
      <alignment vertical="center"/>
    </xf>
    <xf numFmtId="0" fontId="24" fillId="3" borderId="0" xfId="3" applyNumberFormat="1" applyFont="1" applyFill="1" applyAlignment="1">
      <alignment vertical="center"/>
    </xf>
    <xf numFmtId="0" fontId="24" fillId="3" borderId="0" xfId="2" applyNumberFormat="1" applyFont="1" applyFill="1" applyAlignment="1">
      <alignment horizontal="right" vertical="center"/>
    </xf>
    <xf numFmtId="0" fontId="24" fillId="3" borderId="0" xfId="2" applyNumberFormat="1" applyFont="1" applyFill="1" applyBorder="1" applyAlignment="1">
      <alignment horizontal="right" vertical="center"/>
    </xf>
    <xf numFmtId="0" fontId="24" fillId="3" borderId="0" xfId="3" applyNumberFormat="1" applyFont="1" applyFill="1" applyBorder="1" applyAlignment="1">
      <alignment vertical="center"/>
    </xf>
    <xf numFmtId="0" fontId="24" fillId="3" borderId="0" xfId="1" applyNumberFormat="1" applyFont="1" applyFill="1" applyBorder="1" applyAlignment="1">
      <alignment horizontal="center" vertical="center"/>
    </xf>
    <xf numFmtId="0" fontId="24" fillId="3" borderId="0" xfId="2" applyNumberFormat="1" applyFont="1" applyFill="1" applyAlignment="1">
      <alignment vertical="top" wrapText="1"/>
    </xf>
    <xf numFmtId="0" fontId="24" fillId="3" borderId="0" xfId="2" applyNumberFormat="1" applyFont="1" applyFill="1" applyAlignment="1">
      <alignment vertical="top"/>
    </xf>
    <xf numFmtId="0" fontId="24" fillId="3" borderId="0" xfId="1" applyNumberFormat="1" applyFont="1" applyFill="1" applyAlignment="1">
      <alignment horizontal="left" vertical="center" wrapText="1"/>
    </xf>
    <xf numFmtId="0" fontId="24" fillId="3" borderId="0" xfId="1" applyNumberFormat="1" applyFont="1" applyFill="1" applyAlignment="1">
      <alignment vertical="center" wrapText="1"/>
    </xf>
    <xf numFmtId="0" fontId="24" fillId="3" borderId="0" xfId="1" applyNumberFormat="1" applyFont="1" applyFill="1" applyAlignment="1">
      <alignment vertical="center"/>
    </xf>
    <xf numFmtId="0" fontId="24" fillId="3" borderId="25" xfId="1" applyNumberFormat="1" applyFont="1" applyFill="1" applyBorder="1" applyAlignment="1">
      <alignment vertical="center"/>
    </xf>
    <xf numFmtId="0" fontId="24" fillId="3" borderId="18" xfId="2" applyNumberFormat="1" applyFont="1" applyFill="1" applyBorder="1" applyAlignment="1">
      <alignment horizontal="center" vertical="center" shrinkToFit="1"/>
    </xf>
    <xf numFmtId="0" fontId="24" fillId="3" borderId="18" xfId="2" applyNumberFormat="1" applyFont="1" applyFill="1" applyBorder="1" applyAlignment="1">
      <alignment horizontal="left" vertical="center" shrinkToFit="1"/>
    </xf>
    <xf numFmtId="0" fontId="24" fillId="3" borderId="49" xfId="2" applyNumberFormat="1" applyFont="1" applyFill="1" applyBorder="1" applyAlignment="1">
      <alignment horizontal="left" vertical="center" shrinkToFit="1"/>
    </xf>
    <xf numFmtId="0" fontId="24" fillId="2" borderId="0" xfId="1" applyNumberFormat="1" applyFont="1" applyFill="1" applyBorder="1" applyAlignment="1">
      <alignment horizontal="center" vertical="center"/>
    </xf>
    <xf numFmtId="0" fontId="24" fillId="3" borderId="0" xfId="1" applyNumberFormat="1" applyFont="1" applyFill="1" applyBorder="1" applyAlignment="1">
      <alignment horizontal="right" vertical="center"/>
    </xf>
    <xf numFmtId="177" fontId="24" fillId="3" borderId="0" xfId="2" applyNumberFormat="1" applyFont="1" applyFill="1" applyAlignment="1">
      <alignment horizontal="center" vertical="center"/>
    </xf>
    <xf numFmtId="0" fontId="24" fillId="3" borderId="0" xfId="3" applyNumberFormat="1" applyFont="1" applyFill="1" applyAlignment="1">
      <alignment horizontal="right" vertical="center"/>
    </xf>
    <xf numFmtId="0" fontId="24" fillId="3" borderId="0" xfId="3" applyNumberFormat="1" applyFont="1" applyFill="1" applyBorder="1" applyAlignment="1">
      <alignment horizontal="right" vertical="center"/>
    </xf>
    <xf numFmtId="0" fontId="3" fillId="0" borderId="39" xfId="0" applyFont="1" applyBorder="1" applyAlignment="1">
      <alignment vertical="center" wrapText="1"/>
    </xf>
    <xf numFmtId="0" fontId="22" fillId="0" borderId="0" xfId="0" applyFont="1" applyBorder="1" applyAlignment="1">
      <alignment vertical="top"/>
    </xf>
    <xf numFmtId="0" fontId="11" fillId="0" borderId="23" xfId="0" applyFont="1" applyBorder="1" applyAlignment="1">
      <alignment vertical="top" wrapText="1"/>
    </xf>
    <xf numFmtId="0" fontId="11" fillId="0" borderId="0" xfId="0" applyFont="1" applyBorder="1" applyAlignment="1">
      <alignment vertical="center"/>
    </xf>
    <xf numFmtId="0" fontId="11" fillId="0" borderId="23" xfId="0" applyFont="1" applyBorder="1" applyAlignment="1">
      <alignment vertical="center" wrapText="1"/>
    </xf>
    <xf numFmtId="0" fontId="11" fillId="0" borderId="23" xfId="0" applyFont="1" applyBorder="1" applyAlignment="1">
      <alignment vertical="top"/>
    </xf>
    <xf numFmtId="0" fontId="11" fillId="0" borderId="0" xfId="0" applyFont="1">
      <alignment vertical="center"/>
    </xf>
    <xf numFmtId="0" fontId="22" fillId="0" borderId="10" xfId="0" applyFont="1" applyFill="1" applyBorder="1" applyAlignment="1">
      <alignment horizontal="center" vertical="center" wrapText="1"/>
    </xf>
    <xf numFmtId="0" fontId="22" fillId="0" borderId="36" xfId="0" applyFont="1" applyBorder="1" applyAlignment="1">
      <alignment vertical="center"/>
    </xf>
    <xf numFmtId="0" fontId="22" fillId="0" borderId="37" xfId="0" applyFont="1" applyBorder="1" applyAlignment="1">
      <alignment vertical="center" wrapText="1"/>
    </xf>
    <xf numFmtId="0" fontId="20" fillId="0" borderId="37" xfId="0" applyFont="1" applyBorder="1">
      <alignment vertical="center"/>
    </xf>
    <xf numFmtId="0" fontId="29" fillId="0" borderId="0" xfId="0" applyFont="1" applyFill="1" applyBorder="1" applyAlignment="1">
      <alignment horizontal="center" vertical="center"/>
    </xf>
    <xf numFmtId="0" fontId="51" fillId="0" borderId="10" xfId="0" applyFont="1" applyBorder="1" applyAlignment="1">
      <alignment horizontal="left" vertical="top"/>
    </xf>
    <xf numFmtId="0" fontId="20" fillId="4" borderId="0" xfId="0" applyFont="1" applyFill="1" applyAlignment="1">
      <alignment horizontal="center" vertical="center"/>
    </xf>
    <xf numFmtId="0" fontId="22" fillId="0" borderId="1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25" xfId="0" applyFont="1" applyFill="1" applyBorder="1" applyAlignment="1">
      <alignment horizontal="left" vertical="center" wrapText="1"/>
    </xf>
    <xf numFmtId="0" fontId="30" fillId="0" borderId="10"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25" xfId="0" applyFont="1" applyFill="1" applyBorder="1" applyAlignment="1">
      <alignment horizontal="left" vertical="center" wrapText="1"/>
    </xf>
    <xf numFmtId="0" fontId="30" fillId="0" borderId="10" xfId="0" applyFont="1" applyFill="1" applyBorder="1" applyAlignment="1">
      <alignment horizontal="left" vertical="top" wrapText="1"/>
    </xf>
    <xf numFmtId="0" fontId="30" fillId="0" borderId="0" xfId="0" applyFont="1" applyFill="1" applyBorder="1" applyAlignment="1">
      <alignment horizontal="left" vertical="top" wrapText="1"/>
    </xf>
    <xf numFmtId="0" fontId="30" fillId="0" borderId="25" xfId="0" applyFont="1" applyFill="1" applyBorder="1" applyAlignment="1">
      <alignment horizontal="left" vertical="top" wrapText="1"/>
    </xf>
    <xf numFmtId="0" fontId="22" fillId="0" borderId="36" xfId="0" applyFont="1" applyFill="1" applyBorder="1" applyAlignment="1">
      <alignment horizontal="left" vertical="center"/>
    </xf>
    <xf numFmtId="0" fontId="22" fillId="0" borderId="0" xfId="0" applyFont="1" applyBorder="1" applyAlignment="1">
      <alignment horizontal="left" vertical="center" wrapText="1"/>
    </xf>
    <xf numFmtId="0" fontId="22" fillId="0" borderId="25" xfId="0" applyFont="1" applyBorder="1" applyAlignment="1">
      <alignment horizontal="left" vertical="center" wrapText="1"/>
    </xf>
    <xf numFmtId="0" fontId="20" fillId="0" borderId="0" xfId="0" applyFont="1" applyBorder="1" applyAlignment="1">
      <alignment horizontal="center" vertical="center" wrapText="1"/>
    </xf>
    <xf numFmtId="0" fontId="22" fillId="0" borderId="23" xfId="0" applyFont="1" applyBorder="1" applyAlignment="1">
      <alignment horizontal="left" vertical="top" wrapText="1"/>
    </xf>
    <xf numFmtId="0" fontId="22" fillId="0" borderId="0" xfId="0" applyFont="1" applyBorder="1" applyAlignment="1">
      <alignment vertical="center" wrapText="1"/>
    </xf>
    <xf numFmtId="0" fontId="22" fillId="0" borderId="25" xfId="0" applyFont="1" applyBorder="1" applyAlignment="1">
      <alignment vertical="center" wrapText="1"/>
    </xf>
    <xf numFmtId="0" fontId="20" fillId="0" borderId="0" xfId="0" applyFont="1" applyBorder="1" applyAlignment="1">
      <alignment horizontal="left" vertical="center" wrapText="1"/>
    </xf>
    <xf numFmtId="0" fontId="20" fillId="0" borderId="25" xfId="0" applyFont="1" applyBorder="1" applyAlignment="1">
      <alignment horizontal="left" vertical="center" wrapText="1"/>
    </xf>
    <xf numFmtId="0" fontId="20" fillId="0" borderId="0" xfId="0" applyFont="1" applyBorder="1" applyAlignment="1">
      <alignment vertical="center" wrapText="1"/>
    </xf>
    <xf numFmtId="0" fontId="26" fillId="0" borderId="10" xfId="0" applyFont="1" applyBorder="1" applyAlignment="1">
      <alignment horizontal="left" vertical="center"/>
    </xf>
    <xf numFmtId="0" fontId="24" fillId="3" borderId="46" xfId="2" applyNumberFormat="1" applyFont="1" applyFill="1" applyBorder="1" applyAlignment="1">
      <alignment horizontal="center" vertical="center" shrinkToFit="1"/>
    </xf>
    <xf numFmtId="0" fontId="20" fillId="2" borderId="7" xfId="0" applyFont="1" applyFill="1" applyBorder="1" applyAlignment="1">
      <alignment horizontal="center" vertical="center"/>
    </xf>
    <xf numFmtId="0" fontId="20" fillId="0" borderId="0" xfId="0" applyFont="1" applyBorder="1" applyAlignment="1">
      <alignment horizontal="left" vertical="center"/>
    </xf>
    <xf numFmtId="0" fontId="26" fillId="0" borderId="0" xfId="0" applyFont="1">
      <alignment vertical="center"/>
    </xf>
    <xf numFmtId="0" fontId="26" fillId="0" borderId="0" xfId="0" applyFont="1" applyBorder="1" applyAlignment="1">
      <alignment horizontal="left" vertical="center"/>
    </xf>
    <xf numFmtId="0" fontId="20" fillId="0" borderId="23" xfId="0" applyFont="1" applyBorder="1" applyAlignment="1">
      <alignment horizontal="justify" vertical="center"/>
    </xf>
    <xf numFmtId="0" fontId="23" fillId="0" borderId="23" xfId="0" applyFont="1" applyFill="1" applyBorder="1" applyAlignment="1">
      <alignment horizontal="center" vertical="center" wrapText="1"/>
    </xf>
    <xf numFmtId="0" fontId="20" fillId="0" borderId="48" xfId="0" applyFont="1" applyBorder="1">
      <alignment vertical="center"/>
    </xf>
    <xf numFmtId="0" fontId="20" fillId="0" borderId="28" xfId="0" applyFont="1" applyBorder="1">
      <alignment vertical="center"/>
    </xf>
    <xf numFmtId="0" fontId="20" fillId="0" borderId="39" xfId="0" applyFont="1" applyBorder="1">
      <alignment vertical="center"/>
    </xf>
    <xf numFmtId="0" fontId="20" fillId="0" borderId="36" xfId="0" applyFont="1" applyBorder="1">
      <alignment vertical="center"/>
    </xf>
    <xf numFmtId="0" fontId="20" fillId="0" borderId="48" xfId="0" applyFont="1" applyBorder="1" applyAlignment="1">
      <alignment vertical="center" wrapText="1"/>
    </xf>
    <xf numFmtId="0" fontId="20" fillId="0" borderId="18" xfId="0" applyFont="1" applyBorder="1" applyAlignment="1">
      <alignment vertical="center" wrapText="1"/>
    </xf>
    <xf numFmtId="0" fontId="20" fillId="0" borderId="18" xfId="0" applyFont="1" applyBorder="1">
      <alignment vertical="center"/>
    </xf>
    <xf numFmtId="0" fontId="22" fillId="0" borderId="1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25" xfId="0" applyFont="1" applyFill="1" applyBorder="1" applyAlignment="1">
      <alignment horizontal="left" vertical="center" wrapText="1"/>
    </xf>
    <xf numFmtId="0" fontId="22" fillId="0" borderId="25" xfId="0" applyFont="1" applyBorder="1" applyAlignment="1">
      <alignment vertical="center" wrapText="1"/>
    </xf>
    <xf numFmtId="0" fontId="5" fillId="0" borderId="23" xfId="0" applyFont="1" applyBorder="1" applyAlignment="1">
      <alignment horizontal="left" vertical="top" wrapText="1"/>
    </xf>
    <xf numFmtId="0" fontId="5" fillId="0" borderId="0" xfId="0" applyFont="1" applyBorder="1" applyAlignment="1">
      <alignment horizontal="left" vertical="center" wrapText="1"/>
    </xf>
    <xf numFmtId="0" fontId="5" fillId="0" borderId="37"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5" fillId="0" borderId="25" xfId="0" applyFont="1" applyBorder="1" applyAlignment="1">
      <alignmen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15" fillId="0" borderId="10" xfId="0" applyFont="1" applyFill="1" applyBorder="1" applyAlignment="1">
      <alignment horizontal="left" vertical="top" wrapText="1"/>
    </xf>
    <xf numFmtId="0" fontId="15" fillId="0" borderId="0" xfId="0" applyFont="1" applyFill="1" applyBorder="1" applyAlignment="1">
      <alignment horizontal="left" vertical="top" wrapText="1"/>
    </xf>
    <xf numFmtId="0" fontId="20" fillId="0" borderId="0" xfId="0" applyFont="1" applyBorder="1" applyAlignment="1">
      <alignment vertical="center" wrapText="1"/>
    </xf>
    <xf numFmtId="0" fontId="24" fillId="3" borderId="0" xfId="2" applyFont="1" applyFill="1" applyAlignment="1">
      <alignment vertical="center"/>
    </xf>
    <xf numFmtId="0" fontId="24" fillId="5" borderId="0" xfId="1" applyNumberFormat="1" applyFont="1" applyFill="1" applyBorder="1" applyAlignment="1">
      <alignment horizontal="center" vertical="center"/>
    </xf>
    <xf numFmtId="0" fontId="24" fillId="3" borderId="0" xfId="2" applyFont="1" applyFill="1" applyBorder="1" applyAlignment="1">
      <alignment horizontal="distributed" vertical="center"/>
    </xf>
    <xf numFmtId="0" fontId="24" fillId="3" borderId="0" xfId="2" applyFont="1" applyFill="1" applyBorder="1" applyAlignment="1">
      <alignment horizontal="left" vertical="center" shrinkToFit="1"/>
    </xf>
    <xf numFmtId="0" fontId="24" fillId="3" borderId="0" xfId="2" applyFont="1" applyFill="1" applyBorder="1" applyAlignment="1">
      <alignment vertical="center"/>
    </xf>
    <xf numFmtId="0" fontId="24" fillId="3" borderId="41" xfId="2" applyFont="1" applyFill="1" applyBorder="1" applyAlignment="1">
      <alignment vertical="center"/>
    </xf>
    <xf numFmtId="0" fontId="24" fillId="3" borderId="0" xfId="2" applyFont="1" applyFill="1" applyBorder="1" applyAlignment="1">
      <alignment horizontal="center" vertical="center"/>
    </xf>
    <xf numFmtId="0" fontId="24" fillId="3" borderId="0" xfId="2" applyFont="1" applyFill="1" applyBorder="1" applyAlignment="1">
      <alignment horizontal="center" vertical="top"/>
    </xf>
    <xf numFmtId="0" fontId="24" fillId="3" borderId="41" xfId="2" applyFont="1" applyFill="1" applyBorder="1" applyAlignment="1">
      <alignment horizontal="left" vertical="center" shrinkToFit="1"/>
    </xf>
    <xf numFmtId="38" fontId="24" fillId="3" borderId="0" xfId="3" applyFont="1" applyFill="1" applyBorder="1" applyAlignment="1">
      <alignment horizontal="left" vertical="center"/>
    </xf>
    <xf numFmtId="38" fontId="24" fillId="3" borderId="0" xfId="3" applyFont="1" applyFill="1" applyBorder="1" applyAlignment="1">
      <alignment horizontal="center" vertical="center"/>
    </xf>
    <xf numFmtId="38" fontId="24" fillId="3" borderId="0" xfId="3" applyFont="1" applyFill="1" applyBorder="1" applyAlignment="1">
      <alignment vertical="center"/>
    </xf>
    <xf numFmtId="0" fontId="24" fillId="3" borderId="0" xfId="2" applyFont="1" applyFill="1" applyBorder="1" applyAlignment="1">
      <alignment horizontal="right" vertical="center"/>
    </xf>
    <xf numFmtId="0" fontId="24" fillId="3" borderId="0" xfId="1" applyFont="1" applyFill="1" applyBorder="1" applyAlignment="1">
      <alignment vertical="center"/>
    </xf>
    <xf numFmtId="180" fontId="24" fillId="3" borderId="0" xfId="3" applyNumberFormat="1" applyFont="1" applyFill="1" applyBorder="1" applyAlignment="1">
      <alignment horizontal="center" vertical="center"/>
    </xf>
    <xf numFmtId="0" fontId="24" fillId="3" borderId="0" xfId="2" applyFont="1" applyFill="1" applyBorder="1" applyAlignment="1">
      <alignment horizontal="left" vertical="top" wrapText="1"/>
    </xf>
    <xf numFmtId="0" fontId="24" fillId="3" borderId="0" xfId="1" applyFont="1" applyFill="1" applyBorder="1" applyAlignment="1">
      <alignment horizontal="left" vertical="top" wrapText="1"/>
    </xf>
    <xf numFmtId="0" fontId="24" fillId="3" borderId="30" xfId="2" applyFont="1" applyFill="1" applyBorder="1" applyAlignment="1">
      <alignment horizontal="right" vertical="center"/>
    </xf>
    <xf numFmtId="0" fontId="24" fillId="3" borderId="0" xfId="1" applyFont="1" applyFill="1" applyAlignment="1">
      <alignment vertical="center" wrapText="1"/>
    </xf>
    <xf numFmtId="0" fontId="24" fillId="3" borderId="0" xfId="1" applyFont="1" applyFill="1" applyAlignment="1">
      <alignment vertical="center"/>
    </xf>
    <xf numFmtId="0" fontId="24" fillId="0" borderId="0" xfId="2" applyFont="1" applyFill="1" applyBorder="1" applyAlignment="1">
      <alignment vertical="center"/>
    </xf>
    <xf numFmtId="0" fontId="55" fillId="0" borderId="60" xfId="2" applyFont="1" applyFill="1" applyBorder="1" applyAlignment="1">
      <alignment vertical="center"/>
    </xf>
    <xf numFmtId="0" fontId="25" fillId="3" borderId="0" xfId="2" applyFont="1" applyFill="1" applyAlignment="1">
      <alignment vertical="center"/>
    </xf>
    <xf numFmtId="0" fontId="25" fillId="0" borderId="0" xfId="2" applyFont="1" applyFill="1" applyAlignment="1">
      <alignment vertical="center"/>
    </xf>
    <xf numFmtId="0" fontId="43" fillId="3" borderId="0" xfId="2" applyFont="1" applyFill="1" applyBorder="1" applyAlignment="1">
      <alignment vertical="top"/>
    </xf>
    <xf numFmtId="0" fontId="43" fillId="3" borderId="0" xfId="1" applyFont="1" applyFill="1" applyBorder="1" applyAlignment="1">
      <alignment vertical="top" wrapText="1"/>
    </xf>
    <xf numFmtId="0" fontId="43" fillId="3" borderId="0" xfId="2" applyFont="1" applyFill="1" applyAlignment="1">
      <alignment vertical="center"/>
    </xf>
    <xf numFmtId="0" fontId="43" fillId="0" borderId="0" xfId="1" applyFont="1" applyBorder="1" applyAlignment="1">
      <alignment vertical="center" shrinkToFit="1"/>
    </xf>
    <xf numFmtId="0" fontId="55" fillId="3" borderId="0" xfId="2" applyFont="1" applyFill="1" applyBorder="1" applyAlignment="1">
      <alignment vertical="center"/>
    </xf>
    <xf numFmtId="0" fontId="24" fillId="0" borderId="10" xfId="2" applyFont="1" applyFill="1" applyBorder="1" applyAlignment="1">
      <alignment vertical="center"/>
    </xf>
    <xf numFmtId="0" fontId="24" fillId="3" borderId="10" xfId="2" applyFont="1" applyFill="1" applyBorder="1" applyAlignment="1">
      <alignment vertical="center"/>
    </xf>
    <xf numFmtId="0" fontId="24" fillId="3" borderId="57" xfId="1" applyFont="1" applyFill="1" applyBorder="1" applyAlignment="1">
      <alignment vertical="center"/>
    </xf>
    <xf numFmtId="0" fontId="24" fillId="3" borderId="57" xfId="2" applyFont="1" applyFill="1" applyBorder="1" applyAlignment="1">
      <alignment vertical="center"/>
    </xf>
    <xf numFmtId="0" fontId="24" fillId="0" borderId="57" xfId="2" applyFont="1" applyFill="1" applyBorder="1" applyAlignment="1">
      <alignment vertical="center"/>
    </xf>
    <xf numFmtId="0" fontId="24" fillId="3" borderId="58" xfId="1" applyFont="1" applyFill="1" applyBorder="1" applyAlignment="1">
      <alignment vertical="center"/>
    </xf>
    <xf numFmtId="0" fontId="24" fillId="3" borderId="59" xfId="2" applyFont="1" applyFill="1" applyBorder="1" applyAlignment="1">
      <alignment vertical="center" shrinkToFit="1"/>
    </xf>
    <xf numFmtId="0" fontId="24" fillId="3" borderId="6" xfId="2" applyFont="1" applyFill="1" applyBorder="1" applyAlignment="1">
      <alignment vertical="center"/>
    </xf>
    <xf numFmtId="0" fontId="24" fillId="3" borderId="8" xfId="2" applyFont="1" applyFill="1" applyBorder="1" applyAlignment="1">
      <alignment vertical="center"/>
    </xf>
    <xf numFmtId="0" fontId="24" fillId="3" borderId="14" xfId="2" applyFont="1" applyFill="1" applyBorder="1" applyAlignment="1">
      <alignment vertical="center"/>
    </xf>
    <xf numFmtId="0" fontId="24" fillId="3" borderId="12" xfId="2" applyFont="1" applyFill="1" applyBorder="1" applyAlignment="1">
      <alignment vertical="center" shrinkToFit="1"/>
    </xf>
    <xf numFmtId="0" fontId="24" fillId="3" borderId="7" xfId="2" applyFont="1" applyFill="1" applyBorder="1" applyAlignment="1">
      <alignment vertical="center"/>
    </xf>
    <xf numFmtId="0" fontId="24" fillId="3" borderId="13" xfId="2" applyFont="1" applyFill="1" applyBorder="1" applyAlignment="1">
      <alignment vertical="center"/>
    </xf>
    <xf numFmtId="0" fontId="24" fillId="0" borderId="6" xfId="2" applyFont="1" applyFill="1" applyBorder="1" applyAlignment="1">
      <alignment vertical="center"/>
    </xf>
    <xf numFmtId="0" fontId="24" fillId="0" borderId="7" xfId="2" applyFont="1" applyFill="1" applyBorder="1" applyAlignment="1">
      <alignment vertical="center"/>
    </xf>
    <xf numFmtId="0" fontId="24" fillId="3" borderId="25" xfId="2" applyFont="1" applyFill="1" applyBorder="1" applyAlignment="1">
      <alignment vertical="center"/>
    </xf>
    <xf numFmtId="0" fontId="24" fillId="0" borderId="9" xfId="2" applyFont="1" applyFill="1" applyBorder="1" applyAlignment="1">
      <alignment vertical="center"/>
    </xf>
    <xf numFmtId="0" fontId="24" fillId="3" borderId="0" xfId="2" applyNumberFormat="1" applyFont="1" applyFill="1" applyBorder="1" applyAlignment="1">
      <alignment vertical="center"/>
    </xf>
    <xf numFmtId="0" fontId="24" fillId="3" borderId="41" xfId="2" applyFont="1" applyFill="1" applyBorder="1" applyAlignment="1">
      <alignment horizontal="right" vertical="center"/>
    </xf>
    <xf numFmtId="0" fontId="24" fillId="3" borderId="41" xfId="1" applyFont="1" applyFill="1" applyBorder="1" applyAlignment="1">
      <alignment vertical="center"/>
    </xf>
    <xf numFmtId="38" fontId="24" fillId="3" borderId="41" xfId="3" applyFont="1" applyFill="1" applyBorder="1" applyAlignment="1">
      <alignment vertical="center"/>
    </xf>
    <xf numFmtId="0" fontId="24" fillId="3" borderId="30" xfId="1" applyFont="1" applyFill="1" applyBorder="1" applyAlignment="1">
      <alignment horizontal="right" vertical="center"/>
    </xf>
    <xf numFmtId="0" fontId="24" fillId="3" borderId="10" xfId="2" applyFont="1" applyFill="1" applyBorder="1" applyAlignment="1">
      <alignment horizontal="left" vertical="center"/>
    </xf>
    <xf numFmtId="0" fontId="24" fillId="3" borderId="25" xfId="2" applyFont="1" applyFill="1" applyBorder="1" applyAlignment="1">
      <alignment horizontal="left" vertical="center" shrinkToFit="1"/>
    </xf>
    <xf numFmtId="0" fontId="24" fillId="3" borderId="10" xfId="2" applyFont="1" applyFill="1" applyBorder="1" applyAlignment="1">
      <alignment horizontal="distributed" vertical="center"/>
    </xf>
    <xf numFmtId="0" fontId="24" fillId="3" borderId="40" xfId="2" applyFont="1" applyFill="1" applyBorder="1" applyAlignment="1">
      <alignment horizontal="right" vertical="center"/>
    </xf>
    <xf numFmtId="0" fontId="24" fillId="3" borderId="42" xfId="2" applyFont="1" applyFill="1" applyBorder="1" applyAlignment="1">
      <alignment vertical="center"/>
    </xf>
    <xf numFmtId="0" fontId="57" fillId="3" borderId="10" xfId="1" applyFont="1" applyFill="1" applyBorder="1" applyAlignment="1">
      <alignment vertical="center"/>
    </xf>
    <xf numFmtId="0" fontId="43" fillId="0" borderId="25" xfId="1" applyFont="1" applyBorder="1" applyAlignment="1">
      <alignment vertical="center" shrinkToFit="1"/>
    </xf>
    <xf numFmtId="2" fontId="24" fillId="3" borderId="25" xfId="2" applyNumberFormat="1" applyFont="1" applyFill="1" applyBorder="1" applyAlignment="1">
      <alignment vertical="center"/>
    </xf>
    <xf numFmtId="0" fontId="24" fillId="3" borderId="25" xfId="1" applyFont="1" applyFill="1" applyBorder="1" applyAlignment="1">
      <alignment horizontal="left" vertical="top" wrapText="1"/>
    </xf>
    <xf numFmtId="0" fontId="43" fillId="3" borderId="25" xfId="1" applyFont="1" applyFill="1" applyBorder="1" applyAlignment="1">
      <alignment vertical="top" wrapText="1"/>
    </xf>
    <xf numFmtId="0" fontId="43" fillId="3" borderId="10" xfId="1" applyFont="1" applyFill="1" applyBorder="1" applyAlignment="1">
      <alignment vertical="top"/>
    </xf>
    <xf numFmtId="0" fontId="43" fillId="3" borderId="16" xfId="1" applyFont="1" applyFill="1" applyBorder="1" applyAlignment="1">
      <alignment vertical="top"/>
    </xf>
    <xf numFmtId="0" fontId="57" fillId="3" borderId="36" xfId="1" applyFont="1" applyFill="1" applyBorder="1" applyAlignment="1">
      <alignment vertical="center"/>
    </xf>
    <xf numFmtId="0" fontId="43" fillId="0" borderId="37" xfId="1" applyFont="1" applyBorder="1" applyAlignment="1">
      <alignment vertical="center" shrinkToFit="1"/>
    </xf>
    <xf numFmtId="0" fontId="43" fillId="0" borderId="38" xfId="1" applyFont="1" applyBorder="1" applyAlignment="1">
      <alignment vertical="center" shrinkToFit="1"/>
    </xf>
    <xf numFmtId="0" fontId="24" fillId="0" borderId="25" xfId="2" applyFont="1" applyFill="1" applyBorder="1" applyAlignment="1">
      <alignment vertical="center"/>
    </xf>
    <xf numFmtId="178" fontId="23" fillId="4" borderId="82" xfId="0" applyNumberFormat="1" applyFont="1" applyFill="1" applyBorder="1" applyAlignment="1">
      <alignment horizontal="center" vertical="center"/>
    </xf>
    <xf numFmtId="0" fontId="29" fillId="4" borderId="0" xfId="0" applyFont="1" applyFill="1" applyAlignment="1">
      <alignment horizontal="center" vertical="center"/>
    </xf>
    <xf numFmtId="0" fontId="3" fillId="4" borderId="0" xfId="0" applyFont="1" applyFill="1" applyAlignment="1">
      <alignment horizontal="center" vertical="center"/>
    </xf>
    <xf numFmtId="0" fontId="4" fillId="0" borderId="10" xfId="0" applyFont="1" applyFill="1" applyBorder="1" applyAlignment="1">
      <alignment horizontal="left" vertical="center"/>
    </xf>
    <xf numFmtId="0" fontId="4" fillId="0" borderId="36" xfId="0" applyFont="1" applyFill="1" applyBorder="1" applyAlignment="1">
      <alignment horizontal="left" vertical="center"/>
    </xf>
    <xf numFmtId="0" fontId="5" fillId="0"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60" fillId="0" borderId="22" xfId="0" applyFont="1" applyBorder="1" applyAlignment="1">
      <alignment horizontal="justify" vertical="center" wrapText="1"/>
    </xf>
    <xf numFmtId="0" fontId="3" fillId="0" borderId="47" xfId="0" applyFont="1" applyBorder="1" applyAlignment="1">
      <alignment horizontal="center" vertical="center" wrapText="1"/>
    </xf>
    <xf numFmtId="0" fontId="62" fillId="0" borderId="0" xfId="0" applyFont="1" applyBorder="1" applyAlignment="1">
      <alignment horizontal="left" vertical="center"/>
    </xf>
    <xf numFmtId="0" fontId="3" fillId="0" borderId="0" xfId="0" applyFont="1" applyFill="1" applyBorder="1" applyAlignment="1">
      <alignment horizontal="center" vertical="center" wrapText="1"/>
    </xf>
    <xf numFmtId="0" fontId="11" fillId="0" borderId="0" xfId="0" applyFont="1" applyBorder="1" applyAlignment="1">
      <alignment vertical="center" wrapText="1"/>
    </xf>
    <xf numFmtId="0" fontId="64" fillId="3" borderId="13" xfId="1" applyFont="1" applyFill="1" applyBorder="1" applyAlignment="1">
      <alignment vertical="center"/>
    </xf>
    <xf numFmtId="0" fontId="24" fillId="3" borderId="15" xfId="1" applyFont="1" applyFill="1" applyBorder="1" applyAlignment="1">
      <alignment horizontal="left" vertical="center"/>
    </xf>
    <xf numFmtId="0" fontId="20" fillId="0" borderId="23" xfId="0" applyFont="1" applyBorder="1" applyAlignment="1">
      <alignment horizontal="center" vertical="center" wrapText="1"/>
    </xf>
    <xf numFmtId="0" fontId="20" fillId="0" borderId="23" xfId="0" applyFont="1" applyBorder="1" applyAlignment="1">
      <alignment horizontal="justify" vertical="top" wrapText="1"/>
    </xf>
    <xf numFmtId="0" fontId="22" fillId="0" borderId="25" xfId="0" applyFont="1" applyBorder="1" applyAlignment="1">
      <alignment vertical="center" wrapText="1"/>
    </xf>
    <xf numFmtId="0" fontId="3" fillId="0" borderId="0" xfId="0" applyFont="1" applyBorder="1" applyAlignment="1">
      <alignment horizontal="center" vertical="center" wrapText="1"/>
    </xf>
    <xf numFmtId="0" fontId="20" fillId="0" borderId="0" xfId="0" applyFont="1" applyBorder="1" applyAlignment="1">
      <alignment horizontal="left" vertical="center" wrapText="1"/>
    </xf>
    <xf numFmtId="0" fontId="20" fillId="0" borderId="0" xfId="0" applyFont="1" applyBorder="1" applyAlignment="1">
      <alignment vertical="center" wrapText="1"/>
    </xf>
    <xf numFmtId="0" fontId="3" fillId="2" borderId="46" xfId="0" applyFont="1" applyFill="1" applyBorder="1" applyAlignment="1">
      <alignment horizontal="center" vertical="center" wrapText="1"/>
    </xf>
    <xf numFmtId="0" fontId="20" fillId="0" borderId="23" xfId="0" applyFont="1" applyBorder="1" applyAlignment="1">
      <alignment horizontal="center" vertical="center" wrapText="1"/>
    </xf>
    <xf numFmtId="0" fontId="20" fillId="0" borderId="0" xfId="0" applyFont="1" applyBorder="1" applyAlignment="1">
      <alignment horizontal="justify" vertical="top" wrapText="1"/>
    </xf>
    <xf numFmtId="0" fontId="20" fillId="0" borderId="10" xfId="0" applyFont="1" applyBorder="1" applyAlignment="1">
      <alignment horizontal="justify" vertical="top" wrapText="1"/>
    </xf>
    <xf numFmtId="0" fontId="20" fillId="0" borderId="25" xfId="0" applyFont="1" applyBorder="1" applyAlignment="1">
      <alignment horizontal="justify" vertical="top" wrapText="1"/>
    </xf>
    <xf numFmtId="0" fontId="23" fillId="6" borderId="1"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6" fillId="0" borderId="0" xfId="0" applyFont="1" applyBorder="1" applyAlignment="1">
      <alignment horizontal="center" vertical="center"/>
    </xf>
    <xf numFmtId="0" fontId="6" fillId="6" borderId="1"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24" fillId="3" borderId="0" xfId="1" applyFont="1" applyFill="1" applyBorder="1" applyAlignment="1">
      <alignment horizontal="left" vertical="center"/>
    </xf>
    <xf numFmtId="38" fontId="51" fillId="3" borderId="41" xfId="3" applyFont="1" applyFill="1" applyBorder="1" applyAlignment="1">
      <alignment vertical="center"/>
    </xf>
    <xf numFmtId="0" fontId="22" fillId="0" borderId="23" xfId="0" applyFont="1" applyBorder="1" applyAlignment="1">
      <alignment horizontal="left" vertical="top" wrapText="1"/>
    </xf>
    <xf numFmtId="0" fontId="22" fillId="0" borderId="25" xfId="0" applyFont="1" applyBorder="1" applyAlignment="1">
      <alignment vertical="center" wrapText="1"/>
    </xf>
    <xf numFmtId="0" fontId="22" fillId="0" borderId="0" xfId="0" applyFont="1" applyFill="1" applyBorder="1" applyAlignment="1">
      <alignment horizontal="left" vertical="center" wrapText="1"/>
    </xf>
    <xf numFmtId="0" fontId="22" fillId="0" borderId="25" xfId="0" applyFont="1" applyFill="1" applyBorder="1" applyAlignment="1">
      <alignment horizontal="left" vertical="center" wrapText="1"/>
    </xf>
    <xf numFmtId="0" fontId="20" fillId="0" borderId="0" xfId="0" applyFont="1" applyBorder="1" applyAlignment="1">
      <alignment vertical="center" wrapText="1"/>
    </xf>
    <xf numFmtId="0" fontId="24" fillId="3" borderId="87" xfId="1" applyFont="1" applyFill="1" applyBorder="1" applyAlignment="1">
      <alignment vertical="center"/>
    </xf>
    <xf numFmtId="2" fontId="20" fillId="4" borderId="0" xfId="0" applyNumberFormat="1" applyFont="1" applyFill="1" applyBorder="1" applyAlignment="1">
      <alignment horizontal="center" vertical="center"/>
    </xf>
    <xf numFmtId="0" fontId="20" fillId="4" borderId="0" xfId="0" applyFont="1" applyFill="1" applyBorder="1" applyAlignment="1">
      <alignment horizontal="center" vertical="center"/>
    </xf>
    <xf numFmtId="0" fontId="22" fillId="0" borderId="25" xfId="0" applyFont="1" applyBorder="1" applyAlignment="1">
      <alignment vertical="center" wrapText="1"/>
    </xf>
    <xf numFmtId="0" fontId="22" fillId="0" borderId="37" xfId="0" applyFont="1" applyFill="1" applyBorder="1" applyAlignment="1">
      <alignment horizontal="left" vertical="center"/>
    </xf>
    <xf numFmtId="0" fontId="22" fillId="0" borderId="0" xfId="0" applyFont="1" applyFill="1" applyBorder="1" applyAlignment="1">
      <alignment horizontal="left" vertical="center" wrapText="1"/>
    </xf>
    <xf numFmtId="0" fontId="22" fillId="0" borderId="35" xfId="0" applyFont="1" applyBorder="1" applyAlignment="1">
      <alignment horizontal="left" vertical="center"/>
    </xf>
    <xf numFmtId="0" fontId="30" fillId="0" borderId="0" xfId="0" applyFont="1" applyFill="1" applyBorder="1" applyAlignment="1">
      <alignment horizontal="left" vertical="center" wrapText="1"/>
    </xf>
    <xf numFmtId="0" fontId="30" fillId="0" borderId="0" xfId="0" applyFont="1" applyFill="1" applyBorder="1" applyAlignment="1">
      <alignment horizontal="left" vertical="top" wrapText="1"/>
    </xf>
    <xf numFmtId="0" fontId="20" fillId="0" borderId="0" xfId="0" applyFont="1" applyBorder="1" applyAlignment="1">
      <alignment horizontal="left" vertical="center" wrapText="1"/>
    </xf>
    <xf numFmtId="0" fontId="30" fillId="0" borderId="41" xfId="0" applyFont="1" applyFill="1" applyBorder="1" applyAlignment="1">
      <alignment horizontal="left" vertical="top" wrapText="1"/>
    </xf>
    <xf numFmtId="0" fontId="22" fillId="0" borderId="0"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0" xfId="0" applyFont="1" applyFill="1" applyBorder="1" applyAlignment="1">
      <alignment horizontal="left" vertical="top" wrapText="1"/>
    </xf>
    <xf numFmtId="0" fontId="22" fillId="0" borderId="35" xfId="0" applyFont="1" applyBorder="1" applyAlignment="1">
      <alignment horizontal="left" vertical="center"/>
    </xf>
    <xf numFmtId="0" fontId="22" fillId="0" borderId="37" xfId="0" applyFont="1" applyFill="1" applyBorder="1" applyAlignment="1">
      <alignment horizontal="left" vertical="center"/>
    </xf>
    <xf numFmtId="0" fontId="22" fillId="0" borderId="25" xfId="0" applyFont="1" applyBorder="1" applyAlignment="1">
      <alignment vertical="center" wrapText="1"/>
    </xf>
    <xf numFmtId="0" fontId="5" fillId="0" borderId="35" xfId="0" applyFont="1" applyBorder="1" applyAlignment="1">
      <alignment horizontal="left" vertical="center"/>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top" wrapText="1"/>
    </xf>
    <xf numFmtId="0" fontId="5" fillId="0" borderId="0" xfId="0" applyFont="1" applyFill="1" applyBorder="1" applyAlignment="1">
      <alignment horizontal="left" vertical="center" wrapText="1"/>
    </xf>
    <xf numFmtId="0" fontId="20" fillId="0" borderId="0" xfId="0" applyFont="1" applyBorder="1" applyAlignment="1">
      <alignment horizontal="left" vertical="center" wrapText="1"/>
    </xf>
    <xf numFmtId="0" fontId="30" fillId="0" borderId="41" xfId="0" applyFont="1" applyFill="1" applyBorder="1" applyAlignment="1">
      <alignment horizontal="left" vertical="top" wrapText="1"/>
    </xf>
    <xf numFmtId="0" fontId="21" fillId="0" borderId="27" xfId="0" applyFont="1" applyBorder="1" applyAlignment="1">
      <alignment vertical="center"/>
    </xf>
    <xf numFmtId="0" fontId="20" fillId="0" borderId="41" xfId="0" applyFont="1" applyBorder="1" applyAlignment="1">
      <alignment horizontal="left" vertical="center"/>
    </xf>
    <xf numFmtId="0" fontId="21" fillId="0" borderId="27" xfId="0" applyFont="1" applyFill="1" applyBorder="1" applyAlignment="1">
      <alignment horizontal="left" vertical="center"/>
    </xf>
    <xf numFmtId="0" fontId="22" fillId="0" borderId="0" xfId="0" applyFont="1" applyFill="1" applyBorder="1" applyAlignment="1">
      <alignment horizontal="left" vertical="center"/>
    </xf>
    <xf numFmtId="0" fontId="21" fillId="0" borderId="27" xfId="0" applyFont="1" applyFill="1" applyBorder="1" applyAlignment="1">
      <alignment horizontal="left" vertical="top"/>
    </xf>
    <xf numFmtId="0" fontId="22" fillId="0" borderId="0" xfId="0" applyFont="1" applyFill="1" applyBorder="1" applyAlignment="1">
      <alignment horizontal="left" vertical="top"/>
    </xf>
    <xf numFmtId="0" fontId="30" fillId="0" borderId="10" xfId="0" applyFont="1" applyFill="1" applyBorder="1" applyAlignment="1">
      <alignment horizontal="right" vertical="top" wrapText="1"/>
    </xf>
    <xf numFmtId="0" fontId="23" fillId="0" borderId="23" xfId="0" applyFont="1" applyFill="1" applyBorder="1" applyAlignment="1">
      <alignment horizontal="center" wrapText="1"/>
    </xf>
    <xf numFmtId="0" fontId="30" fillId="0" borderId="10" xfId="0" applyFont="1" applyFill="1" applyBorder="1" applyAlignment="1">
      <alignment horizontal="right" wrapText="1"/>
    </xf>
    <xf numFmtId="0" fontId="22" fillId="0" borderId="23" xfId="0" applyFont="1" applyBorder="1" applyAlignment="1">
      <alignment wrapText="1"/>
    </xf>
    <xf numFmtId="0" fontId="22" fillId="0" borderId="25" xfId="0" applyFont="1" applyBorder="1" applyAlignment="1">
      <alignment wrapText="1"/>
    </xf>
    <xf numFmtId="0" fontId="20" fillId="0" borderId="0" xfId="0" applyFont="1" applyAlignment="1"/>
    <xf numFmtId="0" fontId="30" fillId="0" borderId="10" xfId="0" applyFont="1" applyFill="1" applyBorder="1" applyAlignment="1">
      <alignment horizontal="right" vertical="center"/>
    </xf>
    <xf numFmtId="0" fontId="30" fillId="0" borderId="10" xfId="0" applyFont="1" applyFill="1" applyBorder="1" applyAlignment="1">
      <alignment horizontal="right" vertical="top"/>
    </xf>
    <xf numFmtId="0" fontId="43" fillId="0" borderId="10" xfId="0" applyFont="1" applyBorder="1" applyAlignment="1">
      <alignment horizontal="right" vertical="top" wrapText="1"/>
    </xf>
    <xf numFmtId="0" fontId="20" fillId="0" borderId="10" xfId="0" applyFont="1" applyBorder="1" applyAlignment="1">
      <alignment horizontal="right" vertical="top" wrapText="1"/>
    </xf>
    <xf numFmtId="0" fontId="67" fillId="0" borderId="0" xfId="0" applyFont="1" applyAlignment="1">
      <alignment horizontal="center" vertical="center"/>
    </xf>
    <xf numFmtId="0" fontId="8" fillId="3" borderId="78" xfId="1" applyFont="1" applyFill="1" applyBorder="1" applyAlignment="1">
      <alignment horizontal="center" vertical="center"/>
    </xf>
    <xf numFmtId="0" fontId="4" fillId="0" borderId="27" xfId="0" applyFont="1" applyBorder="1" applyAlignment="1">
      <alignment vertical="center"/>
    </xf>
    <xf numFmtId="0" fontId="3" fillId="0" borderId="41" xfId="0" applyFont="1" applyBorder="1" applyAlignment="1">
      <alignment horizontal="left" vertical="center"/>
    </xf>
    <xf numFmtId="0" fontId="4" fillId="0" borderId="0" xfId="0" applyFont="1" applyBorder="1" applyAlignment="1">
      <alignment vertical="center"/>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0" fontId="4" fillId="0" borderId="37" xfId="0" applyFont="1" applyFill="1" applyBorder="1" applyAlignment="1">
      <alignment horizontal="left" vertical="center"/>
    </xf>
    <xf numFmtId="0" fontId="5" fillId="0" borderId="0" xfId="0" applyFont="1" applyBorder="1" applyAlignment="1">
      <alignment horizontal="left" vertical="center"/>
    </xf>
    <xf numFmtId="0" fontId="4" fillId="0" borderId="27" xfId="0" applyFont="1" applyFill="1" applyBorder="1" applyAlignment="1">
      <alignment horizontal="left" vertical="top"/>
    </xf>
    <xf numFmtId="0" fontId="5" fillId="0" borderId="37" xfId="0" applyFont="1" applyFill="1" applyBorder="1" applyAlignment="1">
      <alignment horizontal="left" vertical="center"/>
    </xf>
    <xf numFmtId="0" fontId="15" fillId="0" borderId="10" xfId="0" applyFont="1" applyFill="1" applyBorder="1" applyAlignment="1">
      <alignment horizontal="right" vertical="top" wrapText="1"/>
    </xf>
    <xf numFmtId="0" fontId="48" fillId="0" borderId="10" xfId="0" applyFont="1" applyBorder="1" applyAlignment="1">
      <alignment horizontal="right" vertical="top" wrapText="1"/>
    </xf>
    <xf numFmtId="0" fontId="3" fillId="0" borderId="10" xfId="0" applyFont="1" applyBorder="1" applyAlignment="1">
      <alignment horizontal="right" vertical="top" wrapText="1"/>
    </xf>
    <xf numFmtId="0" fontId="26" fillId="0" borderId="10" xfId="0" applyFont="1" applyBorder="1" applyAlignment="1">
      <alignment horizontal="right" vertical="top" wrapText="1"/>
    </xf>
    <xf numFmtId="0" fontId="22" fillId="0" borderId="10" xfId="0" applyFont="1" applyFill="1" applyBorder="1" applyAlignment="1">
      <alignment horizontal="left" vertical="center" indent="1"/>
    </xf>
    <xf numFmtId="0" fontId="22" fillId="0" borderId="0" xfId="0" applyFont="1" applyFill="1" applyBorder="1" applyAlignment="1">
      <alignment horizontal="left" vertical="center" indent="1"/>
    </xf>
    <xf numFmtId="0" fontId="22" fillId="0" borderId="0" xfId="0" applyFont="1" applyFill="1" applyBorder="1" applyAlignment="1">
      <alignment horizontal="left" vertical="center" wrapText="1" indent="1"/>
    </xf>
    <xf numFmtId="0" fontId="22" fillId="0" borderId="25" xfId="0" applyFont="1" applyFill="1" applyBorder="1" applyAlignment="1">
      <alignment horizontal="left" vertical="center" wrapText="1" indent="1"/>
    </xf>
    <xf numFmtId="0" fontId="67" fillId="0" borderId="0" xfId="0" applyFont="1">
      <alignment vertical="center"/>
    </xf>
    <xf numFmtId="0" fontId="24" fillId="3" borderId="47" xfId="1" applyNumberFormat="1" applyFont="1" applyFill="1" applyBorder="1" applyAlignment="1">
      <alignment horizontal="center" vertical="center"/>
    </xf>
    <xf numFmtId="0" fontId="51" fillId="0" borderId="0" xfId="0" applyFont="1" applyBorder="1" applyAlignment="1">
      <alignment horizontal="left" vertical="top"/>
    </xf>
    <xf numFmtId="0" fontId="22" fillId="0" borderId="0" xfId="0" applyFont="1" applyBorder="1" applyAlignment="1">
      <alignment horizontal="left" vertical="center"/>
    </xf>
    <xf numFmtId="0" fontId="30" fillId="0" borderId="10" xfId="0" applyFont="1" applyBorder="1" applyAlignment="1">
      <alignment horizontal="right" vertical="top" wrapText="1"/>
    </xf>
    <xf numFmtId="0" fontId="46" fillId="8" borderId="81" xfId="2" applyFont="1" applyFill="1" applyBorder="1" applyAlignment="1">
      <alignment vertical="center"/>
    </xf>
    <xf numFmtId="0" fontId="25" fillId="8" borderId="46" xfId="2" applyFont="1" applyFill="1" applyBorder="1" applyAlignment="1">
      <alignment vertical="center"/>
    </xf>
    <xf numFmtId="0" fontId="25" fillId="8" borderId="77" xfId="2" applyFont="1" applyFill="1" applyBorder="1" applyAlignment="1">
      <alignment vertical="center"/>
    </xf>
    <xf numFmtId="0" fontId="46" fillId="8" borderId="81" xfId="2" applyNumberFormat="1" applyFont="1" applyFill="1" applyBorder="1" applyAlignment="1">
      <alignment horizontal="left" vertical="center"/>
    </xf>
    <xf numFmtId="0" fontId="24" fillId="8" borderId="46" xfId="2" applyNumberFormat="1" applyFont="1" applyFill="1" applyBorder="1" applyAlignment="1">
      <alignment horizontal="distributed" vertical="center"/>
    </xf>
    <xf numFmtId="0" fontId="24" fillId="8" borderId="46" xfId="2" applyNumberFormat="1" applyFont="1" applyFill="1" applyBorder="1" applyAlignment="1">
      <alignment horizontal="left" vertical="center" shrinkToFit="1"/>
    </xf>
    <xf numFmtId="0" fontId="24" fillId="8" borderId="77" xfId="2" applyNumberFormat="1" applyFont="1" applyFill="1" applyBorder="1" applyAlignment="1">
      <alignment horizontal="left" vertical="center" shrinkToFit="1"/>
    </xf>
    <xf numFmtId="0" fontId="46" fillId="8" borderId="65" xfId="2" applyFont="1" applyFill="1" applyBorder="1" applyAlignment="1">
      <alignment horizontal="left" vertical="center"/>
    </xf>
    <xf numFmtId="0" fontId="46" fillId="8" borderId="7" xfId="2" applyFont="1" applyFill="1" applyBorder="1" applyAlignment="1">
      <alignment horizontal="distributed" vertical="center"/>
    </xf>
    <xf numFmtId="0" fontId="46" fillId="8" borderId="7" xfId="2" applyFont="1" applyFill="1" applyBorder="1" applyAlignment="1">
      <alignment horizontal="left" vertical="center" shrinkToFit="1"/>
    </xf>
    <xf numFmtId="0" fontId="46" fillId="8" borderId="9" xfId="2" applyFont="1" applyFill="1" applyBorder="1" applyAlignment="1">
      <alignment horizontal="left" vertical="center" shrinkToFit="1"/>
    </xf>
    <xf numFmtId="0" fontId="46" fillId="8" borderId="41" xfId="2" applyNumberFormat="1" applyFont="1" applyFill="1" applyBorder="1" applyAlignment="1">
      <alignment horizontal="left" vertical="center"/>
    </xf>
    <xf numFmtId="0" fontId="24" fillId="8" borderId="41" xfId="2" applyNumberFormat="1" applyFont="1" applyFill="1" applyBorder="1" applyAlignment="1">
      <alignment horizontal="distributed" vertical="center"/>
    </xf>
    <xf numFmtId="0" fontId="24" fillId="8" borderId="41" xfId="2" applyNumberFormat="1" applyFont="1" applyFill="1" applyBorder="1" applyAlignment="1">
      <alignment horizontal="left" vertical="center" shrinkToFit="1"/>
    </xf>
    <xf numFmtId="0" fontId="22" fillId="0" borderId="23" xfId="0" applyFont="1" applyBorder="1" applyAlignment="1">
      <alignment horizontal="left" vertical="top" wrapText="1"/>
    </xf>
    <xf numFmtId="0" fontId="22" fillId="0" borderId="25" xfId="0" applyFont="1" applyBorder="1" applyAlignment="1">
      <alignment vertical="center" wrapText="1"/>
    </xf>
    <xf numFmtId="0" fontId="22" fillId="0" borderId="35" xfId="0" applyFont="1" applyBorder="1" applyAlignment="1">
      <alignment horizontal="left" vertical="center"/>
    </xf>
    <xf numFmtId="0" fontId="20" fillId="0" borderId="10" xfId="0" applyFont="1" applyBorder="1" applyAlignment="1">
      <alignment horizontal="left" vertical="center" wrapText="1"/>
    </xf>
    <xf numFmtId="0" fontId="20" fillId="0" borderId="0" xfId="0" applyFont="1" applyBorder="1" applyAlignment="1">
      <alignment horizontal="left" vertical="center" wrapText="1"/>
    </xf>
    <xf numFmtId="0" fontId="30" fillId="0" borderId="0" xfId="0" applyFont="1" applyFill="1" applyBorder="1" applyAlignment="1">
      <alignment horizontal="left" vertical="top" wrapText="1"/>
    </xf>
    <xf numFmtId="0" fontId="30" fillId="0" borderId="25" xfId="0" applyFont="1" applyFill="1" applyBorder="1" applyAlignment="1">
      <alignment horizontal="left" vertical="top" wrapText="1"/>
    </xf>
    <xf numFmtId="0" fontId="22" fillId="0" borderId="35" xfId="0" applyFont="1" applyBorder="1" applyAlignment="1">
      <alignment horizontal="left" vertical="center"/>
    </xf>
    <xf numFmtId="0" fontId="30" fillId="0" borderId="10" xfId="0" applyFont="1" applyFill="1" applyBorder="1" applyAlignment="1">
      <alignment horizontal="left" vertical="top" wrapText="1"/>
    </xf>
    <xf numFmtId="0" fontId="22" fillId="0" borderId="23" xfId="0" applyFont="1" applyBorder="1" applyAlignment="1">
      <alignment horizontal="left" vertical="top" wrapText="1"/>
    </xf>
    <xf numFmtId="0" fontId="22" fillId="0" borderId="25" xfId="0" applyFont="1" applyBorder="1" applyAlignment="1">
      <alignment vertical="center" wrapText="1"/>
    </xf>
    <xf numFmtId="0" fontId="5" fillId="0" borderId="25" xfId="0" applyFont="1" applyBorder="1" applyAlignment="1">
      <alignmen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5" xfId="0" applyFont="1" applyFill="1" applyBorder="1" applyAlignment="1">
      <alignment horizontal="left" vertical="center" wrapText="1"/>
    </xf>
    <xf numFmtId="49" fontId="22" fillId="0" borderId="33" xfId="0" applyNumberFormat="1" applyFont="1" applyFill="1" applyBorder="1" applyAlignment="1">
      <alignment horizontal="center" vertical="center" wrapText="1"/>
    </xf>
    <xf numFmtId="177" fontId="23" fillId="4" borderId="35" xfId="0" applyNumberFormat="1" applyFont="1" applyFill="1" applyBorder="1" applyAlignment="1">
      <alignment horizontal="center" vertical="center"/>
    </xf>
    <xf numFmtId="0" fontId="22" fillId="0" borderId="35" xfId="0" applyFont="1" applyBorder="1" applyAlignment="1">
      <alignment horizontal="right" vertical="center"/>
    </xf>
    <xf numFmtId="0" fontId="22" fillId="0" borderId="33" xfId="0" applyFont="1" applyBorder="1" applyAlignment="1">
      <alignment horizontal="left" vertical="center"/>
    </xf>
    <xf numFmtId="0" fontId="32" fillId="0" borderId="33" xfId="0" applyFont="1" applyBorder="1">
      <alignment vertical="center"/>
    </xf>
    <xf numFmtId="0" fontId="22" fillId="0" borderId="35" xfId="0" applyFont="1" applyBorder="1" applyAlignment="1">
      <alignment horizontal="distributed" vertical="center" justifyLastLine="1"/>
    </xf>
    <xf numFmtId="49" fontId="21" fillId="0" borderId="33" xfId="0" applyNumberFormat="1" applyFont="1" applyFill="1" applyBorder="1" applyAlignment="1">
      <alignment horizontal="center" vertical="center" wrapText="1"/>
    </xf>
    <xf numFmtId="0" fontId="21" fillId="0" borderId="33" xfId="0" applyFont="1" applyBorder="1" applyAlignment="1">
      <alignment vertical="center"/>
    </xf>
    <xf numFmtId="0" fontId="21" fillId="0" borderId="33" xfId="0" applyFont="1" applyBorder="1" applyAlignment="1">
      <alignment vertical="center" wrapText="1"/>
    </xf>
    <xf numFmtId="0" fontId="53" fillId="0" borderId="33" xfId="0" applyFont="1" applyBorder="1">
      <alignment vertical="center"/>
    </xf>
    <xf numFmtId="0" fontId="23" fillId="2" borderId="33" xfId="0" applyNumberFormat="1" applyFont="1" applyFill="1" applyBorder="1" applyAlignment="1">
      <alignment horizontal="center" vertical="center" wrapText="1"/>
    </xf>
    <xf numFmtId="0" fontId="29" fillId="2" borderId="33" xfId="0" applyFont="1" applyFill="1" applyBorder="1" applyAlignment="1">
      <alignment horizontal="center" vertical="center"/>
    </xf>
    <xf numFmtId="178" fontId="23" fillId="4" borderId="44" xfId="0" applyNumberFormat="1" applyFont="1" applyFill="1" applyBorder="1" applyAlignment="1">
      <alignment horizontal="center" vertical="center"/>
    </xf>
    <xf numFmtId="49" fontId="21" fillId="0" borderId="78" xfId="0" applyNumberFormat="1" applyFont="1" applyFill="1" applyBorder="1" applyAlignment="1">
      <alignment horizontal="center" vertical="center" wrapText="1"/>
    </xf>
    <xf numFmtId="0" fontId="23" fillId="2" borderId="78" xfId="0" applyNumberFormat="1" applyFont="1" applyFill="1" applyBorder="1" applyAlignment="1">
      <alignment horizontal="center" vertical="center" wrapText="1"/>
    </xf>
    <xf numFmtId="0" fontId="21" fillId="0" borderId="78" xfId="0" applyFont="1" applyBorder="1" applyAlignment="1">
      <alignment vertical="center"/>
    </xf>
    <xf numFmtId="0" fontId="21" fillId="0" borderId="78" xfId="0" applyFont="1" applyBorder="1" applyAlignment="1">
      <alignment vertical="center" wrapText="1"/>
    </xf>
    <xf numFmtId="0" fontId="29" fillId="2" borderId="78" xfId="0" applyFont="1" applyFill="1" applyBorder="1" applyAlignment="1">
      <alignment horizontal="center" vertical="center"/>
    </xf>
    <xf numFmtId="0" fontId="53" fillId="0" borderId="78" xfId="0" applyFont="1" applyBorder="1">
      <alignment vertical="center"/>
    </xf>
    <xf numFmtId="49" fontId="21" fillId="0" borderId="27" xfId="0" applyNumberFormat="1" applyFont="1" applyFill="1" applyBorder="1" applyAlignment="1">
      <alignment horizontal="center" vertical="center" wrapText="1"/>
    </xf>
    <xf numFmtId="0" fontId="23" fillId="2" borderId="27" xfId="0" applyNumberFormat="1" applyFont="1" applyFill="1" applyBorder="1" applyAlignment="1">
      <alignment horizontal="center" vertical="center" wrapText="1"/>
    </xf>
    <xf numFmtId="0" fontId="21" fillId="0" borderId="27" xfId="0" applyFont="1" applyBorder="1" applyAlignment="1">
      <alignment vertical="center" wrapText="1"/>
    </xf>
    <xf numFmtId="0" fontId="29" fillId="2" borderId="27" xfId="0" applyFont="1" applyFill="1" applyBorder="1" applyAlignment="1">
      <alignment horizontal="center" vertical="center"/>
    </xf>
    <xf numFmtId="0" fontId="53" fillId="0" borderId="27" xfId="0" applyFont="1" applyBorder="1">
      <alignment vertical="center"/>
    </xf>
    <xf numFmtId="0" fontId="21" fillId="0" borderId="32" xfId="0" applyFont="1" applyBorder="1" applyAlignment="1">
      <alignment horizontal="left" vertical="center" indent="1"/>
    </xf>
    <xf numFmtId="0" fontId="22" fillId="0" borderId="35" xfId="0" applyFont="1" applyBorder="1" applyAlignment="1">
      <alignment horizontal="right" vertical="center"/>
    </xf>
    <xf numFmtId="0" fontId="22" fillId="0" borderId="25" xfId="0" applyFont="1" applyBorder="1" applyAlignment="1">
      <alignment vertical="center" wrapText="1"/>
    </xf>
    <xf numFmtId="0" fontId="30" fillId="0" borderId="0" xfId="0" applyFont="1" applyFill="1" applyBorder="1" applyAlignment="1">
      <alignment horizontal="left" vertical="top" wrapText="1"/>
    </xf>
    <xf numFmtId="0" fontId="22" fillId="0" borderId="35" xfId="0" applyFont="1" applyBorder="1" applyAlignment="1">
      <alignment horizontal="left" vertical="center"/>
    </xf>
    <xf numFmtId="0" fontId="21" fillId="0" borderId="0" xfId="0" applyFont="1" applyFill="1" applyBorder="1" applyAlignment="1">
      <alignment horizontal="left" vertical="top"/>
    </xf>
    <xf numFmtId="49" fontId="21" fillId="0" borderId="0" xfId="0" applyNumberFormat="1" applyFont="1" applyFill="1" applyBorder="1" applyAlignment="1">
      <alignment horizontal="center" vertical="center" wrapText="1"/>
    </xf>
    <xf numFmtId="0" fontId="23" fillId="2" borderId="0" xfId="0" applyNumberFormat="1" applyFont="1" applyFill="1" applyBorder="1" applyAlignment="1">
      <alignment horizontal="center" vertical="center" wrapText="1"/>
    </xf>
    <xf numFmtId="0" fontId="21" fillId="0" borderId="0" xfId="0" applyFont="1" applyBorder="1" applyAlignment="1">
      <alignment vertical="center" wrapText="1"/>
    </xf>
    <xf numFmtId="0" fontId="53" fillId="0" borderId="0" xfId="0" applyFont="1" applyBorder="1">
      <alignment vertical="center"/>
    </xf>
    <xf numFmtId="0" fontId="21" fillId="0" borderId="10" xfId="0" applyFont="1" applyFill="1" applyBorder="1" applyAlignment="1">
      <alignment horizontal="left" vertical="top" indent="4"/>
    </xf>
    <xf numFmtId="0" fontId="53" fillId="0" borderId="0" xfId="0" applyFont="1" applyBorder="1" applyAlignment="1">
      <alignment horizontal="left" vertical="center" wrapText="1"/>
    </xf>
    <xf numFmtId="0" fontId="21" fillId="0" borderId="10" xfId="0" applyFont="1" applyFill="1" applyBorder="1" applyAlignment="1">
      <alignment horizontal="left" vertical="top" indent="3"/>
    </xf>
    <xf numFmtId="0" fontId="22" fillId="0" borderId="10" xfId="0" applyFont="1" applyBorder="1" applyAlignment="1">
      <alignment horizontal="left" vertical="center" shrinkToFit="1"/>
    </xf>
    <xf numFmtId="0" fontId="22" fillId="0" borderId="0" xfId="0" applyFont="1" applyBorder="1" applyAlignment="1">
      <alignment horizontal="left" vertical="center" shrinkToFit="1"/>
    </xf>
    <xf numFmtId="0" fontId="30" fillId="0" borderId="0" xfId="0" applyFont="1" applyFill="1" applyBorder="1" applyAlignment="1">
      <alignment horizontal="left" vertical="center" wrapText="1"/>
    </xf>
    <xf numFmtId="0" fontId="30" fillId="0" borderId="25" xfId="0" applyFont="1" applyFill="1" applyBorder="1" applyAlignment="1">
      <alignment horizontal="left" vertical="center" wrapText="1"/>
    </xf>
    <xf numFmtId="0" fontId="26" fillId="0" borderId="16" xfId="0" applyFont="1" applyBorder="1" applyAlignment="1">
      <alignment horizontal="left" vertical="top" wrapText="1"/>
    </xf>
    <xf numFmtId="0" fontId="26" fillId="0" borderId="18" xfId="0" applyFont="1" applyBorder="1" applyAlignment="1">
      <alignment horizontal="left" vertical="top" wrapText="1"/>
    </xf>
    <xf numFmtId="0" fontId="26" fillId="0" borderId="49" xfId="0" applyFont="1" applyBorder="1" applyAlignment="1">
      <alignment horizontal="left" vertical="top" wrapText="1"/>
    </xf>
    <xf numFmtId="0" fontId="22" fillId="0" borderId="36" xfId="0"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38"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25" xfId="0" applyFont="1" applyFill="1" applyBorder="1" applyAlignment="1">
      <alignment horizontal="left" vertical="center" wrapText="1"/>
    </xf>
    <xf numFmtId="0" fontId="3" fillId="0" borderId="37" xfId="0" applyFont="1" applyBorder="1" applyAlignment="1">
      <alignment horizontal="left" vertical="center" wrapText="1"/>
    </xf>
    <xf numFmtId="0" fontId="11" fillId="0" borderId="10" xfId="0" applyFont="1" applyBorder="1" applyAlignment="1">
      <alignment horizontal="left" vertical="center" wrapText="1"/>
    </xf>
    <xf numFmtId="0" fontId="11" fillId="0" borderId="0" xfId="0" applyFont="1" applyBorder="1" applyAlignment="1">
      <alignment horizontal="left" vertical="center" wrapText="1"/>
    </xf>
    <xf numFmtId="0" fontId="11" fillId="0" borderId="25" xfId="0" applyFont="1" applyBorder="1" applyAlignment="1">
      <alignment horizontal="left" vertical="center" wrapText="1"/>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0" fillId="0" borderId="10" xfId="0" applyFont="1" applyFill="1" applyBorder="1" applyAlignment="1">
      <alignment horizontal="left" vertical="top" wrapText="1"/>
    </xf>
    <xf numFmtId="0" fontId="30" fillId="0" borderId="0" xfId="0" applyFont="1" applyFill="1" applyBorder="1" applyAlignment="1">
      <alignment horizontal="left" vertical="top" wrapText="1"/>
    </xf>
    <xf numFmtId="0" fontId="30" fillId="0" borderId="25" xfId="0" applyFont="1" applyFill="1" applyBorder="1" applyAlignment="1">
      <alignment horizontal="left" vertical="top" wrapText="1"/>
    </xf>
    <xf numFmtId="0" fontId="22" fillId="0" borderId="10" xfId="0" applyFont="1" applyFill="1" applyBorder="1" applyAlignment="1">
      <alignment horizontal="left" vertical="center" wrapText="1" indent="1"/>
    </xf>
    <xf numFmtId="0" fontId="22" fillId="0" borderId="0" xfId="0" applyFont="1" applyFill="1" applyBorder="1" applyAlignment="1">
      <alignment horizontal="left" vertical="center" wrapText="1" indent="1"/>
    </xf>
    <xf numFmtId="0" fontId="22" fillId="0" borderId="25" xfId="0" applyFont="1" applyFill="1" applyBorder="1" applyAlignment="1">
      <alignment horizontal="left" vertical="center" wrapText="1" indent="1"/>
    </xf>
    <xf numFmtId="0" fontId="22" fillId="0" borderId="36" xfId="0" applyFont="1" applyFill="1" applyBorder="1" applyAlignment="1">
      <alignment horizontal="left" vertical="center"/>
    </xf>
    <xf numFmtId="0" fontId="22" fillId="0" borderId="37" xfId="0" applyFont="1" applyFill="1" applyBorder="1" applyAlignment="1">
      <alignment horizontal="left" vertical="center"/>
    </xf>
    <xf numFmtId="0" fontId="22" fillId="0" borderId="38" xfId="0" applyFont="1" applyFill="1" applyBorder="1" applyAlignment="1">
      <alignment horizontal="left" vertical="center"/>
    </xf>
    <xf numFmtId="0" fontId="30" fillId="0" borderId="10" xfId="0" applyFont="1" applyFill="1" applyBorder="1" applyAlignment="1">
      <alignment horizontal="left" vertical="center" wrapText="1"/>
    </xf>
    <xf numFmtId="0" fontId="20" fillId="0" borderId="0" xfId="0" applyFont="1" applyBorder="1" applyAlignment="1">
      <alignment horizontal="left" vertical="top" wrapText="1"/>
    </xf>
    <xf numFmtId="0" fontId="20" fillId="0" borderId="25" xfId="0" applyFont="1" applyBorder="1" applyAlignment="1">
      <alignment horizontal="left" vertical="top" wrapText="1"/>
    </xf>
    <xf numFmtId="0" fontId="20" fillId="0" borderId="22" xfId="0" applyFont="1" applyBorder="1" applyAlignment="1">
      <alignment horizontal="justify" vertical="top" wrapText="1"/>
    </xf>
    <xf numFmtId="0" fontId="20" fillId="0" borderId="23" xfId="0" applyFont="1" applyBorder="1" applyAlignment="1">
      <alignment horizontal="justify" vertical="center" wrapText="1"/>
    </xf>
    <xf numFmtId="0" fontId="41" fillId="3" borderId="0" xfId="1" applyFont="1" applyFill="1" applyAlignment="1">
      <alignment horizontal="left" vertical="center" wrapText="1"/>
    </xf>
    <xf numFmtId="0" fontId="22" fillId="0" borderId="10" xfId="0" applyFont="1" applyBorder="1" applyAlignment="1">
      <alignment horizontal="left" vertical="center" wrapText="1"/>
    </xf>
    <xf numFmtId="0" fontId="22" fillId="0" borderId="0" xfId="0" applyFont="1" applyBorder="1" applyAlignment="1">
      <alignment horizontal="left" vertical="center" wrapText="1"/>
    </xf>
    <xf numFmtId="0" fontId="22" fillId="0" borderId="25" xfId="0" applyFont="1" applyBorder="1" applyAlignment="1">
      <alignment horizontal="left" vertical="center" wrapText="1"/>
    </xf>
    <xf numFmtId="0" fontId="20" fillId="0" borderId="0" xfId="0" applyFont="1" applyBorder="1" applyAlignment="1">
      <alignment horizontal="center" vertical="center" wrapText="1"/>
    </xf>
    <xf numFmtId="49" fontId="22" fillId="4" borderId="33" xfId="0" applyNumberFormat="1" applyFont="1" applyFill="1" applyBorder="1" applyAlignment="1">
      <alignment horizontal="center" vertical="center" wrapText="1"/>
    </xf>
    <xf numFmtId="0" fontId="22" fillId="4" borderId="33" xfId="0" applyNumberFormat="1" applyFont="1" applyFill="1" applyBorder="1" applyAlignment="1">
      <alignment horizontal="center" vertical="center" wrapText="1"/>
    </xf>
    <xf numFmtId="0" fontId="30" fillId="0" borderId="0" xfId="0" applyFont="1" applyFill="1" applyBorder="1" applyAlignment="1">
      <alignment horizontal="left" wrapText="1"/>
    </xf>
    <xf numFmtId="0" fontId="30" fillId="0" borderId="25" xfId="0" applyFont="1" applyFill="1" applyBorder="1" applyAlignment="1">
      <alignment horizontal="left" wrapText="1"/>
    </xf>
    <xf numFmtId="0" fontId="22" fillId="0" borderId="34" xfId="0" applyFont="1" applyBorder="1" applyAlignment="1">
      <alignment horizontal="right" vertical="center"/>
    </xf>
    <xf numFmtId="0" fontId="22" fillId="0" borderId="35" xfId="0" applyFont="1" applyBorder="1" applyAlignment="1">
      <alignment horizontal="right" vertical="center"/>
    </xf>
    <xf numFmtId="0" fontId="19" fillId="0" borderId="0" xfId="0" applyFont="1" applyAlignment="1">
      <alignment horizontal="center" vertical="center"/>
    </xf>
    <xf numFmtId="176" fontId="23" fillId="2" borderId="2" xfId="0" applyNumberFormat="1" applyFont="1" applyFill="1" applyBorder="1" applyAlignment="1">
      <alignment horizontal="center" vertical="center"/>
    </xf>
    <xf numFmtId="176" fontId="23" fillId="2" borderId="3" xfId="0" applyNumberFormat="1" applyFont="1" applyFill="1" applyBorder="1" applyAlignment="1">
      <alignment horizontal="center" vertical="center"/>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4" xfId="0" applyFont="1" applyFill="1" applyBorder="1" applyAlignment="1">
      <alignment horizontal="left" vertical="center" wrapText="1"/>
    </xf>
    <xf numFmtId="0" fontId="24" fillId="3" borderId="68" xfId="1" applyFont="1" applyFill="1" applyBorder="1" applyAlignment="1">
      <alignment horizontal="center" vertical="center"/>
    </xf>
    <xf numFmtId="0" fontId="24" fillId="3" borderId="69" xfId="1" applyFont="1" applyFill="1" applyBorder="1" applyAlignment="1">
      <alignment horizontal="center" vertical="center"/>
    </xf>
    <xf numFmtId="0" fontId="24" fillId="3" borderId="17" xfId="1" applyFont="1" applyFill="1" applyBorder="1" applyAlignment="1">
      <alignment horizontal="center" vertical="center"/>
    </xf>
    <xf numFmtId="0" fontId="24" fillId="3" borderId="18" xfId="1" applyFont="1" applyFill="1" applyBorder="1" applyAlignment="1">
      <alignment horizontal="center" vertical="center"/>
    </xf>
    <xf numFmtId="0" fontId="20" fillId="0" borderId="89" xfId="0" applyFont="1" applyBorder="1" applyAlignment="1">
      <alignment horizontal="center" vertical="center"/>
    </xf>
    <xf numFmtId="0" fontId="20" fillId="2" borderId="89" xfId="0" applyFont="1" applyFill="1" applyBorder="1" applyAlignment="1">
      <alignment horizontal="center" vertical="center"/>
    </xf>
    <xf numFmtId="0" fontId="20" fillId="2" borderId="88" xfId="0" applyFont="1" applyFill="1" applyBorder="1" applyAlignment="1">
      <alignment horizontal="center" vertical="center"/>
    </xf>
    <xf numFmtId="0" fontId="24" fillId="3" borderId="74" xfId="1" applyFont="1" applyFill="1" applyBorder="1" applyAlignment="1">
      <alignment horizontal="center" vertical="center"/>
    </xf>
    <xf numFmtId="0" fontId="24" fillId="3" borderId="75" xfId="1" applyFont="1" applyFill="1" applyBorder="1" applyAlignment="1">
      <alignment horizontal="center" vertical="center"/>
    </xf>
    <xf numFmtId="0" fontId="20" fillId="0" borderId="23" xfId="0" applyFont="1" applyBorder="1" applyAlignment="1">
      <alignment horizontal="center" vertical="center" wrapText="1"/>
    </xf>
    <xf numFmtId="0" fontId="65" fillId="0" borderId="10" xfId="4" applyFont="1" applyFill="1" applyBorder="1" applyAlignment="1">
      <alignment horizontal="left" vertical="center" wrapText="1" indent="1"/>
    </xf>
    <xf numFmtId="0" fontId="66" fillId="0" borderId="0" xfId="4" applyFont="1" applyFill="1" applyBorder="1" applyAlignment="1">
      <alignment horizontal="left" vertical="center" wrapText="1" indent="1"/>
    </xf>
    <xf numFmtId="0" fontId="66" fillId="0" borderId="25" xfId="4" applyFont="1" applyFill="1" applyBorder="1" applyAlignment="1">
      <alignment horizontal="left" vertical="center" wrapText="1" indent="1"/>
    </xf>
    <xf numFmtId="0" fontId="33" fillId="0" borderId="40" xfId="0" applyFont="1" applyBorder="1" applyAlignment="1">
      <alignment horizontal="left" vertical="center" wrapText="1"/>
    </xf>
    <xf numFmtId="0" fontId="33" fillId="0" borderId="41" xfId="0" applyFont="1" applyBorder="1" applyAlignment="1">
      <alignment horizontal="left" vertical="center" wrapText="1"/>
    </xf>
    <xf numFmtId="0" fontId="33" fillId="0" borderId="42" xfId="0" applyFont="1" applyBorder="1" applyAlignment="1">
      <alignment horizontal="left" vertical="center" wrapText="1"/>
    </xf>
    <xf numFmtId="0" fontId="43" fillId="0" borderId="0" xfId="0" applyFont="1" applyBorder="1" applyAlignment="1">
      <alignment horizontal="left" vertical="top" wrapText="1"/>
    </xf>
    <xf numFmtId="0" fontId="43" fillId="0" borderId="25" xfId="0" applyFont="1" applyBorder="1" applyAlignment="1">
      <alignment horizontal="left" vertical="top" wrapText="1"/>
    </xf>
    <xf numFmtId="0" fontId="22" fillId="0" borderId="22" xfId="0" applyFont="1" applyBorder="1" applyAlignment="1">
      <alignment horizontal="left" vertical="top" wrapText="1"/>
    </xf>
    <xf numFmtId="0" fontId="22" fillId="0" borderId="23" xfId="0" applyFont="1" applyBorder="1" applyAlignment="1">
      <alignment horizontal="left" vertical="top" wrapText="1"/>
    </xf>
    <xf numFmtId="0" fontId="22" fillId="0" borderId="10" xfId="0" applyFont="1" applyBorder="1" applyAlignment="1">
      <alignment vertical="center" wrapText="1"/>
    </xf>
    <xf numFmtId="0" fontId="22" fillId="0" borderId="0" xfId="0" applyFont="1" applyBorder="1" applyAlignment="1">
      <alignment vertical="center" wrapText="1"/>
    </xf>
    <xf numFmtId="0" fontId="22" fillId="0" borderId="25" xfId="0" applyFont="1" applyBorder="1" applyAlignment="1">
      <alignment vertical="center" wrapText="1"/>
    </xf>
    <xf numFmtId="0" fontId="26" fillId="0" borderId="31" xfId="0" applyFont="1" applyBorder="1" applyAlignment="1">
      <alignment horizontal="left" vertical="center" wrapText="1"/>
    </xf>
    <xf numFmtId="0" fontId="26" fillId="0" borderId="0" xfId="0" applyFont="1" applyBorder="1" applyAlignment="1">
      <alignment horizontal="left" vertical="center" wrapText="1"/>
    </xf>
    <xf numFmtId="0" fontId="27" fillId="0" borderId="0" xfId="0" applyFont="1" applyAlignment="1">
      <alignment horizontal="left" vertical="center"/>
    </xf>
    <xf numFmtId="0" fontId="22" fillId="0" borderId="0" xfId="0" applyFont="1" applyAlignment="1">
      <alignment horizontal="left" vertical="center"/>
    </xf>
    <xf numFmtId="0" fontId="28" fillId="0" borderId="18" xfId="0" applyFont="1" applyBorder="1" applyAlignment="1">
      <alignment horizontal="left" vertical="center"/>
    </xf>
    <xf numFmtId="0" fontId="23"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6" fillId="0" borderId="10" xfId="0" applyFont="1" applyBorder="1" applyAlignment="1">
      <alignment horizontal="left" vertical="center" wrapText="1"/>
    </xf>
    <xf numFmtId="0" fontId="26" fillId="0" borderId="25" xfId="0" applyFont="1" applyBorder="1" applyAlignment="1">
      <alignment horizontal="left" vertical="center" wrapText="1"/>
    </xf>
    <xf numFmtId="0" fontId="20" fillId="0" borderId="36" xfId="0" applyFont="1" applyBorder="1" applyAlignment="1">
      <alignment horizontal="left" vertical="center" wrapText="1"/>
    </xf>
    <xf numFmtId="0" fontId="20" fillId="0" borderId="37" xfId="0" applyFont="1" applyBorder="1" applyAlignment="1">
      <alignment horizontal="left" vertical="center" wrapText="1"/>
    </xf>
    <xf numFmtId="0" fontId="20" fillId="0" borderId="38" xfId="0" applyFont="1" applyBorder="1" applyAlignment="1">
      <alignment horizontal="left" vertical="center" wrapText="1"/>
    </xf>
    <xf numFmtId="0" fontId="20" fillId="0" borderId="10" xfId="0" applyFont="1" applyBorder="1" applyAlignment="1">
      <alignment horizontal="left" vertical="center" shrinkToFit="1"/>
    </xf>
    <xf numFmtId="0" fontId="20" fillId="0" borderId="0" xfId="0" applyFont="1" applyBorder="1" applyAlignment="1">
      <alignment horizontal="left" vertical="center" shrinkToFit="1"/>
    </xf>
    <xf numFmtId="49" fontId="22" fillId="2" borderId="33" xfId="0" applyNumberFormat="1" applyFont="1" applyFill="1" applyBorder="1" applyAlignment="1">
      <alignment horizontal="center" vertical="center" wrapText="1"/>
    </xf>
    <xf numFmtId="0" fontId="26" fillId="0" borderId="68" xfId="0" applyFont="1" applyBorder="1" applyAlignment="1">
      <alignment horizontal="center" vertical="center"/>
    </xf>
    <xf numFmtId="0" fontId="26" fillId="0" borderId="69" xfId="0" applyFont="1" applyBorder="1" applyAlignment="1">
      <alignment horizontal="center" vertical="center"/>
    </xf>
    <xf numFmtId="0" fontId="26" fillId="0" borderId="71" xfId="0" applyFont="1" applyBorder="1" applyAlignment="1">
      <alignment horizontal="center" vertical="center"/>
    </xf>
    <xf numFmtId="0" fontId="26" fillId="0" borderId="90" xfId="0" applyFont="1" applyBorder="1" applyAlignment="1">
      <alignment horizontal="center" vertical="center"/>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26" fillId="0" borderId="91" xfId="0" applyFont="1" applyBorder="1" applyAlignment="1">
      <alignment horizontal="center" vertical="center"/>
    </xf>
    <xf numFmtId="0" fontId="26" fillId="0" borderId="79" xfId="0" applyFont="1" applyBorder="1" applyAlignment="1">
      <alignment horizontal="center" vertical="center"/>
    </xf>
    <xf numFmtId="0" fontId="26" fillId="0" borderId="80" xfId="0" applyFont="1" applyBorder="1" applyAlignment="1">
      <alignment horizontal="center" vertical="center"/>
    </xf>
    <xf numFmtId="0" fontId="24" fillId="3" borderId="52" xfId="1" applyFont="1" applyFill="1" applyBorder="1" applyAlignment="1">
      <alignment horizontal="center" vertical="center"/>
    </xf>
    <xf numFmtId="0" fontId="24" fillId="3" borderId="3" xfId="1" applyFont="1" applyFill="1" applyBorder="1" applyAlignment="1">
      <alignment horizontal="center" vertical="center"/>
    </xf>
    <xf numFmtId="0" fontId="15" fillId="0" borderId="0" xfId="0" applyFont="1" applyFill="1" applyBorder="1" applyAlignment="1">
      <alignment horizontal="left" vertical="top" wrapText="1"/>
    </xf>
    <xf numFmtId="0" fontId="15" fillId="0" borderId="25" xfId="0" applyFont="1" applyFill="1" applyBorder="1" applyAlignment="1">
      <alignment horizontal="left" vertical="top" wrapText="1"/>
    </xf>
    <xf numFmtId="0" fontId="5" fillId="0" borderId="36"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3" fillId="0" borderId="0" xfId="0" applyFont="1" applyBorder="1" applyAlignment="1">
      <alignment horizontal="center" vertical="center" wrapText="1"/>
    </xf>
    <xf numFmtId="0" fontId="11" fillId="0" borderId="0" xfId="0" quotePrefix="1" applyFont="1" applyBorder="1" applyAlignment="1">
      <alignment horizontal="center" vertical="center" wrapText="1"/>
    </xf>
    <xf numFmtId="0" fontId="5" fillId="0" borderId="10" xfId="0" applyFont="1" applyBorder="1" applyAlignment="1">
      <alignment horizontal="left" vertical="center" shrinkToFit="1"/>
    </xf>
    <xf numFmtId="0" fontId="5" fillId="0" borderId="0" xfId="0" applyFont="1" applyBorder="1" applyAlignment="1">
      <alignment horizontal="left" vertical="center" shrinkToFit="1"/>
    </xf>
    <xf numFmtId="0" fontId="11" fillId="0" borderId="0" xfId="0" applyFont="1" applyBorder="1" applyAlignment="1">
      <alignment horizontal="center" vertical="center" wrapText="1"/>
    </xf>
    <xf numFmtId="0" fontId="1" fillId="0" borderId="0" xfId="0" applyFont="1" applyAlignment="1">
      <alignment horizontal="center" vertical="center"/>
    </xf>
    <xf numFmtId="176" fontId="6" fillId="2" borderId="2" xfId="0" applyNumberFormat="1" applyFont="1" applyFill="1" applyBorder="1" applyAlignment="1">
      <alignment horizontal="center" vertical="center"/>
    </xf>
    <xf numFmtId="176" fontId="6" fillId="2" borderId="3" xfId="0" applyNumberFormat="1" applyFont="1" applyFill="1" applyBorder="1" applyAlignment="1">
      <alignment horizontal="center" vertical="center"/>
    </xf>
    <xf numFmtId="176" fontId="6" fillId="2" borderId="4" xfId="0" applyNumberFormat="1"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12" fillId="0" borderId="0" xfId="0" applyFont="1" applyAlignment="1">
      <alignment horizontal="left" vertical="center"/>
    </xf>
    <xf numFmtId="0" fontId="5" fillId="0" borderId="0" xfId="0" applyFont="1" applyAlignment="1">
      <alignment horizontal="left" vertical="center"/>
    </xf>
    <xf numFmtId="0" fontId="8" fillId="3" borderId="52" xfId="1" applyFont="1" applyFill="1" applyBorder="1" applyAlignment="1">
      <alignment horizontal="center" vertical="center"/>
    </xf>
    <xf numFmtId="0" fontId="8" fillId="3" borderId="3" xfId="1" applyFont="1" applyFill="1" applyBorder="1" applyAlignment="1">
      <alignment horizontal="center" vertical="center"/>
    </xf>
    <xf numFmtId="0" fontId="11" fillId="0" borderId="10" xfId="0" applyFont="1" applyBorder="1" applyAlignment="1">
      <alignment horizontal="left" vertical="center" wrapText="1" indent="1"/>
    </xf>
    <xf numFmtId="0" fontId="11" fillId="0" borderId="0" xfId="0" applyFont="1" applyBorder="1" applyAlignment="1">
      <alignment horizontal="left" vertical="center" wrapText="1" indent="1"/>
    </xf>
    <xf numFmtId="0" fontId="8" fillId="3" borderId="3" xfId="1" applyFont="1" applyFill="1" applyBorder="1" applyAlignment="1">
      <alignment horizontal="left" vertical="center"/>
    </xf>
    <xf numFmtId="0" fontId="8" fillId="0" borderId="20" xfId="1" applyFont="1" applyFill="1" applyBorder="1" applyAlignment="1">
      <alignment horizontal="center" vertical="center"/>
    </xf>
    <xf numFmtId="0" fontId="8" fillId="0" borderId="61" xfId="1" applyFont="1" applyFill="1" applyBorder="1" applyAlignment="1">
      <alignment horizontal="center" vertical="center"/>
    </xf>
    <xf numFmtId="0" fontId="8" fillId="0" borderId="21" xfId="1" applyFont="1" applyFill="1" applyBorder="1" applyAlignment="1">
      <alignment horizontal="center" vertical="center"/>
    </xf>
    <xf numFmtId="0" fontId="3" fillId="2" borderId="3" xfId="0" applyFont="1" applyFill="1" applyBorder="1" applyAlignment="1">
      <alignment horizontal="center" vertical="center"/>
    </xf>
    <xf numFmtId="0" fontId="8" fillId="3" borderId="52" xfId="1" applyFont="1" applyFill="1" applyBorder="1" applyAlignment="1">
      <alignment horizontal="right" vertical="center"/>
    </xf>
    <xf numFmtId="0" fontId="8" fillId="3" borderId="3" xfId="1" applyFont="1" applyFill="1" applyBorder="1" applyAlignment="1">
      <alignment horizontal="right" vertical="center"/>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3" fillId="0" borderId="36" xfId="0" applyFont="1" applyBorder="1" applyAlignment="1">
      <alignment horizontal="left" vertical="center" wrapText="1"/>
    </xf>
    <xf numFmtId="0" fontId="3" fillId="0" borderId="38"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Border="1" applyAlignment="1">
      <alignment horizontal="left" vertical="center" wrapText="1"/>
    </xf>
    <xf numFmtId="0" fontId="5" fillId="0" borderId="25" xfId="0" applyFont="1" applyBorder="1" applyAlignment="1">
      <alignment horizontal="left" vertical="center" wrapText="1"/>
    </xf>
    <xf numFmtId="0" fontId="5" fillId="0" borderId="10" xfId="0" applyFont="1" applyBorder="1" applyAlignment="1">
      <alignment vertical="center" wrapText="1"/>
    </xf>
    <xf numFmtId="0" fontId="5" fillId="0" borderId="0" xfId="0" applyFont="1" applyBorder="1" applyAlignment="1">
      <alignment vertical="center" wrapText="1"/>
    </xf>
    <xf numFmtId="0" fontId="5" fillId="0" borderId="25" xfId="0" applyFont="1" applyBorder="1" applyAlignment="1">
      <alignment vertical="center" wrapText="1"/>
    </xf>
    <xf numFmtId="0" fontId="11" fillId="0" borderId="10" xfId="0" applyFont="1" applyBorder="1" applyAlignment="1">
      <alignment horizontal="left" vertical="center" shrinkToFit="1"/>
    </xf>
    <xf numFmtId="0" fontId="11" fillId="0" borderId="0" xfId="0" applyFont="1" applyBorder="1" applyAlignment="1">
      <alignment horizontal="left" vertical="center" shrinkToFit="1"/>
    </xf>
    <xf numFmtId="0" fontId="11" fillId="0" borderId="31" xfId="0" applyFont="1" applyBorder="1" applyAlignment="1">
      <alignment horizontal="left" vertical="center" wrapText="1"/>
    </xf>
    <xf numFmtId="0" fontId="13" fillId="0" borderId="18" xfId="0" applyFont="1" applyBorder="1" applyAlignment="1">
      <alignment horizontal="left" vertical="center"/>
    </xf>
    <xf numFmtId="0" fontId="3" fillId="0" borderId="23" xfId="0" applyFont="1" applyBorder="1" applyAlignment="1">
      <alignment horizontal="center"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25" xfId="0" applyFont="1" applyFill="1" applyBorder="1" applyAlignment="1">
      <alignment horizontal="left" vertical="center" wrapText="1"/>
    </xf>
    <xf numFmtId="0" fontId="3" fillId="0" borderId="22" xfId="0" applyFont="1" applyBorder="1" applyAlignment="1">
      <alignment horizontal="justify" vertical="top" wrapText="1"/>
    </xf>
    <xf numFmtId="0" fontId="3" fillId="0" borderId="23" xfId="0" applyFont="1" applyBorder="1" applyAlignment="1">
      <alignment horizontal="justify" vertical="center" wrapText="1"/>
    </xf>
    <xf numFmtId="0" fontId="48" fillId="0" borderId="0" xfId="0" applyFont="1" applyBorder="1" applyAlignment="1">
      <alignment horizontal="left" vertical="top" wrapText="1"/>
    </xf>
    <xf numFmtId="0" fontId="48" fillId="0" borderId="25" xfId="0" applyFont="1" applyBorder="1" applyAlignment="1">
      <alignment horizontal="left" vertical="top" wrapText="1"/>
    </xf>
    <xf numFmtId="0" fontId="3" fillId="0" borderId="0" xfId="0" applyFont="1" applyBorder="1" applyAlignment="1">
      <alignment horizontal="left" vertical="top" wrapText="1"/>
    </xf>
    <xf numFmtId="0" fontId="3" fillId="0" borderId="25" xfId="0" applyFont="1" applyBorder="1" applyAlignment="1">
      <alignment horizontal="left" vertical="top" wrapText="1"/>
    </xf>
    <xf numFmtId="0" fontId="3" fillId="0" borderId="10" xfId="0" applyFont="1" applyBorder="1" applyAlignment="1">
      <alignment horizontal="left" vertical="center" shrinkToFit="1"/>
    </xf>
    <xf numFmtId="0" fontId="3" fillId="0" borderId="0" xfId="0" applyFont="1" applyBorder="1" applyAlignment="1">
      <alignment horizontal="left" vertical="center" shrinkToFit="1"/>
    </xf>
    <xf numFmtId="0" fontId="20" fillId="2" borderId="89" xfId="0" applyFont="1" applyFill="1" applyBorder="1" applyAlignment="1">
      <alignment horizontal="center" vertical="center" shrinkToFit="1"/>
    </xf>
    <xf numFmtId="0" fontId="20" fillId="2" borderId="88" xfId="0" applyFont="1" applyFill="1" applyBorder="1" applyAlignment="1">
      <alignment horizontal="center" vertical="center" shrinkToFit="1"/>
    </xf>
    <xf numFmtId="0" fontId="24" fillId="3" borderId="63" xfId="1" applyFont="1" applyFill="1" applyBorder="1" applyAlignment="1">
      <alignment horizontal="center" vertical="center" shrinkToFit="1"/>
    </xf>
    <xf numFmtId="0" fontId="24" fillId="3" borderId="78" xfId="1" applyFont="1" applyFill="1" applyBorder="1" applyAlignment="1">
      <alignment horizontal="center" vertical="center" shrinkToFit="1"/>
    </xf>
    <xf numFmtId="0" fontId="24" fillId="3" borderId="74" xfId="1" applyFont="1" applyFill="1" applyBorder="1" applyAlignment="1">
      <alignment horizontal="center" vertical="center" shrinkToFit="1"/>
    </xf>
    <xf numFmtId="0" fontId="24" fillId="3" borderId="75" xfId="1" applyFont="1" applyFill="1" applyBorder="1" applyAlignment="1">
      <alignment horizontal="center" vertical="center" shrinkToFit="1"/>
    </xf>
    <xf numFmtId="0" fontId="24" fillId="3" borderId="52" xfId="1" applyFont="1" applyFill="1" applyBorder="1" applyAlignment="1">
      <alignment horizontal="center" vertical="center" shrinkToFit="1"/>
    </xf>
    <xf numFmtId="0" fontId="24" fillId="3" borderId="3" xfId="1" applyFont="1" applyFill="1" applyBorder="1" applyAlignment="1">
      <alignment horizontal="center" vertical="center" shrinkToFit="1"/>
    </xf>
    <xf numFmtId="0" fontId="26" fillId="0" borderId="53" xfId="0" applyFont="1" applyBorder="1" applyAlignment="1">
      <alignment horizontal="center" vertical="center"/>
    </xf>
    <xf numFmtId="0" fontId="26" fillId="0" borderId="35" xfId="0" applyFont="1" applyBorder="1" applyAlignment="1">
      <alignment horizontal="center" vertical="center"/>
    </xf>
    <xf numFmtId="0" fontId="26" fillId="0" borderId="72" xfId="0" applyFont="1" applyBorder="1" applyAlignment="1">
      <alignment horizontal="center" vertical="center"/>
    </xf>
    <xf numFmtId="0" fontId="3" fillId="0" borderId="27" xfId="0" applyFont="1" applyBorder="1" applyAlignment="1">
      <alignment horizontal="left" vertical="center"/>
    </xf>
    <xf numFmtId="176" fontId="23" fillId="2" borderId="4" xfId="0" applyNumberFormat="1" applyFont="1" applyFill="1" applyBorder="1" applyAlignment="1">
      <alignment horizontal="center" vertical="center"/>
    </xf>
    <xf numFmtId="0" fontId="24" fillId="3" borderId="0" xfId="2" applyNumberFormat="1" applyFont="1" applyFill="1" applyAlignment="1">
      <alignment horizontal="right" vertical="center"/>
    </xf>
    <xf numFmtId="0" fontId="24" fillId="3" borderId="0" xfId="2" applyNumberFormat="1" applyFont="1" applyFill="1" applyBorder="1" applyAlignment="1">
      <alignment horizontal="right" vertical="center"/>
    </xf>
    <xf numFmtId="2" fontId="24" fillId="4" borderId="54" xfId="1" applyNumberFormat="1" applyFont="1" applyFill="1" applyBorder="1" applyAlignment="1">
      <alignment horizontal="center" vertical="center"/>
    </xf>
    <xf numFmtId="2" fontId="24" fillId="4" borderId="55" xfId="1" applyNumberFormat="1" applyFont="1" applyFill="1" applyBorder="1" applyAlignment="1">
      <alignment horizontal="center" vertical="center"/>
    </xf>
    <xf numFmtId="2" fontId="24" fillId="4" borderId="56" xfId="1" applyNumberFormat="1" applyFont="1" applyFill="1" applyBorder="1" applyAlignment="1">
      <alignment horizontal="center" vertical="center"/>
    </xf>
    <xf numFmtId="0" fontId="24" fillId="3" borderId="0" xfId="3" applyNumberFormat="1" applyFont="1" applyFill="1" applyAlignment="1">
      <alignment vertical="center"/>
    </xf>
    <xf numFmtId="0" fontId="24" fillId="2" borderId="45" xfId="1" applyNumberFormat="1" applyFont="1" applyFill="1" applyBorder="1" applyAlignment="1">
      <alignment horizontal="center" vertical="center"/>
    </xf>
    <xf numFmtId="0" fontId="24" fillId="2" borderId="46" xfId="1" applyNumberFormat="1" applyFont="1" applyFill="1" applyBorder="1" applyAlignment="1">
      <alignment horizontal="center" vertical="center"/>
    </xf>
    <xf numFmtId="0" fontId="24" fillId="3" borderId="0" xfId="1" applyNumberFormat="1" applyFont="1" applyFill="1" applyAlignment="1">
      <alignment horizontal="right" vertical="center"/>
    </xf>
    <xf numFmtId="0" fontId="24" fillId="3" borderId="65" xfId="2" applyNumberFormat="1" applyFont="1" applyFill="1" applyBorder="1" applyAlignment="1">
      <alignment horizontal="center" vertical="center"/>
    </xf>
    <xf numFmtId="0" fontId="24" fillId="3" borderId="7" xfId="2" applyNumberFormat="1" applyFont="1" applyFill="1" applyBorder="1" applyAlignment="1">
      <alignment horizontal="center" vertical="center"/>
    </xf>
    <xf numFmtId="0" fontId="24" fillId="3" borderId="9" xfId="2" applyNumberFormat="1" applyFont="1" applyFill="1" applyBorder="1" applyAlignment="1">
      <alignment horizontal="center" vertical="center"/>
    </xf>
    <xf numFmtId="0" fontId="24" fillId="3" borderId="65" xfId="3" applyNumberFormat="1" applyFont="1" applyFill="1" applyBorder="1" applyAlignment="1">
      <alignment horizontal="center" vertical="center"/>
    </xf>
    <xf numFmtId="0" fontId="24" fillId="3" borderId="7" xfId="3" applyNumberFormat="1" applyFont="1" applyFill="1" applyBorder="1" applyAlignment="1">
      <alignment horizontal="center" vertical="center"/>
    </xf>
    <xf numFmtId="0" fontId="24" fillId="3" borderId="9" xfId="3" applyNumberFormat="1" applyFont="1" applyFill="1" applyBorder="1" applyAlignment="1">
      <alignment horizontal="center" vertical="center"/>
    </xf>
    <xf numFmtId="0" fontId="24" fillId="3" borderId="26" xfId="3" applyNumberFormat="1" applyFont="1" applyFill="1" applyBorder="1" applyAlignment="1">
      <alignment horizontal="center" vertical="center"/>
    </xf>
    <xf numFmtId="0" fontId="24" fillId="3" borderId="27" xfId="3" applyNumberFormat="1" applyFont="1" applyFill="1" applyBorder="1" applyAlignment="1">
      <alignment horizontal="center" vertical="center"/>
    </xf>
    <xf numFmtId="0" fontId="24" fillId="3" borderId="29" xfId="3" applyNumberFormat="1" applyFont="1" applyFill="1" applyBorder="1" applyAlignment="1">
      <alignment horizontal="center" vertical="center"/>
    </xf>
    <xf numFmtId="0" fontId="24" fillId="3" borderId="10" xfId="3" applyNumberFormat="1" applyFont="1" applyFill="1" applyBorder="1" applyAlignment="1">
      <alignment horizontal="center" vertical="center"/>
    </xf>
    <xf numFmtId="0" fontId="24" fillId="3" borderId="0" xfId="3" applyNumberFormat="1" applyFont="1" applyFill="1" applyBorder="1" applyAlignment="1">
      <alignment horizontal="center" vertical="center"/>
    </xf>
    <xf numFmtId="0" fontId="24" fillId="3" borderId="25" xfId="3" applyNumberFormat="1" applyFont="1" applyFill="1" applyBorder="1" applyAlignment="1">
      <alignment horizontal="center" vertical="center"/>
    </xf>
    <xf numFmtId="0" fontId="24" fillId="3" borderId="16" xfId="3" applyNumberFormat="1" applyFont="1" applyFill="1" applyBorder="1" applyAlignment="1">
      <alignment horizontal="center" vertical="center"/>
    </xf>
    <xf numFmtId="0" fontId="24" fillId="3" borderId="18" xfId="3" applyNumberFormat="1" applyFont="1" applyFill="1" applyBorder="1" applyAlignment="1">
      <alignment horizontal="center" vertical="center"/>
    </xf>
    <xf numFmtId="0" fontId="24" fillId="3" borderId="49" xfId="3" applyNumberFormat="1" applyFont="1" applyFill="1" applyBorder="1" applyAlignment="1">
      <alignment horizontal="center" vertical="center"/>
    </xf>
    <xf numFmtId="0" fontId="24" fillId="3" borderId="81" xfId="2" applyNumberFormat="1" applyFont="1" applyFill="1" applyBorder="1" applyAlignment="1">
      <alignment horizontal="center" vertical="center" shrinkToFit="1"/>
    </xf>
    <xf numFmtId="0" fontId="24" fillId="3" borderId="46" xfId="2" applyNumberFormat="1" applyFont="1" applyFill="1" applyBorder="1" applyAlignment="1">
      <alignment horizontal="center" vertical="center" shrinkToFit="1"/>
    </xf>
    <xf numFmtId="0" fontId="24" fillId="3" borderId="47" xfId="2" applyNumberFormat="1" applyFont="1" applyFill="1" applyBorder="1" applyAlignment="1">
      <alignment horizontal="center" vertical="center" shrinkToFit="1"/>
    </xf>
    <xf numFmtId="0" fontId="24" fillId="3" borderId="45" xfId="3" applyNumberFormat="1" applyFont="1" applyFill="1" applyBorder="1" applyAlignment="1">
      <alignment horizontal="center" vertical="center"/>
    </xf>
    <xf numFmtId="0" fontId="24" fillId="3" borderId="46" xfId="3" applyNumberFormat="1" applyFont="1" applyFill="1" applyBorder="1" applyAlignment="1">
      <alignment horizontal="center" vertical="center"/>
    </xf>
    <xf numFmtId="0" fontId="24" fillId="3" borderId="77" xfId="3" applyNumberFormat="1" applyFont="1" applyFill="1" applyBorder="1" applyAlignment="1">
      <alignment horizontal="center" vertical="center"/>
    </xf>
    <xf numFmtId="0" fontId="24" fillId="3" borderId="11" xfId="2" applyNumberFormat="1" applyFont="1" applyFill="1" applyBorder="1" applyAlignment="1">
      <alignment horizontal="center" vertical="center"/>
    </xf>
    <xf numFmtId="0" fontId="24" fillId="3" borderId="13" xfId="2" applyNumberFormat="1" applyFont="1" applyFill="1" applyBorder="1" applyAlignment="1">
      <alignment horizontal="center" vertical="center"/>
    </xf>
    <xf numFmtId="0" fontId="24" fillId="3" borderId="14" xfId="2" applyNumberFormat="1" applyFont="1" applyFill="1" applyBorder="1" applyAlignment="1">
      <alignment horizontal="center" vertical="center"/>
    </xf>
    <xf numFmtId="0" fontId="24" fillId="3" borderId="81" xfId="2" applyNumberFormat="1" applyFont="1" applyFill="1" applyBorder="1" applyAlignment="1">
      <alignment horizontal="center" vertical="center"/>
    </xf>
    <xf numFmtId="0" fontId="24" fillId="3" borderId="46" xfId="2" applyNumberFormat="1" applyFont="1" applyFill="1" applyBorder="1" applyAlignment="1">
      <alignment horizontal="center" vertical="center"/>
    </xf>
    <xf numFmtId="0" fontId="24" fillId="3" borderId="47" xfId="2" applyNumberFormat="1" applyFont="1" applyFill="1" applyBorder="1" applyAlignment="1">
      <alignment horizontal="center" vertical="center"/>
    </xf>
    <xf numFmtId="0" fontId="24" fillId="3" borderId="12" xfId="3" applyNumberFormat="1" applyFont="1" applyFill="1" applyBorder="1" applyAlignment="1">
      <alignment horizontal="center" vertical="center" shrinkToFit="1"/>
    </xf>
    <xf numFmtId="0" fontId="24" fillId="3" borderId="13" xfId="3" applyNumberFormat="1" applyFont="1" applyFill="1" applyBorder="1" applyAlignment="1">
      <alignment horizontal="center" vertical="center" shrinkToFit="1"/>
    </xf>
    <xf numFmtId="0" fontId="24" fillId="3" borderId="15" xfId="3" applyNumberFormat="1" applyFont="1" applyFill="1" applyBorder="1" applyAlignment="1">
      <alignment horizontal="center" vertical="center" shrinkToFit="1"/>
    </xf>
    <xf numFmtId="0" fontId="24" fillId="2" borderId="12" xfId="2" applyNumberFormat="1" applyFont="1" applyFill="1" applyBorder="1" applyAlignment="1">
      <alignment horizontal="center" vertical="center" shrinkToFit="1"/>
    </xf>
    <xf numFmtId="0" fontId="24" fillId="2" borderId="13" xfId="2" applyNumberFormat="1" applyFont="1" applyFill="1" applyBorder="1" applyAlignment="1">
      <alignment horizontal="center" vertical="center" shrinkToFit="1"/>
    </xf>
    <xf numFmtId="0" fontId="47" fillId="3" borderId="0" xfId="2" applyNumberFormat="1" applyFont="1" applyFill="1" applyBorder="1" applyAlignment="1">
      <alignment horizontal="left" vertical="center" shrinkToFit="1"/>
    </xf>
    <xf numFmtId="0" fontId="24" fillId="3" borderId="30" xfId="2" applyNumberFormat="1" applyFont="1" applyFill="1" applyBorder="1" applyAlignment="1">
      <alignment horizontal="right" vertical="center"/>
    </xf>
    <xf numFmtId="0" fontId="24" fillId="2" borderId="47" xfId="1" applyNumberFormat="1" applyFont="1" applyFill="1" applyBorder="1" applyAlignment="1">
      <alignment horizontal="center" vertical="center"/>
    </xf>
    <xf numFmtId="0" fontId="25" fillId="0" borderId="0" xfId="2" applyNumberFormat="1" applyFont="1" applyFill="1" applyAlignment="1">
      <alignment horizontal="left" vertical="center"/>
    </xf>
    <xf numFmtId="0" fontId="45" fillId="3" borderId="0" xfId="1" applyNumberFormat="1" applyFont="1" applyFill="1" applyAlignment="1">
      <alignment horizontal="center" vertical="center"/>
    </xf>
    <xf numFmtId="0" fontId="45" fillId="3" borderId="0" xfId="2" applyNumberFormat="1" applyFont="1" applyFill="1" applyAlignment="1">
      <alignment horizontal="center" vertical="center"/>
    </xf>
    <xf numFmtId="0" fontId="24" fillId="2" borderId="6" xfId="2" applyNumberFormat="1" applyFont="1" applyFill="1" applyBorder="1" applyAlignment="1">
      <alignment horizontal="left" vertical="center" indent="1"/>
    </xf>
    <xf numFmtId="0" fontId="24" fillId="2" borderId="7" xfId="1" applyNumberFormat="1" applyFont="1" applyFill="1" applyBorder="1" applyAlignment="1">
      <alignment horizontal="left" vertical="center" indent="1"/>
    </xf>
    <xf numFmtId="0" fontId="24" fillId="2" borderId="9" xfId="1" applyNumberFormat="1" applyFont="1" applyFill="1" applyBorder="1" applyAlignment="1">
      <alignment horizontal="left" vertical="center" indent="1"/>
    </xf>
    <xf numFmtId="0" fontId="24" fillId="4" borderId="54" xfId="3" applyNumberFormat="1" applyFont="1" applyFill="1" applyBorder="1" applyAlignment="1">
      <alignment horizontal="center" vertical="center"/>
    </xf>
    <xf numFmtId="0" fontId="24" fillId="4" borderId="55" xfId="3" applyNumberFormat="1" applyFont="1" applyFill="1" applyBorder="1" applyAlignment="1">
      <alignment horizontal="center" vertical="center"/>
    </xf>
    <xf numFmtId="0" fontId="24" fillId="4" borderId="56" xfId="3" applyNumberFormat="1" applyFont="1" applyFill="1" applyBorder="1" applyAlignment="1">
      <alignment horizontal="center" vertical="center"/>
    </xf>
    <xf numFmtId="177" fontId="24" fillId="4" borderId="54" xfId="2" applyNumberFormat="1" applyFont="1" applyFill="1" applyBorder="1" applyAlignment="1">
      <alignment horizontal="center" vertical="center"/>
    </xf>
    <xf numFmtId="177" fontId="24" fillId="4" borderId="55" xfId="2" applyNumberFormat="1" applyFont="1" applyFill="1" applyBorder="1" applyAlignment="1">
      <alignment horizontal="center" vertical="center"/>
    </xf>
    <xf numFmtId="177" fontId="24" fillId="4" borderId="56" xfId="2" applyNumberFormat="1" applyFont="1" applyFill="1" applyBorder="1" applyAlignment="1">
      <alignment horizontal="center" vertical="center"/>
    </xf>
    <xf numFmtId="0" fontId="24" fillId="3" borderId="40" xfId="2" applyNumberFormat="1" applyFont="1" applyFill="1" applyBorder="1" applyAlignment="1">
      <alignment horizontal="center" vertical="center"/>
    </xf>
    <xf numFmtId="0" fontId="24" fillId="3" borderId="41" xfId="2" applyNumberFormat="1" applyFont="1" applyFill="1" applyBorder="1" applyAlignment="1">
      <alignment horizontal="center" vertical="center"/>
    </xf>
    <xf numFmtId="0" fontId="24" fillId="3" borderId="30" xfId="1" applyNumberFormat="1" applyFont="1" applyFill="1" applyBorder="1" applyAlignment="1">
      <alignment horizontal="right" vertical="center"/>
    </xf>
    <xf numFmtId="38" fontId="24" fillId="2" borderId="45" xfId="3" applyFont="1" applyFill="1" applyBorder="1" applyAlignment="1">
      <alignment horizontal="center" vertical="center"/>
    </xf>
    <xf numFmtId="38" fontId="24" fillId="2" borderId="46" xfId="3" applyFont="1" applyFill="1" applyBorder="1" applyAlignment="1">
      <alignment horizontal="center" vertical="center"/>
    </xf>
    <xf numFmtId="38" fontId="24" fillId="2" borderId="47" xfId="3" applyFont="1" applyFill="1" applyBorder="1" applyAlignment="1">
      <alignment horizontal="center" vertical="center"/>
    </xf>
    <xf numFmtId="0" fontId="24" fillId="3" borderId="0" xfId="3" applyNumberFormat="1" applyFont="1" applyFill="1" applyBorder="1" applyAlignment="1">
      <alignment horizontal="left" vertical="center"/>
    </xf>
    <xf numFmtId="0" fontId="24" fillId="2" borderId="45" xfId="2" applyNumberFormat="1" applyFont="1" applyFill="1" applyBorder="1" applyAlignment="1">
      <alignment horizontal="center" vertical="center" shrinkToFit="1"/>
    </xf>
    <xf numFmtId="0" fontId="24" fillId="2" borderId="46" xfId="2" applyNumberFormat="1" applyFont="1" applyFill="1" applyBorder="1" applyAlignment="1">
      <alignment horizontal="center" vertical="center" shrinkToFit="1"/>
    </xf>
    <xf numFmtId="0" fontId="43" fillId="3" borderId="46" xfId="2" applyNumberFormat="1" applyFont="1" applyFill="1" applyBorder="1" applyAlignment="1">
      <alignment horizontal="left" vertical="center" wrapText="1"/>
    </xf>
    <xf numFmtId="0" fontId="43" fillId="3" borderId="77" xfId="2" applyNumberFormat="1" applyFont="1" applyFill="1" applyBorder="1" applyAlignment="1">
      <alignment horizontal="left" vertical="center" wrapText="1"/>
    </xf>
    <xf numFmtId="0" fontId="24" fillId="3" borderId="16" xfId="2" applyNumberFormat="1" applyFont="1" applyFill="1" applyBorder="1" applyAlignment="1">
      <alignment horizontal="center" vertical="center"/>
    </xf>
    <xf numFmtId="0" fontId="24" fillId="3" borderId="18" xfId="2" applyNumberFormat="1" applyFont="1" applyFill="1" applyBorder="1" applyAlignment="1">
      <alignment horizontal="center" vertical="center"/>
    </xf>
    <xf numFmtId="0" fontId="43" fillId="3" borderId="0" xfId="1" applyNumberFormat="1" applyFont="1" applyFill="1" applyAlignment="1">
      <alignment horizontal="left" vertical="top" wrapText="1" indent="2"/>
    </xf>
    <xf numFmtId="0" fontId="43" fillId="3" borderId="0" xfId="2" applyNumberFormat="1" applyFont="1" applyFill="1" applyAlignment="1">
      <alignment horizontal="left" vertical="top" wrapText="1" indent="1"/>
    </xf>
    <xf numFmtId="0" fontId="3" fillId="0" borderId="81" xfId="0" applyFont="1" applyBorder="1" applyAlignment="1">
      <alignment horizontal="center" vertical="center" wrapText="1"/>
    </xf>
    <xf numFmtId="0" fontId="3" fillId="0" borderId="47" xfId="0" applyFont="1" applyBorder="1" applyAlignment="1">
      <alignment horizontal="center" vertical="center" wrapText="1"/>
    </xf>
    <xf numFmtId="0" fontId="11" fillId="0" borderId="81" xfId="0" applyFont="1" applyBorder="1" applyAlignment="1">
      <alignment horizontal="center" vertical="center" wrapText="1"/>
    </xf>
    <xf numFmtId="0" fontId="11" fillId="0" borderId="47" xfId="0" applyFont="1" applyBorder="1" applyAlignment="1">
      <alignment horizontal="center" vertical="center" wrapText="1"/>
    </xf>
    <xf numFmtId="0" fontId="24" fillId="3" borderId="6" xfId="1" applyFont="1" applyFill="1" applyBorder="1" applyAlignment="1">
      <alignment horizontal="center" vertical="center"/>
    </xf>
    <xf numFmtId="0" fontId="24" fillId="3" borderId="7" xfId="1" applyFont="1" applyFill="1" applyBorder="1" applyAlignment="1">
      <alignment horizontal="center" vertical="center"/>
    </xf>
    <xf numFmtId="0" fontId="24" fillId="3" borderId="12" xfId="1" applyFont="1" applyFill="1" applyBorder="1" applyAlignment="1">
      <alignment horizontal="center" vertical="center"/>
    </xf>
    <xf numFmtId="0" fontId="24" fillId="3" borderId="13" xfId="1" applyFont="1" applyFill="1" applyBorder="1" applyAlignment="1">
      <alignment horizontal="center" vertical="center"/>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0" fillId="0" borderId="0" xfId="0" applyFont="1" applyBorder="1" applyAlignment="1">
      <alignment horizontal="left" vertical="center" wrapText="1"/>
    </xf>
    <xf numFmtId="0" fontId="30" fillId="0" borderId="25" xfId="0" applyFont="1" applyBorder="1" applyAlignment="1">
      <alignment horizontal="left" vertical="center" wrapText="1"/>
    </xf>
    <xf numFmtId="0" fontId="30" fillId="0" borderId="0" xfId="0" applyFont="1" applyFill="1" applyBorder="1" applyAlignment="1">
      <alignment horizontal="left" vertical="center"/>
    </xf>
    <xf numFmtId="0" fontId="30" fillId="0" borderId="25" xfId="0" applyFont="1" applyFill="1" applyBorder="1" applyAlignment="1">
      <alignment horizontal="left" vertical="center"/>
    </xf>
    <xf numFmtId="0" fontId="27" fillId="7" borderId="65" xfId="0" applyFont="1" applyFill="1" applyBorder="1" applyAlignment="1">
      <alignment horizontal="left" vertical="center" wrapText="1"/>
    </xf>
    <xf numFmtId="0" fontId="27" fillId="7" borderId="7" xfId="0" applyFont="1" applyFill="1" applyBorder="1" applyAlignment="1">
      <alignment horizontal="left" vertical="center" wrapText="1"/>
    </xf>
    <xf numFmtId="0" fontId="27" fillId="7" borderId="9" xfId="0" applyFont="1" applyFill="1" applyBorder="1" applyAlignment="1">
      <alignment horizontal="left" vertical="center" wrapText="1"/>
    </xf>
    <xf numFmtId="0" fontId="27" fillId="7" borderId="81" xfId="0" applyFont="1" applyFill="1" applyBorder="1" applyAlignment="1">
      <alignment horizontal="left" vertical="center" wrapText="1"/>
    </xf>
    <xf numFmtId="0" fontId="27" fillId="7" borderId="27" xfId="0" applyFont="1" applyFill="1" applyBorder="1" applyAlignment="1">
      <alignment horizontal="left" vertical="center" wrapText="1"/>
    </xf>
    <xf numFmtId="0" fontId="27" fillId="7" borderId="46" xfId="0" applyFont="1" applyFill="1" applyBorder="1" applyAlignment="1">
      <alignment horizontal="left" vertical="center" wrapText="1"/>
    </xf>
    <xf numFmtId="0" fontId="27" fillId="7" borderId="77" xfId="0" applyFont="1" applyFill="1" applyBorder="1" applyAlignment="1">
      <alignment horizontal="left" vertical="center" wrapText="1"/>
    </xf>
    <xf numFmtId="0" fontId="3" fillId="0" borderId="83" xfId="0" applyFont="1" applyBorder="1" applyAlignment="1">
      <alignment horizontal="justify" vertical="center" wrapText="1"/>
    </xf>
    <xf numFmtId="0" fontId="3" fillId="0" borderId="78"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0" xfId="0" applyFont="1" applyBorder="1" applyAlignment="1">
      <alignment horizontal="justify" vertical="center" wrapText="1"/>
    </xf>
    <xf numFmtId="0" fontId="20" fillId="0" borderId="23" xfId="0" applyFont="1" applyBorder="1" applyAlignment="1">
      <alignment horizontal="left" vertical="top" wrapText="1"/>
    </xf>
    <xf numFmtId="0" fontId="20" fillId="0" borderId="0" xfId="0" applyFont="1" applyBorder="1" applyAlignment="1">
      <alignment horizontal="left" vertical="center" wrapText="1"/>
    </xf>
    <xf numFmtId="0" fontId="53" fillId="0" borderId="26" xfId="0" applyFont="1" applyBorder="1" applyAlignment="1">
      <alignment horizontal="left" vertical="center" wrapText="1"/>
    </xf>
    <xf numFmtId="0" fontId="53" fillId="0" borderId="27" xfId="0" applyFont="1" applyBorder="1" applyAlignment="1">
      <alignment horizontal="left" vertical="center" wrapText="1"/>
    </xf>
    <xf numFmtId="0" fontId="53" fillId="0" borderId="29" xfId="0" applyFont="1" applyBorder="1" applyAlignment="1">
      <alignment horizontal="left" vertical="center" wrapText="1"/>
    </xf>
    <xf numFmtId="0" fontId="11" fillId="2" borderId="45"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0" borderId="45" xfId="0" applyFont="1" applyBorder="1" applyAlignment="1">
      <alignment horizontal="center" vertical="center" wrapText="1"/>
    </xf>
    <xf numFmtId="0" fontId="3" fillId="2" borderId="45"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11" fillId="0" borderId="46" xfId="0" applyFont="1" applyBorder="1" applyAlignment="1">
      <alignment horizontal="center" vertical="center" wrapText="1"/>
    </xf>
    <xf numFmtId="0" fontId="3" fillId="0" borderId="45" xfId="0" applyFont="1" applyBorder="1" applyAlignment="1">
      <alignment horizontal="center" vertical="center"/>
    </xf>
    <xf numFmtId="0" fontId="3" fillId="0" borderId="47" xfId="0" applyFont="1" applyBorder="1" applyAlignment="1">
      <alignment horizontal="center" vertical="center"/>
    </xf>
    <xf numFmtId="0" fontId="20" fillId="0" borderId="0" xfId="0" applyFont="1" applyBorder="1" applyAlignment="1">
      <alignment vertical="center" wrapText="1"/>
    </xf>
    <xf numFmtId="0" fontId="33" fillId="0" borderId="16" xfId="0" applyFont="1" applyBorder="1" applyAlignment="1">
      <alignment horizontal="left" vertical="center" wrapText="1"/>
    </xf>
    <xf numFmtId="0" fontId="33" fillId="0" borderId="18" xfId="0" applyFont="1" applyBorder="1" applyAlignment="1">
      <alignment horizontal="left" vertical="center" wrapText="1"/>
    </xf>
    <xf numFmtId="0" fontId="33" fillId="0" borderId="49" xfId="0" applyFont="1" applyBorder="1" applyAlignment="1">
      <alignment horizontal="left" vertical="center" wrapText="1"/>
    </xf>
    <xf numFmtId="0" fontId="30" fillId="0" borderId="40" xfId="0" applyFont="1" applyFill="1" applyBorder="1" applyAlignment="1">
      <alignment horizontal="left" vertical="top" wrapText="1"/>
    </xf>
    <xf numFmtId="0" fontId="30" fillId="0" borderId="41" xfId="0" applyFont="1" applyFill="1" applyBorder="1" applyAlignment="1">
      <alignment horizontal="left" vertical="top" wrapText="1"/>
    </xf>
    <xf numFmtId="0" fontId="30" fillId="0" borderId="42" xfId="0" applyFont="1" applyFill="1" applyBorder="1" applyAlignment="1">
      <alignment horizontal="left" vertical="top" wrapText="1"/>
    </xf>
    <xf numFmtId="0" fontId="20" fillId="0" borderId="0" xfId="0" applyFont="1" applyBorder="1" applyAlignment="1">
      <alignment horizontal="center" vertical="center"/>
    </xf>
    <xf numFmtId="0" fontId="26" fillId="0" borderId="63" xfId="0" applyFont="1" applyBorder="1" applyAlignment="1">
      <alignment horizontal="center" vertical="center"/>
    </xf>
    <xf numFmtId="0" fontId="26" fillId="0" borderId="78" xfId="0" applyFont="1" applyBorder="1" applyAlignment="1">
      <alignment horizontal="center" vertical="center"/>
    </xf>
    <xf numFmtId="0" fontId="26" fillId="0" borderId="24" xfId="0" applyFont="1" applyBorder="1" applyAlignment="1">
      <alignment horizontal="center" vertical="center"/>
    </xf>
    <xf numFmtId="0" fontId="20" fillId="0" borderId="10" xfId="0" applyFont="1" applyBorder="1" applyAlignment="1">
      <alignment horizontal="left" vertical="center" wrapText="1"/>
    </xf>
    <xf numFmtId="0" fontId="20" fillId="0" borderId="25" xfId="0" applyFont="1" applyBorder="1" applyAlignment="1">
      <alignment horizontal="left" vertical="center" wrapText="1"/>
    </xf>
    <xf numFmtId="179" fontId="24" fillId="2" borderId="7" xfId="2" applyNumberFormat="1" applyFont="1" applyFill="1" applyBorder="1" applyAlignment="1">
      <alignment horizontal="center" vertical="center"/>
    </xf>
    <xf numFmtId="0" fontId="24" fillId="4" borderId="54" xfId="1" applyFont="1" applyFill="1" applyBorder="1" applyAlignment="1">
      <alignment horizontal="center" vertical="center"/>
    </xf>
    <xf numFmtId="0" fontId="24" fillId="4" borderId="55" xfId="1" applyFont="1" applyFill="1" applyBorder="1" applyAlignment="1">
      <alignment horizontal="center" vertical="center"/>
    </xf>
    <xf numFmtId="0" fontId="24" fillId="4" borderId="56" xfId="1" applyFont="1" applyFill="1" applyBorder="1" applyAlignment="1">
      <alignment horizontal="center" vertical="center"/>
    </xf>
    <xf numFmtId="38" fontId="24" fillId="3" borderId="0" xfId="3" applyFont="1" applyFill="1" applyBorder="1" applyAlignment="1">
      <alignment vertical="center"/>
    </xf>
    <xf numFmtId="38" fontId="24" fillId="3" borderId="25" xfId="3" applyFont="1" applyFill="1" applyBorder="1" applyAlignment="1">
      <alignment vertical="center"/>
    </xf>
    <xf numFmtId="0" fontId="56" fillId="3" borderId="10" xfId="1" applyFont="1" applyFill="1" applyBorder="1" applyAlignment="1">
      <alignment vertical="center" shrinkToFit="1"/>
    </xf>
    <xf numFmtId="0" fontId="43" fillId="0" borderId="0" xfId="1" applyFont="1" applyBorder="1" applyAlignment="1">
      <alignment vertical="center" shrinkToFit="1"/>
    </xf>
    <xf numFmtId="0" fontId="43" fillId="0" borderId="25" xfId="1" applyFont="1" applyBorder="1" applyAlignment="1">
      <alignment vertical="center" shrinkToFit="1"/>
    </xf>
    <xf numFmtId="179" fontId="24" fillId="4" borderId="13" xfId="2" applyNumberFormat="1" applyFont="1" applyFill="1" applyBorder="1" applyAlignment="1">
      <alignment horizontal="center" vertical="center"/>
    </xf>
    <xf numFmtId="38" fontId="24" fillId="3" borderId="0" xfId="3" applyFont="1" applyFill="1" applyBorder="1" applyAlignment="1">
      <alignment horizontal="left" vertical="center"/>
    </xf>
    <xf numFmtId="38" fontId="24" fillId="3" borderId="25" xfId="3" applyFont="1" applyFill="1" applyBorder="1" applyAlignment="1">
      <alignment horizontal="left" vertical="center"/>
    </xf>
    <xf numFmtId="0" fontId="58" fillId="3" borderId="0" xfId="2" applyNumberFormat="1" applyFont="1" applyFill="1" applyBorder="1" applyAlignment="1">
      <alignment horizontal="left" vertical="center" shrinkToFit="1"/>
    </xf>
    <xf numFmtId="0" fontId="58" fillId="3" borderId="25" xfId="2" applyNumberFormat="1" applyFont="1" applyFill="1" applyBorder="1" applyAlignment="1">
      <alignment horizontal="left" vertical="center" shrinkToFit="1"/>
    </xf>
    <xf numFmtId="0" fontId="24" fillId="2" borderId="45" xfId="1" applyFont="1" applyFill="1" applyBorder="1" applyAlignment="1">
      <alignment horizontal="center" vertical="center"/>
    </xf>
    <xf numFmtId="0" fontId="24" fillId="2" borderId="46" xfId="1" applyFont="1" applyFill="1" applyBorder="1" applyAlignment="1">
      <alignment horizontal="center" vertical="center"/>
    </xf>
    <xf numFmtId="0" fontId="24" fillId="2" borderId="47" xfId="1" applyFont="1" applyFill="1" applyBorder="1" applyAlignment="1">
      <alignment horizontal="center" vertical="center"/>
    </xf>
    <xf numFmtId="0" fontId="24" fillId="3" borderId="84" xfId="2" applyFont="1" applyFill="1" applyBorder="1" applyAlignment="1">
      <alignment horizontal="center" vertical="center"/>
    </xf>
    <xf numFmtId="0" fontId="24" fillId="3" borderId="85" xfId="2" applyFont="1" applyFill="1" applyBorder="1" applyAlignment="1">
      <alignment horizontal="center" vertical="center"/>
    </xf>
    <xf numFmtId="0" fontId="24" fillId="3" borderId="86" xfId="2" applyFont="1" applyFill="1" applyBorder="1" applyAlignment="1">
      <alignment horizontal="center" vertical="center"/>
    </xf>
    <xf numFmtId="0" fontId="24" fillId="3" borderId="0" xfId="2" applyFont="1" applyFill="1" applyBorder="1" applyAlignment="1">
      <alignment horizontal="center" vertical="center"/>
    </xf>
    <xf numFmtId="179" fontId="24" fillId="4" borderId="54" xfId="2" applyNumberFormat="1" applyFont="1" applyFill="1" applyBorder="1" applyAlignment="1">
      <alignment horizontal="center" vertical="center"/>
    </xf>
    <xf numFmtId="179" fontId="24" fillId="4" borderId="55" xfId="2" applyNumberFormat="1" applyFont="1" applyFill="1" applyBorder="1" applyAlignment="1">
      <alignment horizontal="center" vertical="center"/>
    </xf>
    <xf numFmtId="179" fontId="24" fillId="4" borderId="56" xfId="2" applyNumberFormat="1" applyFont="1" applyFill="1" applyBorder="1" applyAlignment="1">
      <alignment horizontal="center" vertical="center"/>
    </xf>
    <xf numFmtId="0" fontId="24" fillId="3" borderId="0" xfId="2" applyFont="1" applyFill="1" applyBorder="1" applyAlignment="1">
      <alignment vertical="center" shrinkToFit="1"/>
    </xf>
    <xf numFmtId="0" fontId="24" fillId="0" borderId="0" xfId="1" applyFont="1" applyBorder="1" applyAlignment="1">
      <alignment vertical="center" shrinkToFit="1"/>
    </xf>
    <xf numFmtId="179" fontId="24" fillId="4" borderId="45" xfId="1" applyNumberFormat="1" applyFont="1" applyFill="1" applyBorder="1" applyAlignment="1">
      <alignment horizontal="center" vertical="center"/>
    </xf>
    <xf numFmtId="0" fontId="24" fillId="4" borderId="46" xfId="1" applyFont="1" applyFill="1" applyBorder="1" applyAlignment="1">
      <alignment horizontal="center" vertical="center"/>
    </xf>
    <xf numFmtId="0" fontId="24" fillId="4" borderId="47" xfId="1" applyFont="1" applyFill="1" applyBorder="1" applyAlignment="1">
      <alignment horizontal="center" vertical="center"/>
    </xf>
    <xf numFmtId="38" fontId="24" fillId="3" borderId="0" xfId="3" applyFont="1" applyFill="1" applyBorder="1" applyAlignment="1">
      <alignment horizontal="center" vertical="center"/>
    </xf>
    <xf numFmtId="0" fontId="24" fillId="3" borderId="0" xfId="2" applyFont="1" applyFill="1" applyBorder="1" applyAlignment="1">
      <alignment horizontal="right" vertical="center"/>
    </xf>
    <xf numFmtId="181" fontId="24" fillId="4" borderId="51" xfId="3" applyNumberFormat="1" applyFont="1" applyFill="1" applyBorder="1" applyAlignment="1">
      <alignment horizontal="center" vertical="center"/>
    </xf>
    <xf numFmtId="181" fontId="24" fillId="4" borderId="27" xfId="3" applyNumberFormat="1" applyFont="1" applyFill="1" applyBorder="1" applyAlignment="1">
      <alignment horizontal="center" vertical="center"/>
    </xf>
    <xf numFmtId="181" fontId="24" fillId="4" borderId="50" xfId="3" applyNumberFormat="1" applyFont="1" applyFill="1" applyBorder="1" applyAlignment="1">
      <alignment horizontal="center" vertical="center"/>
    </xf>
    <xf numFmtId="0" fontId="43" fillId="3" borderId="10" xfId="2" applyFont="1" applyFill="1" applyBorder="1" applyAlignment="1">
      <alignment horizontal="right" vertical="top"/>
    </xf>
    <xf numFmtId="0" fontId="43" fillId="3" borderId="0" xfId="1" applyFont="1" applyFill="1" applyBorder="1" applyAlignment="1">
      <alignment horizontal="right" vertical="top"/>
    </xf>
    <xf numFmtId="0" fontId="43" fillId="3" borderId="0" xfId="1" applyFont="1" applyFill="1" applyBorder="1" applyAlignment="1">
      <alignment horizontal="left" vertical="top" wrapText="1"/>
    </xf>
    <xf numFmtId="0" fontId="43" fillId="3" borderId="25" xfId="1" applyFont="1" applyFill="1" applyBorder="1" applyAlignment="1">
      <alignment horizontal="left" vertical="top" wrapText="1"/>
    </xf>
    <xf numFmtId="0" fontId="43" fillId="3" borderId="18" xfId="1" applyFont="1" applyFill="1" applyBorder="1" applyAlignment="1">
      <alignment horizontal="left" vertical="top" wrapText="1"/>
    </xf>
    <xf numFmtId="0" fontId="43" fillId="3" borderId="49" xfId="1" applyFont="1" applyFill="1" applyBorder="1" applyAlignment="1">
      <alignment horizontal="left" vertical="top" wrapText="1"/>
    </xf>
    <xf numFmtId="0" fontId="24" fillId="2" borderId="0" xfId="2" applyFont="1" applyFill="1" applyBorder="1" applyAlignment="1">
      <alignment horizontal="center" vertical="center"/>
    </xf>
    <xf numFmtId="1" fontId="24" fillId="0" borderId="0" xfId="2" applyNumberFormat="1" applyFont="1" applyFill="1" applyBorder="1" applyAlignment="1">
      <alignment horizontal="center" vertical="top"/>
    </xf>
    <xf numFmtId="2" fontId="24" fillId="4" borderId="0" xfId="2" applyNumberFormat="1" applyFont="1" applyFill="1" applyBorder="1" applyAlignment="1">
      <alignment horizontal="center" vertical="top"/>
    </xf>
    <xf numFmtId="181" fontId="24" fillId="4" borderId="54" xfId="3" applyNumberFormat="1" applyFont="1" applyFill="1" applyBorder="1" applyAlignment="1">
      <alignment horizontal="center" vertical="center"/>
    </xf>
    <xf numFmtId="181" fontId="24" fillId="4" borderId="55" xfId="3" applyNumberFormat="1" applyFont="1" applyFill="1" applyBorder="1" applyAlignment="1">
      <alignment horizontal="center" vertical="center"/>
    </xf>
    <xf numFmtId="181" fontId="24" fillId="4" borderId="56" xfId="3" applyNumberFormat="1" applyFont="1" applyFill="1" applyBorder="1" applyAlignment="1">
      <alignment horizontal="center" vertical="center"/>
    </xf>
    <xf numFmtId="0" fontId="54" fillId="3" borderId="10" xfId="1" applyFont="1" applyFill="1" applyBorder="1" applyAlignment="1">
      <alignment vertical="center" shrinkToFit="1"/>
    </xf>
    <xf numFmtId="0" fontId="24" fillId="0" borderId="25" xfId="1" applyFont="1" applyBorder="1" applyAlignment="1">
      <alignment vertical="center" shrinkToFit="1"/>
    </xf>
    <xf numFmtId="0" fontId="24" fillId="3" borderId="10" xfId="2" applyFont="1" applyFill="1" applyBorder="1" applyAlignment="1">
      <alignment horizontal="right" vertical="center"/>
    </xf>
    <xf numFmtId="0" fontId="68" fillId="3" borderId="0" xfId="3" applyNumberFormat="1" applyFont="1" applyFill="1" applyAlignment="1">
      <alignment horizontal="left" vertical="center" wrapText="1"/>
    </xf>
  </cellXfs>
  <cellStyles count="5">
    <cellStyle name="ハイパーリンク" xfId="4" builtinId="8"/>
    <cellStyle name="桁区切り 2" xfId="3" xr:uid="{00000000-0005-0000-0000-000001000000}"/>
    <cellStyle name="標準" xfId="0" builtinId="0"/>
    <cellStyle name="標準 2" xfId="1" xr:uid="{00000000-0005-0000-0000-000003000000}"/>
    <cellStyle name="標準_~9263894"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144780</xdr:colOff>
          <xdr:row>19</xdr:row>
          <xdr:rowOff>99060</xdr:rowOff>
        </xdr:from>
        <xdr:to>
          <xdr:col>13</xdr:col>
          <xdr:colOff>7620</xdr:colOff>
          <xdr:row>20</xdr:row>
          <xdr:rowOff>114300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23</xdr:row>
          <xdr:rowOff>99060</xdr:rowOff>
        </xdr:from>
        <xdr:to>
          <xdr:col>13</xdr:col>
          <xdr:colOff>7620</xdr:colOff>
          <xdr:row>23</xdr:row>
          <xdr:rowOff>342900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36</xdr:row>
          <xdr:rowOff>99060</xdr:rowOff>
        </xdr:from>
        <xdr:to>
          <xdr:col>13</xdr:col>
          <xdr:colOff>7620</xdr:colOff>
          <xdr:row>37</xdr:row>
          <xdr:rowOff>121920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39</xdr:row>
          <xdr:rowOff>38100</xdr:rowOff>
        </xdr:from>
        <xdr:to>
          <xdr:col>13</xdr:col>
          <xdr:colOff>0</xdr:colOff>
          <xdr:row>40</xdr:row>
          <xdr:rowOff>45720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42</xdr:row>
          <xdr:rowOff>7620</xdr:rowOff>
        </xdr:from>
        <xdr:to>
          <xdr:col>13</xdr:col>
          <xdr:colOff>22860</xdr:colOff>
          <xdr:row>42</xdr:row>
          <xdr:rowOff>259080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63</xdr:row>
          <xdr:rowOff>30480</xdr:rowOff>
        </xdr:from>
        <xdr:to>
          <xdr:col>13</xdr:col>
          <xdr:colOff>22860</xdr:colOff>
          <xdr:row>63</xdr:row>
          <xdr:rowOff>274320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74</xdr:row>
          <xdr:rowOff>38100</xdr:rowOff>
        </xdr:from>
        <xdr:to>
          <xdr:col>13</xdr:col>
          <xdr:colOff>22860</xdr:colOff>
          <xdr:row>74</xdr:row>
          <xdr:rowOff>289560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76</xdr:row>
          <xdr:rowOff>30480</xdr:rowOff>
        </xdr:from>
        <xdr:to>
          <xdr:col>13</xdr:col>
          <xdr:colOff>22860</xdr:colOff>
          <xdr:row>77</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80</xdr:row>
          <xdr:rowOff>38100</xdr:rowOff>
        </xdr:from>
        <xdr:to>
          <xdr:col>13</xdr:col>
          <xdr:colOff>22860</xdr:colOff>
          <xdr:row>81</xdr:row>
          <xdr:rowOff>45720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91</xdr:row>
          <xdr:rowOff>7620</xdr:rowOff>
        </xdr:from>
        <xdr:to>
          <xdr:col>13</xdr:col>
          <xdr:colOff>22860</xdr:colOff>
          <xdr:row>92</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95</xdr:row>
          <xdr:rowOff>7620</xdr:rowOff>
        </xdr:from>
        <xdr:to>
          <xdr:col>13</xdr:col>
          <xdr:colOff>22860</xdr:colOff>
          <xdr:row>96</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99</xdr:row>
          <xdr:rowOff>7620</xdr:rowOff>
        </xdr:from>
        <xdr:to>
          <xdr:col>13</xdr:col>
          <xdr:colOff>22860</xdr:colOff>
          <xdr:row>100</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107</xdr:row>
          <xdr:rowOff>7620</xdr:rowOff>
        </xdr:from>
        <xdr:to>
          <xdr:col>13</xdr:col>
          <xdr:colOff>22860</xdr:colOff>
          <xdr:row>108</xdr:row>
          <xdr:rowOff>30480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110</xdr:row>
          <xdr:rowOff>7620</xdr:rowOff>
        </xdr:from>
        <xdr:to>
          <xdr:col>13</xdr:col>
          <xdr:colOff>22860</xdr:colOff>
          <xdr:row>111</xdr:row>
          <xdr:rowOff>45720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647700</xdr:colOff>
      <xdr:row>4</xdr:row>
      <xdr:rowOff>66675</xdr:rowOff>
    </xdr:from>
    <xdr:to>
      <xdr:col>16</xdr:col>
      <xdr:colOff>447114</xdr:colOff>
      <xdr:row>5</xdr:row>
      <xdr:rowOff>145115</xdr:rowOff>
    </xdr:to>
    <xdr:sp macro="" textlink="">
      <xdr:nvSpPr>
        <xdr:cNvPr id="25" name="楕円 3">
          <a:extLst>
            <a:ext uri="{FF2B5EF4-FFF2-40B4-BE49-F238E27FC236}">
              <a16:creationId xmlns:a16="http://schemas.microsoft.com/office/drawing/2014/main" id="{00000000-0008-0000-0100-000019000000}"/>
            </a:ext>
          </a:extLst>
        </xdr:cNvPr>
        <xdr:cNvSpPr/>
      </xdr:nvSpPr>
      <xdr:spPr>
        <a:xfrm>
          <a:off x="8077200" y="1114425"/>
          <a:ext cx="485214" cy="221315"/>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228600</xdr:rowOff>
    </xdr:from>
    <xdr:to>
      <xdr:col>16</xdr:col>
      <xdr:colOff>456639</xdr:colOff>
      <xdr:row>6</xdr:row>
      <xdr:rowOff>211790</xdr:rowOff>
    </xdr:to>
    <xdr:sp macro="" textlink="">
      <xdr:nvSpPr>
        <xdr:cNvPr id="26" name="楕円 3">
          <a:extLst>
            <a:ext uri="{FF2B5EF4-FFF2-40B4-BE49-F238E27FC236}">
              <a16:creationId xmlns:a16="http://schemas.microsoft.com/office/drawing/2014/main" id="{00000000-0008-0000-0100-00001A000000}"/>
            </a:ext>
          </a:extLst>
        </xdr:cNvPr>
        <xdr:cNvSpPr/>
      </xdr:nvSpPr>
      <xdr:spPr>
        <a:xfrm>
          <a:off x="7600950" y="1419225"/>
          <a:ext cx="485214" cy="221315"/>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7</xdr:row>
      <xdr:rowOff>9525</xdr:rowOff>
    </xdr:from>
    <xdr:to>
      <xdr:col>16</xdr:col>
      <xdr:colOff>456639</xdr:colOff>
      <xdr:row>7</xdr:row>
      <xdr:rowOff>230840</xdr:rowOff>
    </xdr:to>
    <xdr:sp macro="" textlink="">
      <xdr:nvSpPr>
        <xdr:cNvPr id="27" name="楕円 3">
          <a:extLst>
            <a:ext uri="{FF2B5EF4-FFF2-40B4-BE49-F238E27FC236}">
              <a16:creationId xmlns:a16="http://schemas.microsoft.com/office/drawing/2014/main" id="{00000000-0008-0000-0100-00001B000000}"/>
            </a:ext>
          </a:extLst>
        </xdr:cNvPr>
        <xdr:cNvSpPr/>
      </xdr:nvSpPr>
      <xdr:spPr>
        <a:xfrm>
          <a:off x="7600950" y="1676400"/>
          <a:ext cx="485214" cy="221315"/>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76</xdr:row>
          <xdr:rowOff>0</xdr:rowOff>
        </xdr:from>
        <xdr:to>
          <xdr:col>2</xdr:col>
          <xdr:colOff>83820</xdr:colOff>
          <xdr:row>77</xdr:row>
          <xdr:rowOff>7620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79</xdr:row>
          <xdr:rowOff>83820</xdr:rowOff>
        </xdr:from>
        <xdr:to>
          <xdr:col>2</xdr:col>
          <xdr:colOff>83820</xdr:colOff>
          <xdr:row>81</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65</xdr:row>
          <xdr:rowOff>30480</xdr:rowOff>
        </xdr:from>
        <xdr:to>
          <xdr:col>13</xdr:col>
          <xdr:colOff>22860</xdr:colOff>
          <xdr:row>66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65</xdr:row>
          <xdr:rowOff>220980</xdr:rowOff>
        </xdr:from>
        <xdr:to>
          <xdr:col>3</xdr:col>
          <xdr:colOff>0</xdr:colOff>
          <xdr:row>66</xdr:row>
          <xdr:rowOff>228600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66</xdr:row>
          <xdr:rowOff>220980</xdr:rowOff>
        </xdr:from>
        <xdr:to>
          <xdr:col>2</xdr:col>
          <xdr:colOff>236220</xdr:colOff>
          <xdr:row>67</xdr:row>
          <xdr:rowOff>228600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86</xdr:row>
          <xdr:rowOff>7620</xdr:rowOff>
        </xdr:from>
        <xdr:to>
          <xdr:col>13</xdr:col>
          <xdr:colOff>22860</xdr:colOff>
          <xdr:row>86</xdr:row>
          <xdr:rowOff>259080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85</xdr:row>
          <xdr:rowOff>198120</xdr:rowOff>
        </xdr:from>
        <xdr:to>
          <xdr:col>2</xdr:col>
          <xdr:colOff>114300</xdr:colOff>
          <xdr:row>86</xdr:row>
          <xdr:rowOff>236220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86</xdr:row>
          <xdr:rowOff>617220</xdr:rowOff>
        </xdr:from>
        <xdr:to>
          <xdr:col>2</xdr:col>
          <xdr:colOff>114300</xdr:colOff>
          <xdr:row>88</xdr:row>
          <xdr:rowOff>30480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103</xdr:row>
          <xdr:rowOff>38100</xdr:rowOff>
        </xdr:from>
        <xdr:to>
          <xdr:col>13</xdr:col>
          <xdr:colOff>22860</xdr:colOff>
          <xdr:row>104</xdr:row>
          <xdr:rowOff>76200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103</xdr:row>
          <xdr:rowOff>182880</xdr:rowOff>
        </xdr:from>
        <xdr:to>
          <xdr:col>2</xdr:col>
          <xdr:colOff>236220</xdr:colOff>
          <xdr:row>105</xdr:row>
          <xdr:rowOff>22860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144780</xdr:colOff>
          <xdr:row>19</xdr:row>
          <xdr:rowOff>99060</xdr:rowOff>
        </xdr:from>
        <xdr:to>
          <xdr:col>14</xdr:col>
          <xdr:colOff>7620</xdr:colOff>
          <xdr:row>20</xdr:row>
          <xdr:rowOff>114300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144780</xdr:colOff>
          <xdr:row>23</xdr:row>
          <xdr:rowOff>99060</xdr:rowOff>
        </xdr:from>
        <xdr:to>
          <xdr:col>14</xdr:col>
          <xdr:colOff>7620</xdr:colOff>
          <xdr:row>23</xdr:row>
          <xdr:rowOff>342900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144780</xdr:colOff>
          <xdr:row>36</xdr:row>
          <xdr:rowOff>99060</xdr:rowOff>
        </xdr:from>
        <xdr:to>
          <xdr:col>14</xdr:col>
          <xdr:colOff>7620</xdr:colOff>
          <xdr:row>37</xdr:row>
          <xdr:rowOff>121920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39</xdr:row>
          <xdr:rowOff>45720</xdr:rowOff>
        </xdr:from>
        <xdr:to>
          <xdr:col>13</xdr:col>
          <xdr:colOff>441960</xdr:colOff>
          <xdr:row>40</xdr:row>
          <xdr:rowOff>45720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42</xdr:row>
          <xdr:rowOff>7620</xdr:rowOff>
        </xdr:from>
        <xdr:to>
          <xdr:col>14</xdr:col>
          <xdr:colOff>22860</xdr:colOff>
          <xdr:row>42</xdr:row>
          <xdr:rowOff>259080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63</xdr:row>
          <xdr:rowOff>30480</xdr:rowOff>
        </xdr:from>
        <xdr:to>
          <xdr:col>14</xdr:col>
          <xdr:colOff>22860</xdr:colOff>
          <xdr:row>63</xdr:row>
          <xdr:rowOff>274320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74</xdr:row>
          <xdr:rowOff>38100</xdr:rowOff>
        </xdr:from>
        <xdr:to>
          <xdr:col>14</xdr:col>
          <xdr:colOff>22860</xdr:colOff>
          <xdr:row>74</xdr:row>
          <xdr:rowOff>289560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76</xdr:row>
          <xdr:rowOff>30480</xdr:rowOff>
        </xdr:from>
        <xdr:to>
          <xdr:col>14</xdr:col>
          <xdr:colOff>22860</xdr:colOff>
          <xdr:row>77</xdr:row>
          <xdr:rowOff>38100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80</xdr:row>
          <xdr:rowOff>38100</xdr:rowOff>
        </xdr:from>
        <xdr:to>
          <xdr:col>14</xdr:col>
          <xdr:colOff>22860</xdr:colOff>
          <xdr:row>81</xdr:row>
          <xdr:rowOff>45720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91</xdr:row>
          <xdr:rowOff>7620</xdr:rowOff>
        </xdr:from>
        <xdr:to>
          <xdr:col>14</xdr:col>
          <xdr:colOff>22860</xdr:colOff>
          <xdr:row>92</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95</xdr:row>
          <xdr:rowOff>7620</xdr:rowOff>
        </xdr:from>
        <xdr:to>
          <xdr:col>14</xdr:col>
          <xdr:colOff>22860</xdr:colOff>
          <xdr:row>96</xdr:row>
          <xdr:rowOff>22860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99</xdr:row>
          <xdr:rowOff>7620</xdr:rowOff>
        </xdr:from>
        <xdr:to>
          <xdr:col>14</xdr:col>
          <xdr:colOff>22860</xdr:colOff>
          <xdr:row>100</xdr:row>
          <xdr:rowOff>22860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107</xdr:row>
          <xdr:rowOff>7620</xdr:rowOff>
        </xdr:from>
        <xdr:to>
          <xdr:col>14</xdr:col>
          <xdr:colOff>22860</xdr:colOff>
          <xdr:row>108</xdr:row>
          <xdr:rowOff>30480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110</xdr:row>
          <xdr:rowOff>7620</xdr:rowOff>
        </xdr:from>
        <xdr:to>
          <xdr:col>14</xdr:col>
          <xdr:colOff>22860</xdr:colOff>
          <xdr:row>111</xdr:row>
          <xdr:rowOff>45720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65</xdr:row>
          <xdr:rowOff>30480</xdr:rowOff>
        </xdr:from>
        <xdr:to>
          <xdr:col>14</xdr:col>
          <xdr:colOff>22860</xdr:colOff>
          <xdr:row>66</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86</xdr:row>
          <xdr:rowOff>7620</xdr:rowOff>
        </xdr:from>
        <xdr:to>
          <xdr:col>14</xdr:col>
          <xdr:colOff>22860</xdr:colOff>
          <xdr:row>86</xdr:row>
          <xdr:rowOff>259080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103</xdr:row>
          <xdr:rowOff>38100</xdr:rowOff>
        </xdr:from>
        <xdr:to>
          <xdr:col>14</xdr:col>
          <xdr:colOff>22860</xdr:colOff>
          <xdr:row>104</xdr:row>
          <xdr:rowOff>76200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144780</xdr:colOff>
          <xdr:row>18</xdr:row>
          <xdr:rowOff>30480</xdr:rowOff>
        </xdr:from>
        <xdr:to>
          <xdr:col>13</xdr:col>
          <xdr:colOff>7620</xdr:colOff>
          <xdr:row>19</xdr:row>
          <xdr:rowOff>45720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31</xdr:row>
          <xdr:rowOff>99060</xdr:rowOff>
        </xdr:from>
        <xdr:to>
          <xdr:col>13</xdr:col>
          <xdr:colOff>7620</xdr:colOff>
          <xdr:row>32</xdr:row>
          <xdr:rowOff>121920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34</xdr:row>
          <xdr:rowOff>38100</xdr:rowOff>
        </xdr:from>
        <xdr:to>
          <xdr:col>12</xdr:col>
          <xdr:colOff>457200</xdr:colOff>
          <xdr:row>35</xdr:row>
          <xdr:rowOff>45720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59</xdr:row>
          <xdr:rowOff>60960</xdr:rowOff>
        </xdr:from>
        <xdr:to>
          <xdr:col>12</xdr:col>
          <xdr:colOff>403860</xdr:colOff>
          <xdr:row>60</xdr:row>
          <xdr:rowOff>68580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74</xdr:row>
          <xdr:rowOff>83820</xdr:rowOff>
        </xdr:from>
        <xdr:to>
          <xdr:col>13</xdr:col>
          <xdr:colOff>22860</xdr:colOff>
          <xdr:row>74</xdr:row>
          <xdr:rowOff>388620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83</xdr:row>
          <xdr:rowOff>7620</xdr:rowOff>
        </xdr:from>
        <xdr:to>
          <xdr:col>13</xdr:col>
          <xdr:colOff>22860</xdr:colOff>
          <xdr:row>84</xdr:row>
          <xdr:rowOff>30480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86</xdr:row>
          <xdr:rowOff>38100</xdr:rowOff>
        </xdr:from>
        <xdr:to>
          <xdr:col>13</xdr:col>
          <xdr:colOff>22860</xdr:colOff>
          <xdr:row>87</xdr:row>
          <xdr:rowOff>60960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106</xdr:row>
          <xdr:rowOff>38100</xdr:rowOff>
        </xdr:from>
        <xdr:to>
          <xdr:col>13</xdr:col>
          <xdr:colOff>22860</xdr:colOff>
          <xdr:row>107</xdr:row>
          <xdr:rowOff>83820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76</xdr:row>
          <xdr:rowOff>38100</xdr:rowOff>
        </xdr:from>
        <xdr:to>
          <xdr:col>13</xdr:col>
          <xdr:colOff>22860</xdr:colOff>
          <xdr:row>76</xdr:row>
          <xdr:rowOff>297180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94</xdr:row>
          <xdr:rowOff>7620</xdr:rowOff>
        </xdr:from>
        <xdr:to>
          <xdr:col>13</xdr:col>
          <xdr:colOff>22860</xdr:colOff>
          <xdr:row>94</xdr:row>
          <xdr:rowOff>259080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94</xdr:row>
          <xdr:rowOff>7620</xdr:rowOff>
        </xdr:from>
        <xdr:to>
          <xdr:col>13</xdr:col>
          <xdr:colOff>22860</xdr:colOff>
          <xdr:row>94</xdr:row>
          <xdr:rowOff>266700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62</xdr:row>
          <xdr:rowOff>60960</xdr:rowOff>
        </xdr:from>
        <xdr:to>
          <xdr:col>2</xdr:col>
          <xdr:colOff>160020</xdr:colOff>
          <xdr:row>64</xdr:row>
          <xdr:rowOff>30480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72</xdr:row>
          <xdr:rowOff>45720</xdr:rowOff>
        </xdr:from>
        <xdr:to>
          <xdr:col>13</xdr:col>
          <xdr:colOff>22860</xdr:colOff>
          <xdr:row>73</xdr:row>
          <xdr:rowOff>45720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65</xdr:row>
          <xdr:rowOff>68580</xdr:rowOff>
        </xdr:from>
        <xdr:to>
          <xdr:col>2</xdr:col>
          <xdr:colOff>152400</xdr:colOff>
          <xdr:row>67</xdr:row>
          <xdr:rowOff>38100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61</xdr:row>
          <xdr:rowOff>76200</xdr:rowOff>
        </xdr:from>
        <xdr:to>
          <xdr:col>13</xdr:col>
          <xdr:colOff>22860</xdr:colOff>
          <xdr:row>63</xdr:row>
          <xdr:rowOff>38100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2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90</xdr:row>
          <xdr:rowOff>175260</xdr:rowOff>
        </xdr:from>
        <xdr:to>
          <xdr:col>2</xdr:col>
          <xdr:colOff>160020</xdr:colOff>
          <xdr:row>92</xdr:row>
          <xdr:rowOff>22860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2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90</xdr:row>
          <xdr:rowOff>38100</xdr:rowOff>
        </xdr:from>
        <xdr:to>
          <xdr:col>13</xdr:col>
          <xdr:colOff>22860</xdr:colOff>
          <xdr:row>91</xdr:row>
          <xdr:rowOff>83820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2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70</xdr:row>
          <xdr:rowOff>30480</xdr:rowOff>
        </xdr:from>
        <xdr:to>
          <xdr:col>13</xdr:col>
          <xdr:colOff>22860</xdr:colOff>
          <xdr:row>71</xdr:row>
          <xdr:rowOff>76200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2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70</xdr:row>
          <xdr:rowOff>198120</xdr:rowOff>
        </xdr:from>
        <xdr:to>
          <xdr:col>3</xdr:col>
          <xdr:colOff>7620</xdr:colOff>
          <xdr:row>72</xdr:row>
          <xdr:rowOff>7620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2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78</xdr:row>
          <xdr:rowOff>38100</xdr:rowOff>
        </xdr:from>
        <xdr:to>
          <xdr:col>13</xdr:col>
          <xdr:colOff>22860</xdr:colOff>
          <xdr:row>79</xdr:row>
          <xdr:rowOff>83820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2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78</xdr:row>
          <xdr:rowOff>182880</xdr:rowOff>
        </xdr:from>
        <xdr:to>
          <xdr:col>2</xdr:col>
          <xdr:colOff>144780</xdr:colOff>
          <xdr:row>79</xdr:row>
          <xdr:rowOff>228600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2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79</xdr:row>
          <xdr:rowOff>617220</xdr:rowOff>
        </xdr:from>
        <xdr:to>
          <xdr:col>2</xdr:col>
          <xdr:colOff>152400</xdr:colOff>
          <xdr:row>81</xdr:row>
          <xdr:rowOff>7620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2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144780</xdr:colOff>
          <xdr:row>18</xdr:row>
          <xdr:rowOff>30480</xdr:rowOff>
        </xdr:from>
        <xdr:to>
          <xdr:col>14</xdr:col>
          <xdr:colOff>7620</xdr:colOff>
          <xdr:row>19</xdr:row>
          <xdr:rowOff>45720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2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144780</xdr:colOff>
          <xdr:row>31</xdr:row>
          <xdr:rowOff>99060</xdr:rowOff>
        </xdr:from>
        <xdr:to>
          <xdr:col>14</xdr:col>
          <xdr:colOff>7620</xdr:colOff>
          <xdr:row>32</xdr:row>
          <xdr:rowOff>121920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2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34</xdr:row>
          <xdr:rowOff>60960</xdr:rowOff>
        </xdr:from>
        <xdr:to>
          <xdr:col>13</xdr:col>
          <xdr:colOff>388620</xdr:colOff>
          <xdr:row>35</xdr:row>
          <xdr:rowOff>45720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2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59</xdr:row>
          <xdr:rowOff>68580</xdr:rowOff>
        </xdr:from>
        <xdr:to>
          <xdr:col>13</xdr:col>
          <xdr:colOff>419100</xdr:colOff>
          <xdr:row>60</xdr:row>
          <xdr:rowOff>60960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2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74</xdr:row>
          <xdr:rowOff>68580</xdr:rowOff>
        </xdr:from>
        <xdr:to>
          <xdr:col>14</xdr:col>
          <xdr:colOff>22860</xdr:colOff>
          <xdr:row>74</xdr:row>
          <xdr:rowOff>411480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2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83</xdr:row>
          <xdr:rowOff>7620</xdr:rowOff>
        </xdr:from>
        <xdr:to>
          <xdr:col>14</xdr:col>
          <xdr:colOff>22860</xdr:colOff>
          <xdr:row>84</xdr:row>
          <xdr:rowOff>30480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2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86</xdr:row>
          <xdr:rowOff>38100</xdr:rowOff>
        </xdr:from>
        <xdr:to>
          <xdr:col>14</xdr:col>
          <xdr:colOff>22860</xdr:colOff>
          <xdr:row>87</xdr:row>
          <xdr:rowOff>60960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2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106</xdr:row>
          <xdr:rowOff>38100</xdr:rowOff>
        </xdr:from>
        <xdr:to>
          <xdr:col>14</xdr:col>
          <xdr:colOff>22860</xdr:colOff>
          <xdr:row>107</xdr:row>
          <xdr:rowOff>83820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2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76</xdr:row>
          <xdr:rowOff>38100</xdr:rowOff>
        </xdr:from>
        <xdr:to>
          <xdr:col>14</xdr:col>
          <xdr:colOff>22860</xdr:colOff>
          <xdr:row>76</xdr:row>
          <xdr:rowOff>297180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2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94</xdr:row>
          <xdr:rowOff>7620</xdr:rowOff>
        </xdr:from>
        <xdr:to>
          <xdr:col>14</xdr:col>
          <xdr:colOff>22860</xdr:colOff>
          <xdr:row>94</xdr:row>
          <xdr:rowOff>259080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2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94</xdr:row>
          <xdr:rowOff>7620</xdr:rowOff>
        </xdr:from>
        <xdr:to>
          <xdr:col>14</xdr:col>
          <xdr:colOff>22860</xdr:colOff>
          <xdr:row>94</xdr:row>
          <xdr:rowOff>266700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2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72</xdr:row>
          <xdr:rowOff>60960</xdr:rowOff>
        </xdr:from>
        <xdr:to>
          <xdr:col>14</xdr:col>
          <xdr:colOff>22860</xdr:colOff>
          <xdr:row>73</xdr:row>
          <xdr:rowOff>38100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2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61</xdr:row>
          <xdr:rowOff>76200</xdr:rowOff>
        </xdr:from>
        <xdr:to>
          <xdr:col>14</xdr:col>
          <xdr:colOff>22860</xdr:colOff>
          <xdr:row>63</xdr:row>
          <xdr:rowOff>38100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2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90</xdr:row>
          <xdr:rowOff>38100</xdr:rowOff>
        </xdr:from>
        <xdr:to>
          <xdr:col>14</xdr:col>
          <xdr:colOff>22860</xdr:colOff>
          <xdr:row>91</xdr:row>
          <xdr:rowOff>83820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2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70</xdr:row>
          <xdr:rowOff>30480</xdr:rowOff>
        </xdr:from>
        <xdr:to>
          <xdr:col>14</xdr:col>
          <xdr:colOff>22860</xdr:colOff>
          <xdr:row>71</xdr:row>
          <xdr:rowOff>76200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2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78</xdr:row>
          <xdr:rowOff>38100</xdr:rowOff>
        </xdr:from>
        <xdr:to>
          <xdr:col>14</xdr:col>
          <xdr:colOff>22860</xdr:colOff>
          <xdr:row>79</xdr:row>
          <xdr:rowOff>83820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2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37</xdr:row>
          <xdr:rowOff>38100</xdr:rowOff>
        </xdr:from>
        <xdr:to>
          <xdr:col>12</xdr:col>
          <xdr:colOff>457200</xdr:colOff>
          <xdr:row>37</xdr:row>
          <xdr:rowOff>259080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2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37</xdr:row>
          <xdr:rowOff>38100</xdr:rowOff>
        </xdr:from>
        <xdr:to>
          <xdr:col>13</xdr:col>
          <xdr:colOff>457200</xdr:colOff>
          <xdr:row>37</xdr:row>
          <xdr:rowOff>259080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2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144780</xdr:colOff>
          <xdr:row>19</xdr:row>
          <xdr:rowOff>99060</xdr:rowOff>
        </xdr:from>
        <xdr:to>
          <xdr:col>13</xdr:col>
          <xdr:colOff>7620</xdr:colOff>
          <xdr:row>20</xdr:row>
          <xdr:rowOff>114300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25</xdr:row>
          <xdr:rowOff>99060</xdr:rowOff>
        </xdr:from>
        <xdr:to>
          <xdr:col>13</xdr:col>
          <xdr:colOff>7620</xdr:colOff>
          <xdr:row>25</xdr:row>
          <xdr:rowOff>342900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37</xdr:row>
          <xdr:rowOff>99060</xdr:rowOff>
        </xdr:from>
        <xdr:to>
          <xdr:col>13</xdr:col>
          <xdr:colOff>7620</xdr:colOff>
          <xdr:row>38</xdr:row>
          <xdr:rowOff>121920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3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40</xdr:row>
          <xdr:rowOff>38100</xdr:rowOff>
        </xdr:from>
        <xdr:to>
          <xdr:col>13</xdr:col>
          <xdr:colOff>22860</xdr:colOff>
          <xdr:row>41</xdr:row>
          <xdr:rowOff>76200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3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44</xdr:row>
          <xdr:rowOff>7620</xdr:rowOff>
        </xdr:from>
        <xdr:to>
          <xdr:col>13</xdr:col>
          <xdr:colOff>22860</xdr:colOff>
          <xdr:row>44</xdr:row>
          <xdr:rowOff>259080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65</xdr:row>
          <xdr:rowOff>106680</xdr:rowOff>
        </xdr:from>
        <xdr:to>
          <xdr:col>13</xdr:col>
          <xdr:colOff>7620</xdr:colOff>
          <xdr:row>67</xdr:row>
          <xdr:rowOff>22860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3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81</xdr:row>
          <xdr:rowOff>30480</xdr:rowOff>
        </xdr:from>
        <xdr:to>
          <xdr:col>13</xdr:col>
          <xdr:colOff>22860</xdr:colOff>
          <xdr:row>81</xdr:row>
          <xdr:rowOff>274320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3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83</xdr:row>
          <xdr:rowOff>30480</xdr:rowOff>
        </xdr:from>
        <xdr:to>
          <xdr:col>13</xdr:col>
          <xdr:colOff>22860</xdr:colOff>
          <xdr:row>84</xdr:row>
          <xdr:rowOff>38100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3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87</xdr:row>
          <xdr:rowOff>30480</xdr:rowOff>
        </xdr:from>
        <xdr:to>
          <xdr:col>13</xdr:col>
          <xdr:colOff>22860</xdr:colOff>
          <xdr:row>88</xdr:row>
          <xdr:rowOff>38100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3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98</xdr:row>
          <xdr:rowOff>7620</xdr:rowOff>
        </xdr:from>
        <xdr:to>
          <xdr:col>13</xdr:col>
          <xdr:colOff>22860</xdr:colOff>
          <xdr:row>99</xdr:row>
          <xdr:rowOff>45720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3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105</xdr:row>
          <xdr:rowOff>7620</xdr:rowOff>
        </xdr:from>
        <xdr:to>
          <xdr:col>13</xdr:col>
          <xdr:colOff>22860</xdr:colOff>
          <xdr:row>106</xdr:row>
          <xdr:rowOff>45720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3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109</xdr:row>
          <xdr:rowOff>7620</xdr:rowOff>
        </xdr:from>
        <xdr:to>
          <xdr:col>13</xdr:col>
          <xdr:colOff>22860</xdr:colOff>
          <xdr:row>110</xdr:row>
          <xdr:rowOff>45720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3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74</xdr:row>
          <xdr:rowOff>30480</xdr:rowOff>
        </xdr:from>
        <xdr:to>
          <xdr:col>13</xdr:col>
          <xdr:colOff>22860</xdr:colOff>
          <xdr:row>75</xdr:row>
          <xdr:rowOff>38100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3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120</xdr:row>
          <xdr:rowOff>30480</xdr:rowOff>
        </xdr:from>
        <xdr:to>
          <xdr:col>13</xdr:col>
          <xdr:colOff>22860</xdr:colOff>
          <xdr:row>121</xdr:row>
          <xdr:rowOff>68580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3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117</xdr:row>
          <xdr:rowOff>7620</xdr:rowOff>
        </xdr:from>
        <xdr:to>
          <xdr:col>13</xdr:col>
          <xdr:colOff>22860</xdr:colOff>
          <xdr:row>118</xdr:row>
          <xdr:rowOff>22860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3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123</xdr:row>
          <xdr:rowOff>30480</xdr:rowOff>
        </xdr:from>
        <xdr:to>
          <xdr:col>13</xdr:col>
          <xdr:colOff>22860</xdr:colOff>
          <xdr:row>124</xdr:row>
          <xdr:rowOff>68580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3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117</xdr:row>
          <xdr:rowOff>7620</xdr:rowOff>
        </xdr:from>
        <xdr:to>
          <xdr:col>13</xdr:col>
          <xdr:colOff>22860</xdr:colOff>
          <xdr:row>118</xdr:row>
          <xdr:rowOff>22860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3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76</xdr:row>
          <xdr:rowOff>38100</xdr:rowOff>
        </xdr:from>
        <xdr:to>
          <xdr:col>13</xdr:col>
          <xdr:colOff>22860</xdr:colOff>
          <xdr:row>77</xdr:row>
          <xdr:rowOff>45720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3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76</xdr:row>
          <xdr:rowOff>220980</xdr:rowOff>
        </xdr:from>
        <xdr:to>
          <xdr:col>3</xdr:col>
          <xdr:colOff>0</xdr:colOff>
          <xdr:row>77</xdr:row>
          <xdr:rowOff>228600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3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77</xdr:row>
          <xdr:rowOff>220980</xdr:rowOff>
        </xdr:from>
        <xdr:to>
          <xdr:col>3</xdr:col>
          <xdr:colOff>0</xdr:colOff>
          <xdr:row>78</xdr:row>
          <xdr:rowOff>228600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3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101</xdr:row>
          <xdr:rowOff>190500</xdr:rowOff>
        </xdr:from>
        <xdr:to>
          <xdr:col>2</xdr:col>
          <xdr:colOff>182880</xdr:colOff>
          <xdr:row>103</xdr:row>
          <xdr:rowOff>30480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3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113</xdr:row>
          <xdr:rowOff>190500</xdr:rowOff>
        </xdr:from>
        <xdr:to>
          <xdr:col>2</xdr:col>
          <xdr:colOff>182880</xdr:colOff>
          <xdr:row>115</xdr:row>
          <xdr:rowOff>30480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3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0</xdr:colOff>
      <xdr:row>3</xdr:row>
      <xdr:rowOff>0</xdr:rowOff>
    </xdr:from>
    <xdr:to>
      <xdr:col>16</xdr:col>
      <xdr:colOff>485214</xdr:colOff>
      <xdr:row>3</xdr:row>
      <xdr:rowOff>221315</xdr:rowOff>
    </xdr:to>
    <xdr:sp macro="" textlink="">
      <xdr:nvSpPr>
        <xdr:cNvPr id="31" name="楕円 3">
          <a:extLst>
            <a:ext uri="{FF2B5EF4-FFF2-40B4-BE49-F238E27FC236}">
              <a16:creationId xmlns:a16="http://schemas.microsoft.com/office/drawing/2014/main" id="{00000000-0008-0000-0300-00001F000000}"/>
            </a:ext>
          </a:extLst>
        </xdr:cNvPr>
        <xdr:cNvSpPr/>
      </xdr:nvSpPr>
      <xdr:spPr>
        <a:xfrm>
          <a:off x="7629525" y="714375"/>
          <a:ext cx="485214" cy="221315"/>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9525</xdr:colOff>
      <xdr:row>5</xdr:row>
      <xdr:rowOff>180975</xdr:rowOff>
    </xdr:from>
    <xdr:to>
      <xdr:col>16</xdr:col>
      <xdr:colOff>494739</xdr:colOff>
      <xdr:row>6</xdr:row>
      <xdr:rowOff>164165</xdr:rowOff>
    </xdr:to>
    <xdr:sp macro="" textlink="">
      <xdr:nvSpPr>
        <xdr:cNvPr id="32" name="楕円 3">
          <a:extLst>
            <a:ext uri="{FF2B5EF4-FFF2-40B4-BE49-F238E27FC236}">
              <a16:creationId xmlns:a16="http://schemas.microsoft.com/office/drawing/2014/main" id="{00000000-0008-0000-0300-000020000000}"/>
            </a:ext>
          </a:extLst>
        </xdr:cNvPr>
        <xdr:cNvSpPr/>
      </xdr:nvSpPr>
      <xdr:spPr>
        <a:xfrm>
          <a:off x="7639050" y="1371600"/>
          <a:ext cx="485214" cy="221315"/>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9525</xdr:colOff>
      <xdr:row>4</xdr:row>
      <xdr:rowOff>9525</xdr:rowOff>
    </xdr:from>
    <xdr:to>
      <xdr:col>16</xdr:col>
      <xdr:colOff>494739</xdr:colOff>
      <xdr:row>5</xdr:row>
      <xdr:rowOff>87965</xdr:rowOff>
    </xdr:to>
    <xdr:sp macro="" textlink="">
      <xdr:nvSpPr>
        <xdr:cNvPr id="33" name="楕円 3">
          <a:extLst>
            <a:ext uri="{FF2B5EF4-FFF2-40B4-BE49-F238E27FC236}">
              <a16:creationId xmlns:a16="http://schemas.microsoft.com/office/drawing/2014/main" id="{00000000-0008-0000-0300-000021000000}"/>
            </a:ext>
          </a:extLst>
        </xdr:cNvPr>
        <xdr:cNvSpPr/>
      </xdr:nvSpPr>
      <xdr:spPr>
        <a:xfrm>
          <a:off x="7639050" y="1057275"/>
          <a:ext cx="485214" cy="221315"/>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21</xdr:row>
          <xdr:rowOff>190500</xdr:rowOff>
        </xdr:from>
        <xdr:to>
          <xdr:col>2</xdr:col>
          <xdr:colOff>182880</xdr:colOff>
          <xdr:row>23</xdr:row>
          <xdr:rowOff>22860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3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93</xdr:row>
          <xdr:rowOff>198120</xdr:rowOff>
        </xdr:from>
        <xdr:to>
          <xdr:col>2</xdr:col>
          <xdr:colOff>137160</xdr:colOff>
          <xdr:row>94</xdr:row>
          <xdr:rowOff>236220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3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94</xdr:row>
          <xdr:rowOff>594360</xdr:rowOff>
        </xdr:from>
        <xdr:to>
          <xdr:col>2</xdr:col>
          <xdr:colOff>121920</xdr:colOff>
          <xdr:row>96</xdr:row>
          <xdr:rowOff>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3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93</xdr:row>
          <xdr:rowOff>38100</xdr:rowOff>
        </xdr:from>
        <xdr:to>
          <xdr:col>13</xdr:col>
          <xdr:colOff>22860</xdr:colOff>
          <xdr:row>94</xdr:row>
          <xdr:rowOff>76200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3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66</xdr:row>
          <xdr:rowOff>60960</xdr:rowOff>
        </xdr:from>
        <xdr:to>
          <xdr:col>2</xdr:col>
          <xdr:colOff>144780</xdr:colOff>
          <xdr:row>68</xdr:row>
          <xdr:rowOff>30480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3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69</xdr:row>
          <xdr:rowOff>76200</xdr:rowOff>
        </xdr:from>
        <xdr:to>
          <xdr:col>2</xdr:col>
          <xdr:colOff>144780</xdr:colOff>
          <xdr:row>71</xdr:row>
          <xdr:rowOff>38100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3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144780</xdr:colOff>
          <xdr:row>19</xdr:row>
          <xdr:rowOff>99060</xdr:rowOff>
        </xdr:from>
        <xdr:to>
          <xdr:col>14</xdr:col>
          <xdr:colOff>7620</xdr:colOff>
          <xdr:row>20</xdr:row>
          <xdr:rowOff>114300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3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144780</xdr:colOff>
          <xdr:row>25</xdr:row>
          <xdr:rowOff>99060</xdr:rowOff>
        </xdr:from>
        <xdr:to>
          <xdr:col>14</xdr:col>
          <xdr:colOff>7620</xdr:colOff>
          <xdr:row>25</xdr:row>
          <xdr:rowOff>342900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3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144780</xdr:colOff>
          <xdr:row>37</xdr:row>
          <xdr:rowOff>99060</xdr:rowOff>
        </xdr:from>
        <xdr:to>
          <xdr:col>14</xdr:col>
          <xdr:colOff>7620</xdr:colOff>
          <xdr:row>38</xdr:row>
          <xdr:rowOff>121920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3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40</xdr:row>
          <xdr:rowOff>38100</xdr:rowOff>
        </xdr:from>
        <xdr:to>
          <xdr:col>14</xdr:col>
          <xdr:colOff>22860</xdr:colOff>
          <xdr:row>41</xdr:row>
          <xdr:rowOff>76200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3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44</xdr:row>
          <xdr:rowOff>7620</xdr:rowOff>
        </xdr:from>
        <xdr:to>
          <xdr:col>14</xdr:col>
          <xdr:colOff>22860</xdr:colOff>
          <xdr:row>44</xdr:row>
          <xdr:rowOff>259080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3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144780</xdr:colOff>
          <xdr:row>65</xdr:row>
          <xdr:rowOff>106680</xdr:rowOff>
        </xdr:from>
        <xdr:to>
          <xdr:col>14</xdr:col>
          <xdr:colOff>7620</xdr:colOff>
          <xdr:row>67</xdr:row>
          <xdr:rowOff>22860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3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81</xdr:row>
          <xdr:rowOff>30480</xdr:rowOff>
        </xdr:from>
        <xdr:to>
          <xdr:col>14</xdr:col>
          <xdr:colOff>22860</xdr:colOff>
          <xdr:row>81</xdr:row>
          <xdr:rowOff>274320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3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83</xdr:row>
          <xdr:rowOff>30480</xdr:rowOff>
        </xdr:from>
        <xdr:to>
          <xdr:col>14</xdr:col>
          <xdr:colOff>22860</xdr:colOff>
          <xdr:row>84</xdr:row>
          <xdr:rowOff>38100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3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87</xdr:row>
          <xdr:rowOff>30480</xdr:rowOff>
        </xdr:from>
        <xdr:to>
          <xdr:col>14</xdr:col>
          <xdr:colOff>22860</xdr:colOff>
          <xdr:row>88</xdr:row>
          <xdr:rowOff>38100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3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98</xdr:row>
          <xdr:rowOff>7620</xdr:rowOff>
        </xdr:from>
        <xdr:to>
          <xdr:col>14</xdr:col>
          <xdr:colOff>22860</xdr:colOff>
          <xdr:row>99</xdr:row>
          <xdr:rowOff>45720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3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105</xdr:row>
          <xdr:rowOff>7620</xdr:rowOff>
        </xdr:from>
        <xdr:to>
          <xdr:col>14</xdr:col>
          <xdr:colOff>22860</xdr:colOff>
          <xdr:row>106</xdr:row>
          <xdr:rowOff>45720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3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109</xdr:row>
          <xdr:rowOff>7620</xdr:rowOff>
        </xdr:from>
        <xdr:to>
          <xdr:col>14</xdr:col>
          <xdr:colOff>22860</xdr:colOff>
          <xdr:row>110</xdr:row>
          <xdr:rowOff>45720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3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74</xdr:row>
          <xdr:rowOff>30480</xdr:rowOff>
        </xdr:from>
        <xdr:to>
          <xdr:col>14</xdr:col>
          <xdr:colOff>22860</xdr:colOff>
          <xdr:row>75</xdr:row>
          <xdr:rowOff>38100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3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120</xdr:row>
          <xdr:rowOff>30480</xdr:rowOff>
        </xdr:from>
        <xdr:to>
          <xdr:col>14</xdr:col>
          <xdr:colOff>22860</xdr:colOff>
          <xdr:row>121</xdr:row>
          <xdr:rowOff>68580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3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117</xdr:row>
          <xdr:rowOff>7620</xdr:rowOff>
        </xdr:from>
        <xdr:to>
          <xdr:col>14</xdr:col>
          <xdr:colOff>22860</xdr:colOff>
          <xdr:row>118</xdr:row>
          <xdr:rowOff>22860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3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123</xdr:row>
          <xdr:rowOff>30480</xdr:rowOff>
        </xdr:from>
        <xdr:to>
          <xdr:col>14</xdr:col>
          <xdr:colOff>22860</xdr:colOff>
          <xdr:row>124</xdr:row>
          <xdr:rowOff>68580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3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117</xdr:row>
          <xdr:rowOff>7620</xdr:rowOff>
        </xdr:from>
        <xdr:to>
          <xdr:col>14</xdr:col>
          <xdr:colOff>22860</xdr:colOff>
          <xdr:row>118</xdr:row>
          <xdr:rowOff>22860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3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76</xdr:row>
          <xdr:rowOff>38100</xdr:rowOff>
        </xdr:from>
        <xdr:to>
          <xdr:col>14</xdr:col>
          <xdr:colOff>22860</xdr:colOff>
          <xdr:row>77</xdr:row>
          <xdr:rowOff>45720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3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93</xdr:row>
          <xdr:rowOff>38100</xdr:rowOff>
        </xdr:from>
        <xdr:to>
          <xdr:col>14</xdr:col>
          <xdr:colOff>22860</xdr:colOff>
          <xdr:row>94</xdr:row>
          <xdr:rowOff>76200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3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152400</xdr:colOff>
          <xdr:row>53</xdr:row>
          <xdr:rowOff>7620</xdr:rowOff>
        </xdr:from>
        <xdr:to>
          <xdr:col>13</xdr:col>
          <xdr:colOff>22860</xdr:colOff>
          <xdr:row>53</xdr:row>
          <xdr:rowOff>259080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75</xdr:row>
          <xdr:rowOff>7620</xdr:rowOff>
        </xdr:from>
        <xdr:to>
          <xdr:col>13</xdr:col>
          <xdr:colOff>22860</xdr:colOff>
          <xdr:row>76</xdr:row>
          <xdr:rowOff>22860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5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81</xdr:row>
          <xdr:rowOff>30480</xdr:rowOff>
        </xdr:from>
        <xdr:to>
          <xdr:col>13</xdr:col>
          <xdr:colOff>22860</xdr:colOff>
          <xdr:row>81</xdr:row>
          <xdr:rowOff>274320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5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83</xdr:row>
          <xdr:rowOff>38100</xdr:rowOff>
        </xdr:from>
        <xdr:to>
          <xdr:col>13</xdr:col>
          <xdr:colOff>22860</xdr:colOff>
          <xdr:row>84</xdr:row>
          <xdr:rowOff>45720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87</xdr:row>
          <xdr:rowOff>30480</xdr:rowOff>
        </xdr:from>
        <xdr:to>
          <xdr:col>13</xdr:col>
          <xdr:colOff>22860</xdr:colOff>
          <xdr:row>88</xdr:row>
          <xdr:rowOff>38100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98</xdr:row>
          <xdr:rowOff>7620</xdr:rowOff>
        </xdr:from>
        <xdr:to>
          <xdr:col>13</xdr:col>
          <xdr:colOff>22860</xdr:colOff>
          <xdr:row>99</xdr:row>
          <xdr:rowOff>22860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118</xdr:row>
          <xdr:rowOff>30480</xdr:rowOff>
        </xdr:from>
        <xdr:to>
          <xdr:col>13</xdr:col>
          <xdr:colOff>22860</xdr:colOff>
          <xdr:row>119</xdr:row>
          <xdr:rowOff>38100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5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78</xdr:row>
          <xdr:rowOff>30480</xdr:rowOff>
        </xdr:from>
        <xdr:to>
          <xdr:col>13</xdr:col>
          <xdr:colOff>22860</xdr:colOff>
          <xdr:row>79</xdr:row>
          <xdr:rowOff>38100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5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124</xdr:row>
          <xdr:rowOff>30480</xdr:rowOff>
        </xdr:from>
        <xdr:to>
          <xdr:col>13</xdr:col>
          <xdr:colOff>22860</xdr:colOff>
          <xdr:row>125</xdr:row>
          <xdr:rowOff>38100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5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121</xdr:row>
          <xdr:rowOff>7620</xdr:rowOff>
        </xdr:from>
        <xdr:to>
          <xdr:col>13</xdr:col>
          <xdr:colOff>22860</xdr:colOff>
          <xdr:row>122</xdr:row>
          <xdr:rowOff>22860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5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130</xdr:row>
          <xdr:rowOff>30480</xdr:rowOff>
        </xdr:from>
        <xdr:to>
          <xdr:col>13</xdr:col>
          <xdr:colOff>22860</xdr:colOff>
          <xdr:row>131</xdr:row>
          <xdr:rowOff>68580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5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102</xdr:row>
          <xdr:rowOff>190500</xdr:rowOff>
        </xdr:from>
        <xdr:to>
          <xdr:col>2</xdr:col>
          <xdr:colOff>182880</xdr:colOff>
          <xdr:row>104</xdr:row>
          <xdr:rowOff>22860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5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37</xdr:row>
          <xdr:rowOff>7620</xdr:rowOff>
        </xdr:from>
        <xdr:to>
          <xdr:col>13</xdr:col>
          <xdr:colOff>22860</xdr:colOff>
          <xdr:row>38</xdr:row>
          <xdr:rowOff>22860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5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98</xdr:row>
          <xdr:rowOff>7620</xdr:rowOff>
        </xdr:from>
        <xdr:to>
          <xdr:col>13</xdr:col>
          <xdr:colOff>22860</xdr:colOff>
          <xdr:row>99</xdr:row>
          <xdr:rowOff>22860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5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160020</xdr:colOff>
          <xdr:row>127</xdr:row>
          <xdr:rowOff>198120</xdr:rowOff>
        </xdr:from>
        <xdr:to>
          <xdr:col>13</xdr:col>
          <xdr:colOff>30480</xdr:colOff>
          <xdr:row>128</xdr:row>
          <xdr:rowOff>213360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5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105</xdr:row>
          <xdr:rowOff>99060</xdr:rowOff>
        </xdr:from>
        <xdr:to>
          <xdr:col>13</xdr:col>
          <xdr:colOff>7620</xdr:colOff>
          <xdr:row>106</xdr:row>
          <xdr:rowOff>106680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5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20</xdr:row>
          <xdr:rowOff>7620</xdr:rowOff>
        </xdr:from>
        <xdr:to>
          <xdr:col>13</xdr:col>
          <xdr:colOff>22860</xdr:colOff>
          <xdr:row>21</xdr:row>
          <xdr:rowOff>45720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5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24</xdr:row>
          <xdr:rowOff>99060</xdr:rowOff>
        </xdr:from>
        <xdr:to>
          <xdr:col>13</xdr:col>
          <xdr:colOff>7620</xdr:colOff>
          <xdr:row>25</xdr:row>
          <xdr:rowOff>137160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5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121</xdr:row>
          <xdr:rowOff>7620</xdr:rowOff>
        </xdr:from>
        <xdr:to>
          <xdr:col>13</xdr:col>
          <xdr:colOff>22860</xdr:colOff>
          <xdr:row>122</xdr:row>
          <xdr:rowOff>22860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5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121</xdr:row>
          <xdr:rowOff>7620</xdr:rowOff>
        </xdr:from>
        <xdr:to>
          <xdr:col>13</xdr:col>
          <xdr:colOff>22860</xdr:colOff>
          <xdr:row>122</xdr:row>
          <xdr:rowOff>22860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5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40</xdr:row>
          <xdr:rowOff>160020</xdr:rowOff>
        </xdr:from>
        <xdr:to>
          <xdr:col>13</xdr:col>
          <xdr:colOff>22860</xdr:colOff>
          <xdr:row>41</xdr:row>
          <xdr:rowOff>182880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5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42</xdr:row>
          <xdr:rowOff>0</xdr:rowOff>
        </xdr:from>
        <xdr:to>
          <xdr:col>2</xdr:col>
          <xdr:colOff>152400</xdr:colOff>
          <xdr:row>42</xdr:row>
          <xdr:rowOff>251460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5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42</xdr:row>
          <xdr:rowOff>99060</xdr:rowOff>
        </xdr:from>
        <xdr:to>
          <xdr:col>13</xdr:col>
          <xdr:colOff>22860</xdr:colOff>
          <xdr:row>42</xdr:row>
          <xdr:rowOff>342900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5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93</xdr:row>
          <xdr:rowOff>30480</xdr:rowOff>
        </xdr:from>
        <xdr:to>
          <xdr:col>13</xdr:col>
          <xdr:colOff>22860</xdr:colOff>
          <xdr:row>94</xdr:row>
          <xdr:rowOff>68580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5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93</xdr:row>
          <xdr:rowOff>198120</xdr:rowOff>
        </xdr:from>
        <xdr:to>
          <xdr:col>2</xdr:col>
          <xdr:colOff>137160</xdr:colOff>
          <xdr:row>94</xdr:row>
          <xdr:rowOff>236220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5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94</xdr:row>
          <xdr:rowOff>601980</xdr:rowOff>
        </xdr:from>
        <xdr:to>
          <xdr:col>2</xdr:col>
          <xdr:colOff>121920</xdr:colOff>
          <xdr:row>96</xdr:row>
          <xdr:rowOff>7620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5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0</xdr:colOff>
      <xdr:row>5</xdr:row>
      <xdr:rowOff>0</xdr:rowOff>
    </xdr:from>
    <xdr:to>
      <xdr:col>16</xdr:col>
      <xdr:colOff>485214</xdr:colOff>
      <xdr:row>5</xdr:row>
      <xdr:rowOff>221315</xdr:rowOff>
    </xdr:to>
    <xdr:sp macro="" textlink="">
      <xdr:nvSpPr>
        <xdr:cNvPr id="29" name="楕円 3">
          <a:extLst>
            <a:ext uri="{FF2B5EF4-FFF2-40B4-BE49-F238E27FC236}">
              <a16:creationId xmlns:a16="http://schemas.microsoft.com/office/drawing/2014/main" id="{00000000-0008-0000-0500-00001D000000}"/>
            </a:ext>
          </a:extLst>
        </xdr:cNvPr>
        <xdr:cNvSpPr/>
      </xdr:nvSpPr>
      <xdr:spPr>
        <a:xfrm>
          <a:off x="7629525" y="1190625"/>
          <a:ext cx="485214" cy="221315"/>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172011</xdr:colOff>
      <xdr:row>137</xdr:row>
      <xdr:rowOff>114300</xdr:rowOff>
    </xdr:from>
    <xdr:to>
      <xdr:col>15</xdr:col>
      <xdr:colOff>504825</xdr:colOff>
      <xdr:row>138</xdr:row>
      <xdr:rowOff>87966</xdr:rowOff>
    </xdr:to>
    <xdr:sp macro="" textlink="">
      <xdr:nvSpPr>
        <xdr:cNvPr id="38" name="楕円 3">
          <a:extLst>
            <a:ext uri="{FF2B5EF4-FFF2-40B4-BE49-F238E27FC236}">
              <a16:creationId xmlns:a16="http://schemas.microsoft.com/office/drawing/2014/main" id="{00000000-0008-0000-0500-000026000000}"/>
            </a:ext>
          </a:extLst>
        </xdr:cNvPr>
        <xdr:cNvSpPr/>
      </xdr:nvSpPr>
      <xdr:spPr>
        <a:xfrm>
          <a:off x="7601511" y="32889825"/>
          <a:ext cx="332814" cy="183216"/>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161</xdr:row>
          <xdr:rowOff>76200</xdr:rowOff>
        </xdr:from>
        <xdr:to>
          <xdr:col>2</xdr:col>
          <xdr:colOff>76200</xdr:colOff>
          <xdr:row>162</xdr:row>
          <xdr:rowOff>228600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5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162</xdr:row>
          <xdr:rowOff>373380</xdr:rowOff>
        </xdr:from>
        <xdr:to>
          <xdr:col>2</xdr:col>
          <xdr:colOff>45720</xdr:colOff>
          <xdr:row>163</xdr:row>
          <xdr:rowOff>220980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5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153</xdr:row>
          <xdr:rowOff>0</xdr:rowOff>
        </xdr:from>
        <xdr:to>
          <xdr:col>13</xdr:col>
          <xdr:colOff>22860</xdr:colOff>
          <xdr:row>154</xdr:row>
          <xdr:rowOff>38100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5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162</xdr:row>
          <xdr:rowOff>99060</xdr:rowOff>
        </xdr:from>
        <xdr:to>
          <xdr:col>13</xdr:col>
          <xdr:colOff>22860</xdr:colOff>
          <xdr:row>162</xdr:row>
          <xdr:rowOff>342900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5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173</xdr:row>
          <xdr:rowOff>38100</xdr:rowOff>
        </xdr:from>
        <xdr:to>
          <xdr:col>13</xdr:col>
          <xdr:colOff>22860</xdr:colOff>
          <xdr:row>173</xdr:row>
          <xdr:rowOff>289560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5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189</xdr:row>
          <xdr:rowOff>30480</xdr:rowOff>
        </xdr:from>
        <xdr:to>
          <xdr:col>13</xdr:col>
          <xdr:colOff>22860</xdr:colOff>
          <xdr:row>190</xdr:row>
          <xdr:rowOff>68580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5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53</xdr:row>
          <xdr:rowOff>7620</xdr:rowOff>
        </xdr:from>
        <xdr:to>
          <xdr:col>14</xdr:col>
          <xdr:colOff>22860</xdr:colOff>
          <xdr:row>53</xdr:row>
          <xdr:rowOff>259080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5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75</xdr:row>
          <xdr:rowOff>7620</xdr:rowOff>
        </xdr:from>
        <xdr:to>
          <xdr:col>14</xdr:col>
          <xdr:colOff>22860</xdr:colOff>
          <xdr:row>76</xdr:row>
          <xdr:rowOff>22860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5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81</xdr:row>
          <xdr:rowOff>30480</xdr:rowOff>
        </xdr:from>
        <xdr:to>
          <xdr:col>14</xdr:col>
          <xdr:colOff>22860</xdr:colOff>
          <xdr:row>81</xdr:row>
          <xdr:rowOff>274320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5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83</xdr:row>
          <xdr:rowOff>38100</xdr:rowOff>
        </xdr:from>
        <xdr:to>
          <xdr:col>14</xdr:col>
          <xdr:colOff>22860</xdr:colOff>
          <xdr:row>84</xdr:row>
          <xdr:rowOff>45720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5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87</xdr:row>
          <xdr:rowOff>30480</xdr:rowOff>
        </xdr:from>
        <xdr:to>
          <xdr:col>14</xdr:col>
          <xdr:colOff>22860</xdr:colOff>
          <xdr:row>88</xdr:row>
          <xdr:rowOff>38100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5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98</xdr:row>
          <xdr:rowOff>7620</xdr:rowOff>
        </xdr:from>
        <xdr:to>
          <xdr:col>14</xdr:col>
          <xdr:colOff>22860</xdr:colOff>
          <xdr:row>99</xdr:row>
          <xdr:rowOff>22860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5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118</xdr:row>
          <xdr:rowOff>30480</xdr:rowOff>
        </xdr:from>
        <xdr:to>
          <xdr:col>14</xdr:col>
          <xdr:colOff>22860</xdr:colOff>
          <xdr:row>119</xdr:row>
          <xdr:rowOff>38100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5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78</xdr:row>
          <xdr:rowOff>30480</xdr:rowOff>
        </xdr:from>
        <xdr:to>
          <xdr:col>14</xdr:col>
          <xdr:colOff>22860</xdr:colOff>
          <xdr:row>79</xdr:row>
          <xdr:rowOff>38100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5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124</xdr:row>
          <xdr:rowOff>30480</xdr:rowOff>
        </xdr:from>
        <xdr:to>
          <xdr:col>14</xdr:col>
          <xdr:colOff>22860</xdr:colOff>
          <xdr:row>125</xdr:row>
          <xdr:rowOff>38100</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5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121</xdr:row>
          <xdr:rowOff>7620</xdr:rowOff>
        </xdr:from>
        <xdr:to>
          <xdr:col>14</xdr:col>
          <xdr:colOff>22860</xdr:colOff>
          <xdr:row>122</xdr:row>
          <xdr:rowOff>22860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5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130</xdr:row>
          <xdr:rowOff>30480</xdr:rowOff>
        </xdr:from>
        <xdr:to>
          <xdr:col>14</xdr:col>
          <xdr:colOff>22860</xdr:colOff>
          <xdr:row>131</xdr:row>
          <xdr:rowOff>68580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5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37</xdr:row>
          <xdr:rowOff>7620</xdr:rowOff>
        </xdr:from>
        <xdr:to>
          <xdr:col>14</xdr:col>
          <xdr:colOff>22860</xdr:colOff>
          <xdr:row>38</xdr:row>
          <xdr:rowOff>22860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5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98</xdr:row>
          <xdr:rowOff>7620</xdr:rowOff>
        </xdr:from>
        <xdr:to>
          <xdr:col>14</xdr:col>
          <xdr:colOff>22860</xdr:colOff>
          <xdr:row>99</xdr:row>
          <xdr:rowOff>22860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5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127</xdr:row>
          <xdr:rowOff>198120</xdr:rowOff>
        </xdr:from>
        <xdr:to>
          <xdr:col>14</xdr:col>
          <xdr:colOff>30480</xdr:colOff>
          <xdr:row>128</xdr:row>
          <xdr:rowOff>213360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5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144780</xdr:colOff>
          <xdr:row>105</xdr:row>
          <xdr:rowOff>99060</xdr:rowOff>
        </xdr:from>
        <xdr:to>
          <xdr:col>14</xdr:col>
          <xdr:colOff>7620</xdr:colOff>
          <xdr:row>106</xdr:row>
          <xdr:rowOff>106680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5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20</xdr:row>
          <xdr:rowOff>7620</xdr:rowOff>
        </xdr:from>
        <xdr:to>
          <xdr:col>14</xdr:col>
          <xdr:colOff>22860</xdr:colOff>
          <xdr:row>21</xdr:row>
          <xdr:rowOff>45720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5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144780</xdr:colOff>
          <xdr:row>24</xdr:row>
          <xdr:rowOff>99060</xdr:rowOff>
        </xdr:from>
        <xdr:to>
          <xdr:col>14</xdr:col>
          <xdr:colOff>7620</xdr:colOff>
          <xdr:row>25</xdr:row>
          <xdr:rowOff>137160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5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121</xdr:row>
          <xdr:rowOff>7620</xdr:rowOff>
        </xdr:from>
        <xdr:to>
          <xdr:col>14</xdr:col>
          <xdr:colOff>22860</xdr:colOff>
          <xdr:row>122</xdr:row>
          <xdr:rowOff>22860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5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121</xdr:row>
          <xdr:rowOff>7620</xdr:rowOff>
        </xdr:from>
        <xdr:to>
          <xdr:col>14</xdr:col>
          <xdr:colOff>22860</xdr:colOff>
          <xdr:row>122</xdr:row>
          <xdr:rowOff>22860</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5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40</xdr:row>
          <xdr:rowOff>160020</xdr:rowOff>
        </xdr:from>
        <xdr:to>
          <xdr:col>14</xdr:col>
          <xdr:colOff>22860</xdr:colOff>
          <xdr:row>41</xdr:row>
          <xdr:rowOff>182880</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5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42</xdr:row>
          <xdr:rowOff>99060</xdr:rowOff>
        </xdr:from>
        <xdr:to>
          <xdr:col>14</xdr:col>
          <xdr:colOff>22860</xdr:colOff>
          <xdr:row>42</xdr:row>
          <xdr:rowOff>342900</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5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93</xdr:row>
          <xdr:rowOff>30480</xdr:rowOff>
        </xdr:from>
        <xdr:to>
          <xdr:col>14</xdr:col>
          <xdr:colOff>22860</xdr:colOff>
          <xdr:row>94</xdr:row>
          <xdr:rowOff>68580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5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153</xdr:row>
          <xdr:rowOff>0</xdr:rowOff>
        </xdr:from>
        <xdr:to>
          <xdr:col>14</xdr:col>
          <xdr:colOff>22860</xdr:colOff>
          <xdr:row>154</xdr:row>
          <xdr:rowOff>38100</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5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162</xdr:row>
          <xdr:rowOff>83820</xdr:rowOff>
        </xdr:from>
        <xdr:to>
          <xdr:col>14</xdr:col>
          <xdr:colOff>22860</xdr:colOff>
          <xdr:row>162</xdr:row>
          <xdr:rowOff>335280</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5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173</xdr:row>
          <xdr:rowOff>45720</xdr:rowOff>
        </xdr:from>
        <xdr:to>
          <xdr:col>14</xdr:col>
          <xdr:colOff>22860</xdr:colOff>
          <xdr:row>173</xdr:row>
          <xdr:rowOff>297180</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5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189</xdr:row>
          <xdr:rowOff>30480</xdr:rowOff>
        </xdr:from>
        <xdr:to>
          <xdr:col>14</xdr:col>
          <xdr:colOff>22860</xdr:colOff>
          <xdr:row>190</xdr:row>
          <xdr:rowOff>68580</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5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163</xdr:row>
          <xdr:rowOff>99060</xdr:rowOff>
        </xdr:from>
        <xdr:to>
          <xdr:col>13</xdr:col>
          <xdr:colOff>22860</xdr:colOff>
          <xdr:row>163</xdr:row>
          <xdr:rowOff>342900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5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163</xdr:row>
          <xdr:rowOff>99060</xdr:rowOff>
        </xdr:from>
        <xdr:to>
          <xdr:col>14</xdr:col>
          <xdr:colOff>22860</xdr:colOff>
          <xdr:row>163</xdr:row>
          <xdr:rowOff>342900</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5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180975</xdr:colOff>
      <xdr:row>139</xdr:row>
      <xdr:rowOff>0</xdr:rowOff>
    </xdr:from>
    <xdr:to>
      <xdr:col>15</xdr:col>
      <xdr:colOff>513789</xdr:colOff>
      <xdr:row>139</xdr:row>
      <xdr:rowOff>183216</xdr:rowOff>
    </xdr:to>
    <xdr:sp macro="" textlink="">
      <xdr:nvSpPr>
        <xdr:cNvPr id="69" name="楕円 3">
          <a:extLst>
            <a:ext uri="{FF2B5EF4-FFF2-40B4-BE49-F238E27FC236}">
              <a16:creationId xmlns:a16="http://schemas.microsoft.com/office/drawing/2014/main" id="{00000000-0008-0000-0500-000045000000}"/>
            </a:ext>
          </a:extLst>
        </xdr:cNvPr>
        <xdr:cNvSpPr/>
      </xdr:nvSpPr>
      <xdr:spPr>
        <a:xfrm>
          <a:off x="7610475" y="33194625"/>
          <a:ext cx="332814" cy="183216"/>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171450</xdr:colOff>
      <xdr:row>140</xdr:row>
      <xdr:rowOff>114300</xdr:rowOff>
    </xdr:from>
    <xdr:to>
      <xdr:col>15</xdr:col>
      <xdr:colOff>504264</xdr:colOff>
      <xdr:row>141</xdr:row>
      <xdr:rowOff>87966</xdr:rowOff>
    </xdr:to>
    <xdr:sp macro="" textlink="">
      <xdr:nvSpPr>
        <xdr:cNvPr id="70" name="楕円 3">
          <a:extLst>
            <a:ext uri="{FF2B5EF4-FFF2-40B4-BE49-F238E27FC236}">
              <a16:creationId xmlns:a16="http://schemas.microsoft.com/office/drawing/2014/main" id="{00000000-0008-0000-0500-000046000000}"/>
            </a:ext>
          </a:extLst>
        </xdr:cNvPr>
        <xdr:cNvSpPr/>
      </xdr:nvSpPr>
      <xdr:spPr>
        <a:xfrm>
          <a:off x="7600950" y="33518475"/>
          <a:ext cx="332814" cy="183216"/>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190500</xdr:colOff>
      <xdr:row>141</xdr:row>
      <xdr:rowOff>200025</xdr:rowOff>
    </xdr:from>
    <xdr:to>
      <xdr:col>15</xdr:col>
      <xdr:colOff>523314</xdr:colOff>
      <xdr:row>142</xdr:row>
      <xdr:rowOff>173691</xdr:rowOff>
    </xdr:to>
    <xdr:sp macro="" textlink="">
      <xdr:nvSpPr>
        <xdr:cNvPr id="71" name="楕円 3">
          <a:extLst>
            <a:ext uri="{FF2B5EF4-FFF2-40B4-BE49-F238E27FC236}">
              <a16:creationId xmlns:a16="http://schemas.microsoft.com/office/drawing/2014/main" id="{00000000-0008-0000-0500-000047000000}"/>
            </a:ext>
          </a:extLst>
        </xdr:cNvPr>
        <xdr:cNvSpPr/>
      </xdr:nvSpPr>
      <xdr:spPr>
        <a:xfrm>
          <a:off x="7620000" y="33813750"/>
          <a:ext cx="332814" cy="183216"/>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游ゴシック">
      <a:majorFont>
        <a:latin typeface="Calibri Light"/>
        <a:ea typeface="游ゴシック"/>
        <a:cs typeface=""/>
      </a:majorFont>
      <a:minorFont>
        <a:latin typeface="Calibri"/>
        <a:ea typeface="游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64.xml"/><Relationship Id="rId39" Type="http://schemas.openxmlformats.org/officeDocument/2006/relationships/ctrlProp" Target="../ctrlProps/ctrlProp77.xml"/><Relationship Id="rId21" Type="http://schemas.openxmlformats.org/officeDocument/2006/relationships/ctrlProp" Target="../ctrlProps/ctrlProp59.xml"/><Relationship Id="rId34" Type="http://schemas.openxmlformats.org/officeDocument/2006/relationships/ctrlProp" Target="../ctrlProps/ctrlProp72.xml"/><Relationship Id="rId42" Type="http://schemas.openxmlformats.org/officeDocument/2006/relationships/ctrlProp" Target="../ctrlProps/ctrlProp80.xml"/><Relationship Id="rId7" Type="http://schemas.openxmlformats.org/officeDocument/2006/relationships/ctrlProp" Target="../ctrlProps/ctrlProp45.xml"/><Relationship Id="rId2" Type="http://schemas.openxmlformats.org/officeDocument/2006/relationships/drawing" Target="../drawings/drawing2.xml"/><Relationship Id="rId16" Type="http://schemas.openxmlformats.org/officeDocument/2006/relationships/ctrlProp" Target="../ctrlProps/ctrlProp54.xml"/><Relationship Id="rId20" Type="http://schemas.openxmlformats.org/officeDocument/2006/relationships/ctrlProp" Target="../ctrlProps/ctrlProp58.xml"/><Relationship Id="rId29" Type="http://schemas.openxmlformats.org/officeDocument/2006/relationships/ctrlProp" Target="../ctrlProps/ctrlProp67.xml"/><Relationship Id="rId41" Type="http://schemas.openxmlformats.org/officeDocument/2006/relationships/ctrlProp" Target="../ctrlProps/ctrlProp79.xml"/><Relationship Id="rId1" Type="http://schemas.openxmlformats.org/officeDocument/2006/relationships/printerSettings" Target="../printerSettings/printerSettings3.bin"/><Relationship Id="rId6" Type="http://schemas.openxmlformats.org/officeDocument/2006/relationships/ctrlProp" Target="../ctrlProps/ctrlProp44.xml"/><Relationship Id="rId11" Type="http://schemas.openxmlformats.org/officeDocument/2006/relationships/ctrlProp" Target="../ctrlProps/ctrlProp49.xml"/><Relationship Id="rId24" Type="http://schemas.openxmlformats.org/officeDocument/2006/relationships/ctrlProp" Target="../ctrlProps/ctrlProp62.xml"/><Relationship Id="rId32" Type="http://schemas.openxmlformats.org/officeDocument/2006/relationships/ctrlProp" Target="../ctrlProps/ctrlProp70.xml"/><Relationship Id="rId37" Type="http://schemas.openxmlformats.org/officeDocument/2006/relationships/ctrlProp" Target="../ctrlProps/ctrlProp75.xml"/><Relationship Id="rId40" Type="http://schemas.openxmlformats.org/officeDocument/2006/relationships/ctrlProp" Target="../ctrlProps/ctrlProp78.xml"/><Relationship Id="rId5" Type="http://schemas.openxmlformats.org/officeDocument/2006/relationships/ctrlProp" Target="../ctrlProps/ctrlProp43.xml"/><Relationship Id="rId15" Type="http://schemas.openxmlformats.org/officeDocument/2006/relationships/ctrlProp" Target="../ctrlProps/ctrlProp53.xml"/><Relationship Id="rId23" Type="http://schemas.openxmlformats.org/officeDocument/2006/relationships/ctrlProp" Target="../ctrlProps/ctrlProp61.xml"/><Relationship Id="rId28" Type="http://schemas.openxmlformats.org/officeDocument/2006/relationships/ctrlProp" Target="../ctrlProps/ctrlProp66.xml"/><Relationship Id="rId36" Type="http://schemas.openxmlformats.org/officeDocument/2006/relationships/ctrlProp" Target="../ctrlProps/ctrlProp74.xml"/><Relationship Id="rId10" Type="http://schemas.openxmlformats.org/officeDocument/2006/relationships/ctrlProp" Target="../ctrlProps/ctrlProp48.xml"/><Relationship Id="rId19" Type="http://schemas.openxmlformats.org/officeDocument/2006/relationships/ctrlProp" Target="../ctrlProps/ctrlProp57.xml"/><Relationship Id="rId31" Type="http://schemas.openxmlformats.org/officeDocument/2006/relationships/ctrlProp" Target="../ctrlProps/ctrlProp69.xml"/><Relationship Id="rId44" Type="http://schemas.openxmlformats.org/officeDocument/2006/relationships/comments" Target="../comments1.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 Id="rId22" Type="http://schemas.openxmlformats.org/officeDocument/2006/relationships/ctrlProp" Target="../ctrlProps/ctrlProp60.xml"/><Relationship Id="rId27" Type="http://schemas.openxmlformats.org/officeDocument/2006/relationships/ctrlProp" Target="../ctrlProps/ctrlProp65.xml"/><Relationship Id="rId30" Type="http://schemas.openxmlformats.org/officeDocument/2006/relationships/ctrlProp" Target="../ctrlProps/ctrlProp68.xml"/><Relationship Id="rId35" Type="http://schemas.openxmlformats.org/officeDocument/2006/relationships/ctrlProp" Target="../ctrlProps/ctrlProp73.xml"/><Relationship Id="rId43" Type="http://schemas.openxmlformats.org/officeDocument/2006/relationships/ctrlProp" Target="../ctrlProps/ctrlProp81.xml"/><Relationship Id="rId8" Type="http://schemas.openxmlformats.org/officeDocument/2006/relationships/ctrlProp" Target="../ctrlProps/ctrlProp46.xml"/><Relationship Id="rId3" Type="http://schemas.openxmlformats.org/officeDocument/2006/relationships/vmlDrawing" Target="../drawings/vmlDrawing2.v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63.xml"/><Relationship Id="rId33" Type="http://schemas.openxmlformats.org/officeDocument/2006/relationships/ctrlProp" Target="../ctrlProps/ctrlProp71.xml"/><Relationship Id="rId38" Type="http://schemas.openxmlformats.org/officeDocument/2006/relationships/ctrlProp" Target="../ctrlProps/ctrlProp76.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91.xml"/><Relationship Id="rId18" Type="http://schemas.openxmlformats.org/officeDocument/2006/relationships/ctrlProp" Target="../ctrlProps/ctrlProp96.xml"/><Relationship Id="rId26" Type="http://schemas.openxmlformats.org/officeDocument/2006/relationships/ctrlProp" Target="../ctrlProps/ctrlProp104.xml"/><Relationship Id="rId39" Type="http://schemas.openxmlformats.org/officeDocument/2006/relationships/ctrlProp" Target="../ctrlProps/ctrlProp117.xml"/><Relationship Id="rId21" Type="http://schemas.openxmlformats.org/officeDocument/2006/relationships/ctrlProp" Target="../ctrlProps/ctrlProp99.xml"/><Relationship Id="rId34" Type="http://schemas.openxmlformats.org/officeDocument/2006/relationships/ctrlProp" Target="../ctrlProps/ctrlProp112.xml"/><Relationship Id="rId42" Type="http://schemas.openxmlformats.org/officeDocument/2006/relationships/ctrlProp" Target="../ctrlProps/ctrlProp120.xml"/><Relationship Id="rId47" Type="http://schemas.openxmlformats.org/officeDocument/2006/relationships/ctrlProp" Target="../ctrlProps/ctrlProp125.xml"/><Relationship Id="rId50" Type="http://schemas.openxmlformats.org/officeDocument/2006/relationships/ctrlProp" Target="../ctrlProps/ctrlProp128.xml"/><Relationship Id="rId7" Type="http://schemas.openxmlformats.org/officeDocument/2006/relationships/ctrlProp" Target="../ctrlProps/ctrlProp85.xml"/><Relationship Id="rId2" Type="http://schemas.openxmlformats.org/officeDocument/2006/relationships/drawing" Target="../drawings/drawing3.xml"/><Relationship Id="rId16" Type="http://schemas.openxmlformats.org/officeDocument/2006/relationships/ctrlProp" Target="../ctrlProps/ctrlProp94.xml"/><Relationship Id="rId29" Type="http://schemas.openxmlformats.org/officeDocument/2006/relationships/ctrlProp" Target="../ctrlProps/ctrlProp107.xml"/><Relationship Id="rId11" Type="http://schemas.openxmlformats.org/officeDocument/2006/relationships/ctrlProp" Target="../ctrlProps/ctrlProp89.xml"/><Relationship Id="rId24" Type="http://schemas.openxmlformats.org/officeDocument/2006/relationships/ctrlProp" Target="../ctrlProps/ctrlProp102.xml"/><Relationship Id="rId32" Type="http://schemas.openxmlformats.org/officeDocument/2006/relationships/ctrlProp" Target="../ctrlProps/ctrlProp110.xml"/><Relationship Id="rId37" Type="http://schemas.openxmlformats.org/officeDocument/2006/relationships/ctrlProp" Target="../ctrlProps/ctrlProp115.xml"/><Relationship Id="rId40" Type="http://schemas.openxmlformats.org/officeDocument/2006/relationships/ctrlProp" Target="../ctrlProps/ctrlProp118.xml"/><Relationship Id="rId45" Type="http://schemas.openxmlformats.org/officeDocument/2006/relationships/ctrlProp" Target="../ctrlProps/ctrlProp123.xml"/><Relationship Id="rId5" Type="http://schemas.openxmlformats.org/officeDocument/2006/relationships/ctrlProp" Target="../ctrlProps/ctrlProp83.xml"/><Relationship Id="rId15" Type="http://schemas.openxmlformats.org/officeDocument/2006/relationships/ctrlProp" Target="../ctrlProps/ctrlProp93.xml"/><Relationship Id="rId23" Type="http://schemas.openxmlformats.org/officeDocument/2006/relationships/ctrlProp" Target="../ctrlProps/ctrlProp101.xml"/><Relationship Id="rId28" Type="http://schemas.openxmlformats.org/officeDocument/2006/relationships/ctrlProp" Target="../ctrlProps/ctrlProp106.xml"/><Relationship Id="rId36" Type="http://schemas.openxmlformats.org/officeDocument/2006/relationships/ctrlProp" Target="../ctrlProps/ctrlProp114.xml"/><Relationship Id="rId49" Type="http://schemas.openxmlformats.org/officeDocument/2006/relationships/ctrlProp" Target="../ctrlProps/ctrlProp127.xml"/><Relationship Id="rId10" Type="http://schemas.openxmlformats.org/officeDocument/2006/relationships/ctrlProp" Target="../ctrlProps/ctrlProp88.xml"/><Relationship Id="rId19" Type="http://schemas.openxmlformats.org/officeDocument/2006/relationships/ctrlProp" Target="../ctrlProps/ctrlProp97.xml"/><Relationship Id="rId31" Type="http://schemas.openxmlformats.org/officeDocument/2006/relationships/ctrlProp" Target="../ctrlProps/ctrlProp109.xml"/><Relationship Id="rId44" Type="http://schemas.openxmlformats.org/officeDocument/2006/relationships/ctrlProp" Target="../ctrlProps/ctrlProp122.xml"/><Relationship Id="rId4" Type="http://schemas.openxmlformats.org/officeDocument/2006/relationships/ctrlProp" Target="../ctrlProps/ctrlProp82.xml"/><Relationship Id="rId9" Type="http://schemas.openxmlformats.org/officeDocument/2006/relationships/ctrlProp" Target="../ctrlProps/ctrlProp87.xml"/><Relationship Id="rId14" Type="http://schemas.openxmlformats.org/officeDocument/2006/relationships/ctrlProp" Target="../ctrlProps/ctrlProp92.xml"/><Relationship Id="rId22" Type="http://schemas.openxmlformats.org/officeDocument/2006/relationships/ctrlProp" Target="../ctrlProps/ctrlProp100.xml"/><Relationship Id="rId27" Type="http://schemas.openxmlformats.org/officeDocument/2006/relationships/ctrlProp" Target="../ctrlProps/ctrlProp105.xml"/><Relationship Id="rId30" Type="http://schemas.openxmlformats.org/officeDocument/2006/relationships/ctrlProp" Target="../ctrlProps/ctrlProp108.xml"/><Relationship Id="rId35" Type="http://schemas.openxmlformats.org/officeDocument/2006/relationships/ctrlProp" Target="../ctrlProps/ctrlProp113.xml"/><Relationship Id="rId43" Type="http://schemas.openxmlformats.org/officeDocument/2006/relationships/ctrlProp" Target="../ctrlProps/ctrlProp121.xml"/><Relationship Id="rId48" Type="http://schemas.openxmlformats.org/officeDocument/2006/relationships/ctrlProp" Target="../ctrlProps/ctrlProp126.xml"/><Relationship Id="rId8" Type="http://schemas.openxmlformats.org/officeDocument/2006/relationships/ctrlProp" Target="../ctrlProps/ctrlProp86.xml"/><Relationship Id="rId51" Type="http://schemas.openxmlformats.org/officeDocument/2006/relationships/comments" Target="../comments2.xml"/><Relationship Id="rId3" Type="http://schemas.openxmlformats.org/officeDocument/2006/relationships/vmlDrawing" Target="../drawings/vmlDrawing3.vml"/><Relationship Id="rId12" Type="http://schemas.openxmlformats.org/officeDocument/2006/relationships/ctrlProp" Target="../ctrlProps/ctrlProp90.xml"/><Relationship Id="rId17" Type="http://schemas.openxmlformats.org/officeDocument/2006/relationships/ctrlProp" Target="../ctrlProps/ctrlProp95.xml"/><Relationship Id="rId25" Type="http://schemas.openxmlformats.org/officeDocument/2006/relationships/ctrlProp" Target="../ctrlProps/ctrlProp103.xml"/><Relationship Id="rId33" Type="http://schemas.openxmlformats.org/officeDocument/2006/relationships/ctrlProp" Target="../ctrlProps/ctrlProp111.xml"/><Relationship Id="rId38" Type="http://schemas.openxmlformats.org/officeDocument/2006/relationships/ctrlProp" Target="../ctrlProps/ctrlProp116.xml"/><Relationship Id="rId46" Type="http://schemas.openxmlformats.org/officeDocument/2006/relationships/ctrlProp" Target="../ctrlProps/ctrlProp124.xml"/><Relationship Id="rId20" Type="http://schemas.openxmlformats.org/officeDocument/2006/relationships/ctrlProp" Target="../ctrlProps/ctrlProp98.xml"/><Relationship Id="rId41" Type="http://schemas.openxmlformats.org/officeDocument/2006/relationships/ctrlProp" Target="../ctrlProps/ctrlProp119.xml"/><Relationship Id="rId1" Type="http://schemas.openxmlformats.org/officeDocument/2006/relationships/printerSettings" Target="../printerSettings/printerSettings4.bin"/><Relationship Id="rId6" Type="http://schemas.openxmlformats.org/officeDocument/2006/relationships/ctrlProp" Target="../ctrlProps/ctrlProp8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38.xml"/><Relationship Id="rId18" Type="http://schemas.openxmlformats.org/officeDocument/2006/relationships/ctrlProp" Target="../ctrlProps/ctrlProp143.xml"/><Relationship Id="rId26" Type="http://schemas.openxmlformats.org/officeDocument/2006/relationships/ctrlProp" Target="../ctrlProps/ctrlProp151.xml"/><Relationship Id="rId39" Type="http://schemas.openxmlformats.org/officeDocument/2006/relationships/ctrlProp" Target="../ctrlProps/ctrlProp164.xml"/><Relationship Id="rId21" Type="http://schemas.openxmlformats.org/officeDocument/2006/relationships/ctrlProp" Target="../ctrlProps/ctrlProp146.xml"/><Relationship Id="rId34" Type="http://schemas.openxmlformats.org/officeDocument/2006/relationships/ctrlProp" Target="../ctrlProps/ctrlProp159.xml"/><Relationship Id="rId42" Type="http://schemas.openxmlformats.org/officeDocument/2006/relationships/ctrlProp" Target="../ctrlProps/ctrlProp167.xml"/><Relationship Id="rId47" Type="http://schemas.openxmlformats.org/officeDocument/2006/relationships/ctrlProp" Target="../ctrlProps/ctrlProp172.xml"/><Relationship Id="rId50" Type="http://schemas.openxmlformats.org/officeDocument/2006/relationships/ctrlProp" Target="../ctrlProps/ctrlProp175.xml"/><Relationship Id="rId55" Type="http://schemas.openxmlformats.org/officeDocument/2006/relationships/ctrlProp" Target="../ctrlProps/ctrlProp180.xml"/><Relationship Id="rId63" Type="http://schemas.openxmlformats.org/officeDocument/2006/relationships/ctrlProp" Target="../ctrlProps/ctrlProp188.xml"/><Relationship Id="rId7" Type="http://schemas.openxmlformats.org/officeDocument/2006/relationships/ctrlProp" Target="../ctrlProps/ctrlProp132.xml"/><Relationship Id="rId2" Type="http://schemas.openxmlformats.org/officeDocument/2006/relationships/drawing" Target="../drawings/drawing4.xml"/><Relationship Id="rId16" Type="http://schemas.openxmlformats.org/officeDocument/2006/relationships/ctrlProp" Target="../ctrlProps/ctrlProp141.xml"/><Relationship Id="rId29" Type="http://schemas.openxmlformats.org/officeDocument/2006/relationships/ctrlProp" Target="../ctrlProps/ctrlProp154.xml"/><Relationship Id="rId11" Type="http://schemas.openxmlformats.org/officeDocument/2006/relationships/ctrlProp" Target="../ctrlProps/ctrlProp136.xml"/><Relationship Id="rId24" Type="http://schemas.openxmlformats.org/officeDocument/2006/relationships/ctrlProp" Target="../ctrlProps/ctrlProp149.xml"/><Relationship Id="rId32" Type="http://schemas.openxmlformats.org/officeDocument/2006/relationships/ctrlProp" Target="../ctrlProps/ctrlProp157.xml"/><Relationship Id="rId37" Type="http://schemas.openxmlformats.org/officeDocument/2006/relationships/ctrlProp" Target="../ctrlProps/ctrlProp162.xml"/><Relationship Id="rId40" Type="http://schemas.openxmlformats.org/officeDocument/2006/relationships/ctrlProp" Target="../ctrlProps/ctrlProp165.xml"/><Relationship Id="rId45" Type="http://schemas.openxmlformats.org/officeDocument/2006/relationships/ctrlProp" Target="../ctrlProps/ctrlProp170.xml"/><Relationship Id="rId53" Type="http://schemas.openxmlformats.org/officeDocument/2006/relationships/ctrlProp" Target="../ctrlProps/ctrlProp178.xml"/><Relationship Id="rId58" Type="http://schemas.openxmlformats.org/officeDocument/2006/relationships/ctrlProp" Target="../ctrlProps/ctrlProp183.xml"/><Relationship Id="rId5" Type="http://schemas.openxmlformats.org/officeDocument/2006/relationships/ctrlProp" Target="../ctrlProps/ctrlProp130.xml"/><Relationship Id="rId61" Type="http://schemas.openxmlformats.org/officeDocument/2006/relationships/ctrlProp" Target="../ctrlProps/ctrlProp186.xml"/><Relationship Id="rId19" Type="http://schemas.openxmlformats.org/officeDocument/2006/relationships/ctrlProp" Target="../ctrlProps/ctrlProp144.xml"/><Relationship Id="rId14" Type="http://schemas.openxmlformats.org/officeDocument/2006/relationships/ctrlProp" Target="../ctrlProps/ctrlProp139.xml"/><Relationship Id="rId22" Type="http://schemas.openxmlformats.org/officeDocument/2006/relationships/ctrlProp" Target="../ctrlProps/ctrlProp147.xml"/><Relationship Id="rId27" Type="http://schemas.openxmlformats.org/officeDocument/2006/relationships/ctrlProp" Target="../ctrlProps/ctrlProp152.xml"/><Relationship Id="rId30" Type="http://schemas.openxmlformats.org/officeDocument/2006/relationships/ctrlProp" Target="../ctrlProps/ctrlProp155.xml"/><Relationship Id="rId35" Type="http://schemas.openxmlformats.org/officeDocument/2006/relationships/ctrlProp" Target="../ctrlProps/ctrlProp160.xml"/><Relationship Id="rId43" Type="http://schemas.openxmlformats.org/officeDocument/2006/relationships/ctrlProp" Target="../ctrlProps/ctrlProp168.xml"/><Relationship Id="rId48" Type="http://schemas.openxmlformats.org/officeDocument/2006/relationships/ctrlProp" Target="../ctrlProps/ctrlProp173.xml"/><Relationship Id="rId56" Type="http://schemas.openxmlformats.org/officeDocument/2006/relationships/ctrlProp" Target="../ctrlProps/ctrlProp181.xml"/><Relationship Id="rId64" Type="http://schemas.openxmlformats.org/officeDocument/2006/relationships/comments" Target="../comments3.xml"/><Relationship Id="rId8" Type="http://schemas.openxmlformats.org/officeDocument/2006/relationships/ctrlProp" Target="../ctrlProps/ctrlProp133.xml"/><Relationship Id="rId51" Type="http://schemas.openxmlformats.org/officeDocument/2006/relationships/ctrlProp" Target="../ctrlProps/ctrlProp176.xml"/><Relationship Id="rId3" Type="http://schemas.openxmlformats.org/officeDocument/2006/relationships/vmlDrawing" Target="../drawings/vmlDrawing4.vml"/><Relationship Id="rId12" Type="http://schemas.openxmlformats.org/officeDocument/2006/relationships/ctrlProp" Target="../ctrlProps/ctrlProp137.xml"/><Relationship Id="rId17" Type="http://schemas.openxmlformats.org/officeDocument/2006/relationships/ctrlProp" Target="../ctrlProps/ctrlProp142.xml"/><Relationship Id="rId25" Type="http://schemas.openxmlformats.org/officeDocument/2006/relationships/ctrlProp" Target="../ctrlProps/ctrlProp150.xml"/><Relationship Id="rId33" Type="http://schemas.openxmlformats.org/officeDocument/2006/relationships/ctrlProp" Target="../ctrlProps/ctrlProp158.xml"/><Relationship Id="rId38" Type="http://schemas.openxmlformats.org/officeDocument/2006/relationships/ctrlProp" Target="../ctrlProps/ctrlProp163.xml"/><Relationship Id="rId46" Type="http://schemas.openxmlformats.org/officeDocument/2006/relationships/ctrlProp" Target="../ctrlProps/ctrlProp171.xml"/><Relationship Id="rId59" Type="http://schemas.openxmlformats.org/officeDocument/2006/relationships/ctrlProp" Target="../ctrlProps/ctrlProp184.xml"/><Relationship Id="rId20" Type="http://schemas.openxmlformats.org/officeDocument/2006/relationships/ctrlProp" Target="../ctrlProps/ctrlProp145.xml"/><Relationship Id="rId41" Type="http://schemas.openxmlformats.org/officeDocument/2006/relationships/ctrlProp" Target="../ctrlProps/ctrlProp166.xml"/><Relationship Id="rId54" Type="http://schemas.openxmlformats.org/officeDocument/2006/relationships/ctrlProp" Target="../ctrlProps/ctrlProp179.xml"/><Relationship Id="rId62" Type="http://schemas.openxmlformats.org/officeDocument/2006/relationships/ctrlProp" Target="../ctrlProps/ctrlProp187.xml"/><Relationship Id="rId1" Type="http://schemas.openxmlformats.org/officeDocument/2006/relationships/printerSettings" Target="../printerSettings/printerSettings6.bin"/><Relationship Id="rId6" Type="http://schemas.openxmlformats.org/officeDocument/2006/relationships/ctrlProp" Target="../ctrlProps/ctrlProp131.xml"/><Relationship Id="rId15" Type="http://schemas.openxmlformats.org/officeDocument/2006/relationships/ctrlProp" Target="../ctrlProps/ctrlProp140.xml"/><Relationship Id="rId23" Type="http://schemas.openxmlformats.org/officeDocument/2006/relationships/ctrlProp" Target="../ctrlProps/ctrlProp148.xml"/><Relationship Id="rId28" Type="http://schemas.openxmlformats.org/officeDocument/2006/relationships/ctrlProp" Target="../ctrlProps/ctrlProp153.xml"/><Relationship Id="rId36" Type="http://schemas.openxmlformats.org/officeDocument/2006/relationships/ctrlProp" Target="../ctrlProps/ctrlProp161.xml"/><Relationship Id="rId49" Type="http://schemas.openxmlformats.org/officeDocument/2006/relationships/ctrlProp" Target="../ctrlProps/ctrlProp174.xml"/><Relationship Id="rId57" Type="http://schemas.openxmlformats.org/officeDocument/2006/relationships/ctrlProp" Target="../ctrlProps/ctrlProp182.xml"/><Relationship Id="rId10" Type="http://schemas.openxmlformats.org/officeDocument/2006/relationships/ctrlProp" Target="../ctrlProps/ctrlProp135.xml"/><Relationship Id="rId31" Type="http://schemas.openxmlformats.org/officeDocument/2006/relationships/ctrlProp" Target="../ctrlProps/ctrlProp156.xml"/><Relationship Id="rId44" Type="http://schemas.openxmlformats.org/officeDocument/2006/relationships/ctrlProp" Target="../ctrlProps/ctrlProp169.xml"/><Relationship Id="rId52" Type="http://schemas.openxmlformats.org/officeDocument/2006/relationships/ctrlProp" Target="../ctrlProps/ctrlProp177.xml"/><Relationship Id="rId60" Type="http://schemas.openxmlformats.org/officeDocument/2006/relationships/ctrlProp" Target="../ctrlProps/ctrlProp185.xml"/><Relationship Id="rId4" Type="http://schemas.openxmlformats.org/officeDocument/2006/relationships/ctrlProp" Target="../ctrlProps/ctrlProp129.xml"/><Relationship Id="rId9" Type="http://schemas.openxmlformats.org/officeDocument/2006/relationships/ctrlProp" Target="../ctrlProps/ctrlProp13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B1:C15"/>
  <sheetViews>
    <sheetView showGridLines="0" topLeftCell="A4" workbookViewId="0">
      <selection activeCell="C6" sqref="C6"/>
    </sheetView>
  </sheetViews>
  <sheetFormatPr defaultColWidth="9" defaultRowHeight="18"/>
  <cols>
    <col min="1" max="2" width="4.5" style="7" customWidth="1"/>
    <col min="3" max="3" width="61.69921875" style="7" customWidth="1"/>
    <col min="4" max="14" width="4.5" style="7" customWidth="1"/>
    <col min="15" max="16384" width="9" style="7"/>
  </cols>
  <sheetData>
    <row r="1" spans="2:3" ht="22.2">
      <c r="B1" s="206"/>
      <c r="C1" s="207" t="s">
        <v>128</v>
      </c>
    </row>
    <row r="2" spans="2:3">
      <c r="B2" s="206"/>
      <c r="C2" s="208" t="s">
        <v>208</v>
      </c>
    </row>
    <row r="3" spans="2:3" s="211" customFormat="1" ht="24.9" customHeight="1">
      <c r="B3" s="209" t="s">
        <v>349</v>
      </c>
      <c r="C3" s="210" t="s">
        <v>129</v>
      </c>
    </row>
    <row r="4" spans="2:3" s="211" customFormat="1" ht="24.9" customHeight="1">
      <c r="B4" s="209"/>
      <c r="C4" s="210" t="s">
        <v>133</v>
      </c>
    </row>
    <row r="5" spans="2:3" s="211" customFormat="1" ht="24.9" customHeight="1">
      <c r="B5" s="209" t="s">
        <v>350</v>
      </c>
      <c r="C5" s="210" t="s">
        <v>130</v>
      </c>
    </row>
    <row r="6" spans="2:3" s="211" customFormat="1" ht="24.9" customHeight="1">
      <c r="B6" s="209" t="s">
        <v>131</v>
      </c>
      <c r="C6" s="210" t="s">
        <v>132</v>
      </c>
    </row>
    <row r="7" spans="2:3" s="211" customFormat="1" ht="24.9" customHeight="1">
      <c r="B7" s="209"/>
      <c r="C7" s="210" t="s">
        <v>133</v>
      </c>
    </row>
    <row r="8" spans="2:3" s="211" customFormat="1" ht="24.9" customHeight="1">
      <c r="B8" s="209" t="s">
        <v>134</v>
      </c>
      <c r="C8" s="210" t="s">
        <v>135</v>
      </c>
    </row>
    <row r="9" spans="2:3" ht="24.9" customHeight="1">
      <c r="C9" s="210" t="s">
        <v>136</v>
      </c>
    </row>
    <row r="13" spans="2:3" ht="19.8">
      <c r="B13" s="209" t="s">
        <v>209</v>
      </c>
    </row>
    <row r="14" spans="2:3">
      <c r="B14" s="242"/>
      <c r="C14" s="7" t="s">
        <v>210</v>
      </c>
    </row>
    <row r="15" spans="2:3">
      <c r="B15" s="243"/>
      <c r="C15" s="7" t="s">
        <v>211</v>
      </c>
    </row>
  </sheetData>
  <phoneticPr fontId="2"/>
  <hyperlinks>
    <hyperlink ref="C8" location="'11介護老人保健施設① 通リハ付'!A1" display="介護老人保健施設・みなし通所リハビリテーション" xr:uid="{00000000-0004-0000-0000-000000000000}"/>
    <hyperlink ref="C6" location="'10介護老人福祉施設①'!A1" display="介護老人福祉施設" xr:uid="{00000000-0004-0000-0000-000001000000}"/>
    <hyperlink ref="C7" location="'８短期・10老人福祉施設②'!A1" display="夜勤職員配置及び夜勤職員配置加算算定表" xr:uid="{00000000-0004-0000-0000-000002000000}"/>
    <hyperlink ref="C3" location="'８短期入所 (併設型)①'!A1" display="短期入所生活介護（併設型）" xr:uid="{00000000-0004-0000-0000-000003000000}"/>
    <hyperlink ref="C5" location="'９特定施設'!A1" display="特定施設入居者生活介護" xr:uid="{00000000-0004-0000-0000-000004000000}"/>
    <hyperlink ref="C9" location="'11介護老人保健施設② Ⅰ及びⅣ'!A1" display="夜勤職員配置及び夜勤職員配置加算算定表" xr:uid="{00000000-0004-0000-0000-000005000000}"/>
    <hyperlink ref="C4" location="'８短期・10老人福祉施設②'!A1" display="夜勤職員配置及び夜勤職員配置加算算定表" xr:uid="{00000000-0004-0000-0000-000006000000}"/>
  </hyperlinks>
  <pageMargins left="0.70866141732283472" right="0.70866141732283472" top="0.74803149606299213" bottom="0.74803149606299213" header="0.31496062992125984" footer="0.31496062992125984"/>
  <pageSetup paperSize="9" fitToHeight="0" orientation="portrait" r:id="rId1"/>
  <headerFooter>
    <oddHeader>&amp;R2020.12</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16"/>
  <sheetViews>
    <sheetView showGridLines="0" showZeros="0" view="pageBreakPreview" zoomScaleNormal="100" zoomScaleSheetLayoutView="100" workbookViewId="0">
      <selection activeCell="I105" sqref="I105"/>
    </sheetView>
  </sheetViews>
  <sheetFormatPr defaultColWidth="9" defaultRowHeight="16.2"/>
  <cols>
    <col min="1" max="1" width="12.09765625" style="90" customWidth="1"/>
    <col min="2" max="3" width="3.19921875" style="90" customWidth="1"/>
    <col min="4" max="12" width="6.5" style="90" customWidth="1"/>
    <col min="13" max="14" width="6.19921875" style="90" customWidth="1"/>
    <col min="15" max="15" width="9" style="90" customWidth="1"/>
    <col min="16" max="16384" width="9" style="90"/>
  </cols>
  <sheetData>
    <row r="1" spans="1:19" ht="18.75" customHeight="1">
      <c r="A1" s="629" t="s">
        <v>218</v>
      </c>
      <c r="B1" s="629"/>
      <c r="C1" s="629"/>
      <c r="D1" s="629"/>
      <c r="E1" s="629"/>
      <c r="F1" s="629"/>
      <c r="G1" s="629"/>
      <c r="H1" s="629"/>
      <c r="I1" s="629"/>
      <c r="J1" s="629"/>
      <c r="K1" s="629"/>
      <c r="L1" s="629"/>
      <c r="M1" s="629"/>
      <c r="N1" s="629"/>
      <c r="O1" s="629"/>
      <c r="R1" s="495"/>
    </row>
    <row r="2" spans="1:19" ht="11.25" customHeight="1" thickBot="1">
      <c r="A2" s="91"/>
      <c r="R2" s="495" t="s">
        <v>375</v>
      </c>
    </row>
    <row r="3" spans="1:19" ht="26.25" customHeight="1" thickBot="1">
      <c r="A3" s="92" t="s">
        <v>0</v>
      </c>
      <c r="B3" s="630" t="s">
        <v>1</v>
      </c>
      <c r="C3" s="631"/>
      <c r="D3" s="631"/>
      <c r="E3" s="631"/>
      <c r="F3" s="631"/>
      <c r="G3" s="639" t="s">
        <v>377</v>
      </c>
      <c r="H3" s="639"/>
      <c r="I3" s="639"/>
      <c r="J3" s="640"/>
      <c r="K3" s="640"/>
      <c r="L3" s="641"/>
      <c r="R3" s="495" t="s">
        <v>376</v>
      </c>
    </row>
    <row r="4" spans="1:19" ht="26.25" customHeight="1" thickBot="1">
      <c r="A4" s="92" t="s">
        <v>2</v>
      </c>
      <c r="B4" s="632"/>
      <c r="C4" s="633"/>
      <c r="D4" s="633"/>
      <c r="E4" s="633"/>
      <c r="F4" s="633"/>
      <c r="G4" s="633"/>
      <c r="H4" s="633"/>
      <c r="I4" s="633"/>
      <c r="J4" s="633"/>
      <c r="K4" s="633"/>
      <c r="L4" s="633"/>
      <c r="M4" s="633"/>
      <c r="N4" s="633"/>
      <c r="O4" s="634"/>
    </row>
    <row r="5" spans="1:19" ht="11.25" customHeight="1" thickBot="1">
      <c r="A5" s="93"/>
    </row>
    <row r="6" spans="1:19" ht="18.75" customHeight="1">
      <c r="A6" s="248" t="s">
        <v>3</v>
      </c>
      <c r="B6" s="635" t="s">
        <v>4</v>
      </c>
      <c r="C6" s="636"/>
      <c r="D6" s="249"/>
      <c r="E6" s="250" t="s">
        <v>5</v>
      </c>
      <c r="F6" s="635" t="s">
        <v>6</v>
      </c>
      <c r="G6" s="636"/>
      <c r="H6" s="249"/>
      <c r="I6" s="251" t="s">
        <v>5</v>
      </c>
      <c r="J6" s="674" t="s">
        <v>212</v>
      </c>
      <c r="K6" s="675"/>
      <c r="L6" s="676"/>
      <c r="M6" s="245"/>
      <c r="N6" s="245"/>
      <c r="O6" s="225"/>
    </row>
    <row r="7" spans="1:19" ht="18.75" customHeight="1" thickBot="1">
      <c r="A7" s="456" t="s">
        <v>7</v>
      </c>
      <c r="B7" s="642" t="s">
        <v>4</v>
      </c>
      <c r="C7" s="643"/>
      <c r="D7" s="246"/>
      <c r="E7" s="247" t="s">
        <v>5</v>
      </c>
      <c r="F7" s="637" t="s">
        <v>6</v>
      </c>
      <c r="G7" s="638"/>
      <c r="H7" s="246"/>
      <c r="I7" s="105" t="s">
        <v>5</v>
      </c>
      <c r="J7" s="677" t="s">
        <v>212</v>
      </c>
      <c r="K7" s="678"/>
      <c r="L7" s="679"/>
      <c r="M7" s="244"/>
      <c r="N7" s="244"/>
      <c r="O7" s="225"/>
    </row>
    <row r="8" spans="1:19" ht="18.75" customHeight="1" thickBot="1">
      <c r="A8" s="456" t="s">
        <v>8</v>
      </c>
      <c r="B8" s="683" t="s">
        <v>4</v>
      </c>
      <c r="C8" s="684"/>
      <c r="D8" s="103">
        <f>SUM(D6:D7)</f>
        <v>0</v>
      </c>
      <c r="E8" s="104" t="s">
        <v>5</v>
      </c>
      <c r="F8" s="638" t="s">
        <v>6</v>
      </c>
      <c r="G8" s="638"/>
      <c r="H8" s="103">
        <f>SUM(H6:H7)</f>
        <v>0</v>
      </c>
      <c r="I8" s="105" t="s">
        <v>5</v>
      </c>
      <c r="J8" s="680"/>
      <c r="K8" s="681"/>
      <c r="L8" s="682"/>
      <c r="M8" s="244"/>
      <c r="N8" s="244"/>
      <c r="O8" s="225"/>
    </row>
    <row r="9" spans="1:19" ht="18.75" customHeight="1">
      <c r="A9" s="618" t="s">
        <v>69</v>
      </c>
      <c r="B9" s="618"/>
      <c r="C9" s="618"/>
      <c r="D9" s="618"/>
      <c r="E9" s="618"/>
      <c r="F9" s="618"/>
      <c r="G9" s="618"/>
      <c r="H9" s="618"/>
      <c r="I9" s="618"/>
      <c r="J9" s="618"/>
      <c r="K9" s="618"/>
      <c r="L9" s="618"/>
      <c r="M9" s="618"/>
      <c r="N9" s="618"/>
      <c r="O9" s="618"/>
      <c r="P9" s="224"/>
      <c r="Q9" s="224"/>
      <c r="R9" s="224"/>
      <c r="S9" s="224"/>
    </row>
    <row r="10" spans="1:19" ht="11.25" customHeight="1">
      <c r="A10" s="93"/>
    </row>
    <row r="11" spans="1:19" ht="11.25" customHeight="1">
      <c r="A11" s="660" t="s">
        <v>9</v>
      </c>
      <c r="B11" s="660"/>
      <c r="C11" s="660"/>
      <c r="D11" s="660"/>
      <c r="E11" s="660"/>
      <c r="F11" s="660"/>
      <c r="G11" s="660"/>
      <c r="H11" s="660"/>
      <c r="I11" s="660"/>
      <c r="J11" s="660"/>
      <c r="K11" s="660"/>
      <c r="L11" s="660"/>
      <c r="M11" s="660"/>
      <c r="N11" s="660"/>
      <c r="O11" s="660"/>
    </row>
    <row r="12" spans="1:19" ht="11.25" customHeight="1">
      <c r="A12" s="661" t="s">
        <v>10</v>
      </c>
      <c r="B12" s="661"/>
      <c r="C12" s="661"/>
      <c r="D12" s="661"/>
      <c r="E12" s="661"/>
      <c r="F12" s="661"/>
      <c r="G12" s="661"/>
      <c r="H12" s="661"/>
      <c r="I12" s="661"/>
      <c r="J12" s="661"/>
      <c r="K12" s="661"/>
      <c r="L12" s="661"/>
      <c r="M12" s="661"/>
      <c r="N12" s="661"/>
      <c r="O12" s="661"/>
    </row>
    <row r="13" spans="1:19" ht="11.25" customHeight="1">
      <c r="A13" s="661" t="s">
        <v>355</v>
      </c>
      <c r="B13" s="661"/>
      <c r="C13" s="661"/>
      <c r="D13" s="661"/>
      <c r="E13" s="661"/>
      <c r="F13" s="661"/>
      <c r="G13" s="661"/>
      <c r="H13" s="661"/>
      <c r="I13" s="661"/>
      <c r="J13" s="661"/>
      <c r="K13" s="661"/>
      <c r="L13" s="661"/>
      <c r="M13" s="661"/>
      <c r="N13" s="661"/>
      <c r="O13" s="661"/>
    </row>
    <row r="14" spans="1:19" ht="11.25" customHeight="1">
      <c r="A14" s="661" t="s">
        <v>11</v>
      </c>
      <c r="B14" s="661"/>
      <c r="C14" s="661"/>
      <c r="D14" s="661"/>
      <c r="E14" s="661"/>
      <c r="F14" s="661"/>
      <c r="G14" s="661"/>
      <c r="H14" s="661"/>
      <c r="I14" s="661"/>
      <c r="J14" s="661"/>
      <c r="K14" s="661"/>
      <c r="L14" s="661"/>
      <c r="M14" s="661"/>
      <c r="N14" s="661"/>
      <c r="O14" s="661"/>
    </row>
    <row r="15" spans="1:19" ht="11.25" customHeight="1">
      <c r="A15" s="93"/>
    </row>
    <row r="16" spans="1:19" ht="11.25" customHeight="1">
      <c r="A16" s="660" t="s">
        <v>12</v>
      </c>
      <c r="B16" s="660"/>
      <c r="C16" s="660"/>
      <c r="D16" s="660"/>
      <c r="E16" s="660"/>
      <c r="F16" s="660"/>
      <c r="G16" s="660"/>
      <c r="H16" s="660"/>
      <c r="I16" s="660"/>
      <c r="J16" s="660"/>
      <c r="K16" s="660"/>
      <c r="L16" s="660"/>
      <c r="M16" s="660"/>
      <c r="N16" s="660"/>
      <c r="O16" s="660"/>
    </row>
    <row r="17" spans="1:15" ht="11.25" customHeight="1">
      <c r="A17" s="93"/>
    </row>
    <row r="18" spans="1:15" ht="11.25" customHeight="1" thickBot="1">
      <c r="A18" s="662" t="s">
        <v>13</v>
      </c>
      <c r="B18" s="662"/>
      <c r="C18" s="662"/>
      <c r="D18" s="662"/>
      <c r="E18" s="662"/>
      <c r="F18" s="662"/>
      <c r="G18" s="662"/>
      <c r="H18" s="662"/>
      <c r="I18" s="662"/>
      <c r="J18" s="662"/>
      <c r="K18" s="662"/>
      <c r="L18" s="662"/>
      <c r="M18" s="662"/>
      <c r="N18" s="662"/>
      <c r="O18" s="662"/>
    </row>
    <row r="19" spans="1:15" s="106" customFormat="1" ht="15.75" customHeight="1" thickBot="1">
      <c r="A19" s="444" t="s">
        <v>14</v>
      </c>
      <c r="B19" s="663" t="s">
        <v>15</v>
      </c>
      <c r="C19" s="664"/>
      <c r="D19" s="664"/>
      <c r="E19" s="664"/>
      <c r="F19" s="664"/>
      <c r="G19" s="664"/>
      <c r="H19" s="664"/>
      <c r="I19" s="664"/>
      <c r="J19" s="664"/>
      <c r="K19" s="664"/>
      <c r="L19" s="665"/>
      <c r="M19" s="444" t="s">
        <v>16</v>
      </c>
      <c r="N19" s="445" t="s">
        <v>351</v>
      </c>
      <c r="O19" s="445" t="s">
        <v>17</v>
      </c>
    </row>
    <row r="20" spans="1:15" ht="18" customHeight="1">
      <c r="A20" s="653" t="s">
        <v>18</v>
      </c>
      <c r="B20" s="107" t="s">
        <v>19</v>
      </c>
      <c r="C20" s="107"/>
      <c r="D20" s="108"/>
      <c r="E20" s="561" t="s">
        <v>419</v>
      </c>
      <c r="F20" s="562"/>
      <c r="G20" s="563" t="s">
        <v>418</v>
      </c>
      <c r="H20" s="564" t="s">
        <v>417</v>
      </c>
      <c r="I20" s="565"/>
      <c r="J20" s="566" t="s">
        <v>420</v>
      </c>
      <c r="K20" s="109"/>
      <c r="L20" s="109"/>
      <c r="M20" s="110"/>
      <c r="N20" s="110"/>
      <c r="O20" s="111"/>
    </row>
    <row r="21" spans="1:15">
      <c r="A21" s="654"/>
      <c r="B21" s="112" t="s">
        <v>20</v>
      </c>
      <c r="C21" s="112"/>
      <c r="D21" s="108"/>
      <c r="E21" s="108"/>
      <c r="F21" s="108"/>
      <c r="G21" s="108"/>
      <c r="H21" s="108"/>
      <c r="I21" s="109"/>
      <c r="J21" s="109"/>
      <c r="K21" s="109"/>
      <c r="L21" s="109"/>
      <c r="M21" s="110"/>
      <c r="N21" s="110"/>
      <c r="O21" s="113"/>
    </row>
    <row r="22" spans="1:15" ht="7.5" customHeight="1">
      <c r="A22" s="654"/>
      <c r="B22" s="112"/>
      <c r="C22" s="112"/>
      <c r="D22" s="108"/>
      <c r="E22" s="108"/>
      <c r="F22" s="108"/>
      <c r="G22" s="108"/>
      <c r="H22" s="108"/>
      <c r="I22" s="109"/>
      <c r="J22" s="109"/>
      <c r="K22" s="109"/>
      <c r="L22" s="109"/>
      <c r="M22" s="110"/>
      <c r="N22" s="110"/>
      <c r="O22" s="113"/>
    </row>
    <row r="23" spans="1:15" ht="18" customHeight="1">
      <c r="A23" s="451"/>
      <c r="B23" s="115" t="s">
        <v>21</v>
      </c>
      <c r="C23" s="479"/>
      <c r="D23" s="116"/>
      <c r="E23" s="567" t="s">
        <v>419</v>
      </c>
      <c r="F23" s="568"/>
      <c r="G23" s="479" t="s">
        <v>418</v>
      </c>
      <c r="H23" s="569" t="s">
        <v>417</v>
      </c>
      <c r="I23" s="570"/>
      <c r="J23" s="571" t="s">
        <v>420</v>
      </c>
      <c r="K23" s="117"/>
      <c r="L23" s="117"/>
      <c r="M23" s="118"/>
      <c r="N23" s="118"/>
      <c r="O23" s="119"/>
    </row>
    <row r="24" spans="1:15" ht="47.25" customHeight="1">
      <c r="A24" s="451"/>
      <c r="B24" s="655" t="s">
        <v>64</v>
      </c>
      <c r="C24" s="656"/>
      <c r="D24" s="656"/>
      <c r="E24" s="656"/>
      <c r="F24" s="656"/>
      <c r="G24" s="656"/>
      <c r="H24" s="656"/>
      <c r="I24" s="656"/>
      <c r="J24" s="656"/>
      <c r="K24" s="656"/>
      <c r="L24" s="657"/>
      <c r="M24" s="110"/>
      <c r="N24" s="110"/>
      <c r="O24" s="113"/>
    </row>
    <row r="25" spans="1:15" ht="18.75" customHeight="1">
      <c r="A25" s="451"/>
      <c r="B25" s="671" t="s">
        <v>300</v>
      </c>
      <c r="C25" s="672"/>
      <c r="D25" s="672"/>
      <c r="E25" s="672"/>
      <c r="F25" s="123">
        <f>H8</f>
        <v>0</v>
      </c>
      <c r="G25" s="622" t="s">
        <v>24</v>
      </c>
      <c r="H25" s="622"/>
      <c r="I25" s="420">
        <f>ROUNDUP(F25/100,2)</f>
        <v>0</v>
      </c>
      <c r="J25" s="124" t="s">
        <v>251</v>
      </c>
      <c r="K25" s="302">
        <f>_xlfn.CEILING.MATH(I25,1)</f>
        <v>0</v>
      </c>
      <c r="L25" s="125" t="s">
        <v>25</v>
      </c>
      <c r="M25" s="110"/>
      <c r="N25" s="110"/>
      <c r="O25" s="113"/>
    </row>
    <row r="26" spans="1:15" ht="34.5" customHeight="1">
      <c r="A26" s="451"/>
      <c r="B26" s="658" t="s">
        <v>26</v>
      </c>
      <c r="C26" s="659"/>
      <c r="D26" s="659"/>
      <c r="E26" s="659"/>
      <c r="F26" s="659"/>
      <c r="G26" s="659"/>
      <c r="H26" s="659"/>
      <c r="I26" s="659"/>
      <c r="J26" s="659"/>
      <c r="K26" s="126"/>
      <c r="L26" s="127"/>
      <c r="M26" s="110"/>
      <c r="N26" s="110"/>
      <c r="O26" s="113"/>
    </row>
    <row r="27" spans="1:15" ht="18.75" customHeight="1">
      <c r="A27" s="128"/>
      <c r="B27" s="129" t="s">
        <v>27</v>
      </c>
      <c r="C27" s="131"/>
      <c r="D27" s="130"/>
      <c r="E27" s="673" t="s">
        <v>28</v>
      </c>
      <c r="F27" s="673"/>
      <c r="G27" s="131" t="s">
        <v>29</v>
      </c>
      <c r="H27" s="132"/>
      <c r="I27" s="133"/>
      <c r="J27" s="133"/>
      <c r="K27" s="133"/>
      <c r="L27" s="134"/>
      <c r="M27" s="110"/>
      <c r="N27" s="110"/>
      <c r="O27" s="113"/>
    </row>
    <row r="28" spans="1:15" ht="18.75" customHeight="1">
      <c r="A28" s="329"/>
      <c r="B28" s="136" t="s">
        <v>30</v>
      </c>
      <c r="C28" s="462"/>
      <c r="D28" s="137"/>
      <c r="E28" s="137"/>
      <c r="F28" s="138"/>
      <c r="G28" s="139" t="s">
        <v>31</v>
      </c>
      <c r="H28" s="140"/>
      <c r="I28" s="140"/>
      <c r="J28" s="140"/>
      <c r="K28" s="140"/>
      <c r="L28" s="134"/>
      <c r="M28" s="110"/>
      <c r="N28" s="110"/>
      <c r="O28" s="113"/>
    </row>
    <row r="29" spans="1:15" ht="18.75" customHeight="1">
      <c r="A29" s="329"/>
      <c r="B29" s="141" t="s">
        <v>32</v>
      </c>
      <c r="C29" s="139"/>
      <c r="D29" s="139"/>
      <c r="E29" s="139"/>
      <c r="F29" s="138"/>
      <c r="G29" s="139" t="s">
        <v>33</v>
      </c>
      <c r="H29" s="142"/>
      <c r="I29" s="142"/>
      <c r="J29" s="142"/>
      <c r="K29" s="142"/>
      <c r="L29" s="134"/>
      <c r="M29" s="110"/>
      <c r="N29" s="110"/>
      <c r="O29" s="113"/>
    </row>
    <row r="30" spans="1:15" ht="18.75" customHeight="1" thickBot="1">
      <c r="A30" s="329"/>
      <c r="B30" s="143"/>
      <c r="C30" s="137"/>
      <c r="D30" s="144" t="s">
        <v>34</v>
      </c>
      <c r="E30" s="145" t="str">
        <f>IF(F29="","",ROUNDDOWN((F28/F29),1))</f>
        <v/>
      </c>
      <c r="F30" s="146" t="s">
        <v>35</v>
      </c>
      <c r="G30" s="142"/>
      <c r="H30" s="139" t="s">
        <v>36</v>
      </c>
      <c r="I30" s="142"/>
      <c r="J30" s="142"/>
      <c r="K30" s="142"/>
      <c r="L30" s="134"/>
      <c r="M30" s="110"/>
      <c r="N30" s="110"/>
      <c r="O30" s="113"/>
    </row>
    <row r="31" spans="1:15" ht="18.75" customHeight="1" thickTop="1" thickBot="1">
      <c r="A31" s="329"/>
      <c r="B31" s="627" t="s">
        <v>413</v>
      </c>
      <c r="C31" s="628"/>
      <c r="D31" s="628"/>
      <c r="E31" s="147">
        <f>F23</f>
        <v>0</v>
      </c>
      <c r="F31" s="553" t="s">
        <v>412</v>
      </c>
      <c r="G31" s="145" t="str">
        <f>E30</f>
        <v/>
      </c>
      <c r="H31" s="148" t="s">
        <v>37</v>
      </c>
      <c r="I31" s="419">
        <f>SUM(E31,G31)</f>
        <v>0</v>
      </c>
      <c r="J31" s="149" t="s">
        <v>38</v>
      </c>
      <c r="K31" s="142"/>
      <c r="L31" s="134"/>
      <c r="M31" s="110"/>
      <c r="N31" s="110"/>
      <c r="O31" s="534"/>
    </row>
    <row r="32" spans="1:15" ht="7.5" customHeight="1" thickTop="1">
      <c r="A32" s="533"/>
      <c r="B32" s="536"/>
      <c r="C32" s="537"/>
      <c r="D32" s="537"/>
      <c r="E32" s="537"/>
      <c r="F32" s="537"/>
      <c r="G32" s="537"/>
      <c r="H32" s="537"/>
      <c r="I32" s="537"/>
      <c r="J32" s="537"/>
      <c r="K32" s="537"/>
      <c r="L32" s="127"/>
      <c r="M32" s="110"/>
      <c r="N32" s="110"/>
      <c r="O32" s="110"/>
    </row>
    <row r="33" spans="1:15" ht="33" customHeight="1">
      <c r="A33" s="329"/>
      <c r="B33" s="485" t="s">
        <v>356</v>
      </c>
      <c r="C33" s="587" t="s">
        <v>357</v>
      </c>
      <c r="D33" s="587"/>
      <c r="E33" s="587"/>
      <c r="F33" s="587"/>
      <c r="G33" s="587"/>
      <c r="H33" s="587"/>
      <c r="I33" s="587"/>
      <c r="J33" s="587"/>
      <c r="K33" s="587"/>
      <c r="L33" s="588"/>
      <c r="M33" s="110"/>
      <c r="N33" s="110"/>
      <c r="O33" s="113"/>
    </row>
    <row r="34" spans="1:15" ht="34.5" customHeight="1">
      <c r="A34" s="329"/>
      <c r="B34" s="485" t="s">
        <v>360</v>
      </c>
      <c r="C34" s="587" t="s">
        <v>358</v>
      </c>
      <c r="D34" s="587"/>
      <c r="E34" s="587"/>
      <c r="F34" s="587"/>
      <c r="G34" s="587"/>
      <c r="H34" s="587"/>
      <c r="I34" s="587"/>
      <c r="J34" s="587"/>
      <c r="K34" s="587"/>
      <c r="L34" s="588"/>
      <c r="M34" s="110"/>
      <c r="N34" s="110"/>
      <c r="O34" s="459"/>
    </row>
    <row r="35" spans="1:15" ht="32.25" customHeight="1">
      <c r="A35" s="329"/>
      <c r="B35" s="485" t="s">
        <v>360</v>
      </c>
      <c r="C35" s="587" t="s">
        <v>359</v>
      </c>
      <c r="D35" s="587"/>
      <c r="E35" s="587"/>
      <c r="F35" s="587"/>
      <c r="G35" s="587"/>
      <c r="H35" s="587"/>
      <c r="I35" s="587"/>
      <c r="J35" s="587"/>
      <c r="K35" s="587"/>
      <c r="L35" s="588"/>
      <c r="M35" s="110"/>
      <c r="N35" s="110"/>
      <c r="O35" s="459"/>
    </row>
    <row r="36" spans="1:15" ht="7.5" customHeight="1">
      <c r="A36" s="329"/>
      <c r="B36" s="150"/>
      <c r="C36" s="463"/>
      <c r="D36" s="151"/>
      <c r="E36" s="151"/>
      <c r="F36" s="151"/>
      <c r="G36" s="151"/>
      <c r="H36" s="151"/>
      <c r="I36" s="151"/>
      <c r="J36" s="151"/>
      <c r="K36" s="151"/>
      <c r="L36" s="152"/>
      <c r="M36" s="110"/>
      <c r="N36" s="110"/>
      <c r="O36" s="113"/>
    </row>
    <row r="37" spans="1:15" ht="17.25" customHeight="1">
      <c r="A37" s="329"/>
      <c r="B37" s="592" t="s">
        <v>39</v>
      </c>
      <c r="C37" s="593"/>
      <c r="D37" s="593"/>
      <c r="E37" s="593"/>
      <c r="F37" s="593"/>
      <c r="G37" s="593"/>
      <c r="H37" s="593"/>
      <c r="I37" s="593"/>
      <c r="J37" s="593"/>
      <c r="K37" s="593"/>
      <c r="L37" s="594"/>
      <c r="M37" s="153"/>
      <c r="N37" s="153"/>
      <c r="O37" s="110"/>
    </row>
    <row r="38" spans="1:15" ht="82.5" customHeight="1">
      <c r="A38" s="451"/>
      <c r="B38" s="666" t="s">
        <v>40</v>
      </c>
      <c r="C38" s="659"/>
      <c r="D38" s="659"/>
      <c r="E38" s="659"/>
      <c r="F38" s="659"/>
      <c r="G38" s="659"/>
      <c r="H38" s="659"/>
      <c r="I38" s="659"/>
      <c r="J38" s="659"/>
      <c r="K38" s="659"/>
      <c r="L38" s="667"/>
      <c r="M38" s="110"/>
      <c r="N38" s="110"/>
      <c r="O38" s="110"/>
    </row>
    <row r="39" spans="1:15" ht="7.5" customHeight="1">
      <c r="A39" s="451"/>
      <c r="B39" s="154"/>
      <c r="C39" s="465"/>
      <c r="D39" s="126"/>
      <c r="E39" s="126"/>
      <c r="F39" s="126"/>
      <c r="G39" s="126"/>
      <c r="H39" s="126"/>
      <c r="I39" s="126"/>
      <c r="J39" s="126"/>
      <c r="K39" s="126"/>
      <c r="L39" s="127"/>
      <c r="M39" s="110"/>
      <c r="N39" s="110"/>
      <c r="O39" s="110"/>
    </row>
    <row r="40" spans="1:15" ht="16.5" customHeight="1">
      <c r="A40" s="451"/>
      <c r="B40" s="668" t="s">
        <v>41</v>
      </c>
      <c r="C40" s="669"/>
      <c r="D40" s="669"/>
      <c r="E40" s="669"/>
      <c r="F40" s="669"/>
      <c r="G40" s="669"/>
      <c r="H40" s="669"/>
      <c r="I40" s="669"/>
      <c r="J40" s="669"/>
      <c r="K40" s="669"/>
      <c r="L40" s="670"/>
      <c r="M40" s="153"/>
      <c r="N40" s="153"/>
      <c r="O40" s="223"/>
    </row>
    <row r="41" spans="1:15" ht="7.5" customHeight="1">
      <c r="A41" s="451"/>
      <c r="B41" s="155"/>
      <c r="C41" s="480"/>
      <c r="D41" s="156"/>
      <c r="E41" s="156"/>
      <c r="F41" s="156"/>
      <c r="G41" s="156"/>
      <c r="H41" s="156"/>
      <c r="I41" s="156"/>
      <c r="J41" s="156"/>
      <c r="K41" s="156"/>
      <c r="L41" s="157"/>
      <c r="M41" s="158"/>
      <c r="N41" s="158"/>
      <c r="O41" s="159"/>
    </row>
    <row r="42" spans="1:15">
      <c r="A42" s="451"/>
      <c r="B42" s="160" t="s">
        <v>42</v>
      </c>
      <c r="C42" s="107"/>
      <c r="D42" s="108"/>
      <c r="E42" s="108"/>
      <c r="F42" s="108"/>
      <c r="G42" s="108"/>
      <c r="H42" s="108"/>
      <c r="I42" s="108"/>
      <c r="J42" s="108"/>
      <c r="K42" s="108"/>
      <c r="L42" s="113"/>
      <c r="M42" s="110"/>
      <c r="N42" s="110"/>
      <c r="O42" s="113"/>
    </row>
    <row r="43" spans="1:15" ht="36.75" customHeight="1">
      <c r="A43" s="451"/>
      <c r="B43" s="619" t="s">
        <v>43</v>
      </c>
      <c r="C43" s="620"/>
      <c r="D43" s="620"/>
      <c r="E43" s="620"/>
      <c r="F43" s="620"/>
      <c r="G43" s="620"/>
      <c r="H43" s="620"/>
      <c r="I43" s="620"/>
      <c r="J43" s="620"/>
      <c r="K43" s="620"/>
      <c r="L43" s="621"/>
      <c r="M43" s="110"/>
      <c r="N43" s="110"/>
      <c r="O43" s="113"/>
    </row>
    <row r="44" spans="1:15" ht="18.75" customHeight="1">
      <c r="A44" s="451"/>
      <c r="B44" s="585" t="s">
        <v>307</v>
      </c>
      <c r="C44" s="586"/>
      <c r="D44" s="586"/>
      <c r="E44" s="586"/>
      <c r="F44" s="123">
        <f>H8</f>
        <v>0</v>
      </c>
      <c r="G44" s="622" t="s">
        <v>45</v>
      </c>
      <c r="H44" s="622"/>
      <c r="I44" s="302">
        <f>ROUNDUP(F44/3,2)</f>
        <v>0</v>
      </c>
      <c r="J44" s="124" t="s">
        <v>251</v>
      </c>
      <c r="K44" s="302">
        <f>_xlfn.CEILING.MATH(I44,1)</f>
        <v>0</v>
      </c>
      <c r="L44" s="163" t="s">
        <v>25</v>
      </c>
      <c r="M44" s="110"/>
      <c r="N44" s="110"/>
      <c r="O44" s="113"/>
    </row>
    <row r="45" spans="1:15" ht="7.5" customHeight="1">
      <c r="A45" s="329"/>
      <c r="B45" s="164"/>
      <c r="C45" s="166"/>
      <c r="D45" s="165"/>
      <c r="E45" s="166"/>
      <c r="F45" s="167"/>
      <c r="G45" s="168"/>
      <c r="H45" s="167"/>
      <c r="I45" s="169"/>
      <c r="J45" s="170"/>
      <c r="K45" s="109"/>
      <c r="L45" s="134"/>
      <c r="M45" s="110"/>
      <c r="N45" s="110"/>
      <c r="O45" s="534"/>
    </row>
    <row r="46" spans="1:15" ht="16.5" customHeight="1">
      <c r="A46" s="128"/>
      <c r="B46" s="129" t="s">
        <v>27</v>
      </c>
      <c r="C46" s="131"/>
      <c r="D46" s="130"/>
      <c r="E46" s="623" t="str">
        <f>E27</f>
        <v>　　　年　　月</v>
      </c>
      <c r="F46" s="624"/>
      <c r="G46" s="131" t="s">
        <v>29</v>
      </c>
      <c r="H46" s="132"/>
      <c r="I46" s="133"/>
      <c r="J46" s="133"/>
      <c r="K46" s="133"/>
      <c r="L46" s="134"/>
      <c r="M46" s="110"/>
      <c r="N46" s="110"/>
      <c r="O46" s="534"/>
    </row>
    <row r="47" spans="1:15" ht="18.75" customHeight="1">
      <c r="A47" s="329"/>
      <c r="B47" s="141" t="s">
        <v>32</v>
      </c>
      <c r="C47" s="139"/>
      <c r="D47" s="139"/>
      <c r="E47" s="139"/>
      <c r="F47" s="138"/>
      <c r="G47" s="139" t="s">
        <v>410</v>
      </c>
      <c r="H47" s="142"/>
      <c r="I47" s="142"/>
      <c r="J47" s="142"/>
      <c r="K47" s="142"/>
      <c r="L47" s="134"/>
      <c r="M47" s="110"/>
      <c r="N47" s="110"/>
      <c r="O47" s="534"/>
    </row>
    <row r="48" spans="1:15" ht="7.5" customHeight="1">
      <c r="A48" s="329"/>
      <c r="B48" s="164"/>
      <c r="C48" s="166"/>
      <c r="D48" s="165"/>
      <c r="E48" s="166"/>
      <c r="F48" s="167"/>
      <c r="G48" s="168"/>
      <c r="H48" s="167"/>
      <c r="I48" s="169"/>
      <c r="J48" s="170"/>
      <c r="K48" s="109"/>
      <c r="L48" s="134"/>
      <c r="M48" s="110"/>
      <c r="N48" s="110"/>
      <c r="O48" s="534"/>
    </row>
    <row r="49" spans="1:15" ht="16.5" customHeight="1">
      <c r="A49" s="128"/>
      <c r="B49" s="572" t="s">
        <v>406</v>
      </c>
      <c r="C49" s="131"/>
      <c r="D49" s="130"/>
      <c r="E49" s="554" t="s">
        <v>419</v>
      </c>
      <c r="F49" s="558"/>
      <c r="G49" s="555" t="s">
        <v>418</v>
      </c>
      <c r="H49" s="556" t="s">
        <v>417</v>
      </c>
      <c r="I49" s="559"/>
      <c r="J49" s="557" t="s">
        <v>420</v>
      </c>
      <c r="K49" s="133"/>
      <c r="L49" s="134"/>
      <c r="M49" s="110"/>
      <c r="N49" s="110"/>
      <c r="O49" s="534"/>
    </row>
    <row r="50" spans="1:15" ht="18.75" customHeight="1">
      <c r="A50" s="329"/>
      <c r="B50" s="136" t="s">
        <v>30</v>
      </c>
      <c r="C50" s="535"/>
      <c r="D50" s="137"/>
      <c r="E50" s="137"/>
      <c r="F50" s="138"/>
      <c r="G50" s="139" t="s">
        <v>408</v>
      </c>
      <c r="H50" s="140"/>
      <c r="I50" s="140"/>
      <c r="J50" s="140"/>
      <c r="K50" s="140"/>
      <c r="L50" s="134"/>
      <c r="M50" s="110"/>
      <c r="N50" s="110"/>
      <c r="O50" s="534"/>
    </row>
    <row r="51" spans="1:15" ht="18.75" customHeight="1">
      <c r="A51" s="329"/>
      <c r="B51" s="143"/>
      <c r="C51" s="137"/>
      <c r="D51" s="144" t="s">
        <v>411</v>
      </c>
      <c r="E51" s="420" t="str">
        <f>IF(F50="","",ROUNDDOWN((F50/F47),1))</f>
        <v/>
      </c>
      <c r="F51" s="146" t="s">
        <v>35</v>
      </c>
      <c r="G51" s="142"/>
      <c r="H51" s="139" t="s">
        <v>36</v>
      </c>
      <c r="I51" s="299"/>
      <c r="J51" s="142"/>
      <c r="K51" s="142"/>
      <c r="L51" s="134"/>
      <c r="M51" s="110"/>
      <c r="N51" s="110"/>
      <c r="O51" s="534"/>
    </row>
    <row r="52" spans="1:15" ht="18.75" customHeight="1">
      <c r="A52" s="329"/>
      <c r="B52" s="627" t="s">
        <v>413</v>
      </c>
      <c r="C52" s="628"/>
      <c r="D52" s="628"/>
      <c r="E52" s="147">
        <f>F49</f>
        <v>0</v>
      </c>
      <c r="F52" s="553" t="s">
        <v>412</v>
      </c>
      <c r="G52" s="145" t="str">
        <f>E51</f>
        <v/>
      </c>
      <c r="H52" s="148" t="s">
        <v>37</v>
      </c>
      <c r="I52" s="560">
        <f>SUM(E52,G52)</f>
        <v>0</v>
      </c>
      <c r="J52" s="149" t="s">
        <v>38</v>
      </c>
      <c r="K52" s="142"/>
      <c r="L52" s="134"/>
      <c r="M52" s="110"/>
      <c r="N52" s="110"/>
      <c r="O52" s="534"/>
    </row>
    <row r="53" spans="1:15" ht="7.5" customHeight="1">
      <c r="A53" s="329"/>
      <c r="B53" s="164"/>
      <c r="C53" s="166"/>
      <c r="D53" s="165"/>
      <c r="E53" s="166"/>
      <c r="F53" s="167"/>
      <c r="G53" s="168"/>
      <c r="H53" s="167"/>
      <c r="I53" s="169"/>
      <c r="J53" s="170"/>
      <c r="K53" s="109"/>
      <c r="L53" s="134"/>
      <c r="M53" s="110"/>
      <c r="N53" s="110"/>
      <c r="O53" s="534"/>
    </row>
    <row r="54" spans="1:15" ht="18.75" customHeight="1">
      <c r="A54" s="329"/>
      <c r="B54" s="572" t="s">
        <v>407</v>
      </c>
      <c r="C54" s="551"/>
      <c r="D54" s="130"/>
      <c r="E54" s="554" t="s">
        <v>419</v>
      </c>
      <c r="F54" s="558"/>
      <c r="G54" s="555" t="s">
        <v>418</v>
      </c>
      <c r="H54" s="556" t="s">
        <v>417</v>
      </c>
      <c r="I54" s="559"/>
      <c r="J54" s="557" t="s">
        <v>420</v>
      </c>
      <c r="K54" s="552"/>
      <c r="L54" s="134"/>
      <c r="M54" s="110"/>
      <c r="N54" s="110"/>
      <c r="O54" s="534"/>
    </row>
    <row r="55" spans="1:15" ht="18.75" customHeight="1">
      <c r="A55" s="329"/>
      <c r="B55" s="136" t="s">
        <v>30</v>
      </c>
      <c r="C55" s="535"/>
      <c r="D55" s="137"/>
      <c r="E55" s="137"/>
      <c r="F55" s="138"/>
      <c r="G55" s="139" t="s">
        <v>414</v>
      </c>
      <c r="H55" s="140"/>
      <c r="I55" s="140"/>
      <c r="J55" s="140"/>
      <c r="K55" s="140"/>
      <c r="L55" s="134"/>
      <c r="M55" s="110"/>
      <c r="N55" s="110"/>
      <c r="O55" s="534"/>
    </row>
    <row r="56" spans="1:15" ht="18.75" customHeight="1">
      <c r="A56" s="329"/>
      <c r="B56" s="143"/>
      <c r="C56" s="137"/>
      <c r="D56" s="144" t="s">
        <v>422</v>
      </c>
      <c r="E56" s="145" t="str">
        <f>IF(F55="","",ROUNDDOWN((F55/F47),1))</f>
        <v/>
      </c>
      <c r="F56" s="146" t="s">
        <v>415</v>
      </c>
      <c r="G56" s="142"/>
      <c r="H56" s="139" t="s">
        <v>36</v>
      </c>
      <c r="I56" s="299"/>
      <c r="J56" s="142"/>
      <c r="K56" s="142"/>
      <c r="L56" s="134"/>
      <c r="M56" s="110"/>
      <c r="N56" s="110"/>
      <c r="O56" s="534"/>
    </row>
    <row r="57" spans="1:15" ht="18.75" customHeight="1">
      <c r="A57" s="329"/>
      <c r="B57" s="627" t="s">
        <v>413</v>
      </c>
      <c r="C57" s="628"/>
      <c r="D57" s="628"/>
      <c r="E57" s="147">
        <f>F54</f>
        <v>0</v>
      </c>
      <c r="F57" s="553" t="s">
        <v>416</v>
      </c>
      <c r="G57" s="145" t="str">
        <f>E56</f>
        <v/>
      </c>
      <c r="H57" s="148" t="s">
        <v>37</v>
      </c>
      <c r="I57" s="560">
        <f>SUM(E57,G57)</f>
        <v>0</v>
      </c>
      <c r="J57" s="149" t="s">
        <v>38</v>
      </c>
      <c r="K57" s="142"/>
      <c r="L57" s="134"/>
      <c r="M57" s="110"/>
      <c r="N57" s="110"/>
      <c r="O57" s="534"/>
    </row>
    <row r="58" spans="1:15" ht="7.5" customHeight="1">
      <c r="A58" s="329"/>
      <c r="B58" s="164"/>
      <c r="C58" s="166"/>
      <c r="D58" s="165"/>
      <c r="E58" s="166"/>
      <c r="F58" s="167"/>
      <c r="G58" s="168"/>
      <c r="H58" s="167"/>
      <c r="I58" s="169"/>
      <c r="J58" s="170"/>
      <c r="K58" s="109"/>
      <c r="L58" s="134"/>
      <c r="M58" s="110"/>
      <c r="N58" s="110"/>
      <c r="O58" s="534"/>
    </row>
    <row r="59" spans="1:15" ht="16.5" customHeight="1">
      <c r="A59" s="128"/>
      <c r="B59" s="572" t="s">
        <v>409</v>
      </c>
      <c r="C59" s="131"/>
      <c r="D59" s="130"/>
      <c r="E59" s="548"/>
      <c r="F59" s="548"/>
      <c r="G59" s="131"/>
      <c r="H59" s="132"/>
      <c r="I59" s="133"/>
      <c r="J59" s="133"/>
      <c r="K59" s="133"/>
      <c r="L59" s="134"/>
      <c r="M59" s="110"/>
      <c r="N59" s="110"/>
      <c r="O59" s="534"/>
    </row>
    <row r="60" spans="1:15" ht="18.75" customHeight="1">
      <c r="A60" s="329"/>
      <c r="B60" s="136" t="s">
        <v>46</v>
      </c>
      <c r="C60" s="462"/>
      <c r="D60" s="137"/>
      <c r="E60" s="137"/>
      <c r="F60" s="549">
        <f>F50+F55</f>
        <v>0</v>
      </c>
      <c r="G60" s="139" t="s">
        <v>421</v>
      </c>
      <c r="H60" s="140"/>
      <c r="I60" s="140"/>
      <c r="J60" s="140"/>
      <c r="K60" s="140"/>
      <c r="L60" s="134"/>
      <c r="M60" s="110"/>
      <c r="N60" s="110"/>
      <c r="O60" s="113"/>
    </row>
    <row r="61" spans="1:15" ht="18.75" customHeight="1" thickBot="1">
      <c r="A61" s="329"/>
      <c r="B61" s="143"/>
      <c r="C61" s="137"/>
      <c r="D61" s="144" t="s">
        <v>423</v>
      </c>
      <c r="E61" s="145" t="e">
        <f>IF(F60="","",ROUNDDOWN((F60/F47),1))</f>
        <v>#DIV/0!</v>
      </c>
      <c r="F61" s="146" t="s">
        <v>424</v>
      </c>
      <c r="G61" s="142"/>
      <c r="H61" s="139" t="s">
        <v>36</v>
      </c>
      <c r="I61" s="142"/>
      <c r="J61" s="142"/>
      <c r="K61" s="142"/>
      <c r="L61" s="134"/>
      <c r="M61" s="110"/>
      <c r="N61" s="110"/>
      <c r="O61" s="534"/>
    </row>
    <row r="62" spans="1:15" ht="18.75" customHeight="1" thickTop="1" thickBot="1">
      <c r="A62" s="329"/>
      <c r="B62" s="627" t="s">
        <v>413</v>
      </c>
      <c r="C62" s="628"/>
      <c r="D62" s="628"/>
      <c r="E62" s="147">
        <f>E52+E57</f>
        <v>0</v>
      </c>
      <c r="F62" s="553" t="s">
        <v>425</v>
      </c>
      <c r="G62" s="145" t="e">
        <f>E61</f>
        <v>#DIV/0!</v>
      </c>
      <c r="H62" s="148" t="s">
        <v>37</v>
      </c>
      <c r="I62" s="419" t="e">
        <f>SUM(E62,G62)</f>
        <v>#DIV/0!</v>
      </c>
      <c r="J62" s="149" t="s">
        <v>38</v>
      </c>
      <c r="K62" s="142"/>
      <c r="L62" s="134"/>
      <c r="M62" s="110"/>
      <c r="N62" s="110"/>
      <c r="O62" s="534"/>
    </row>
    <row r="63" spans="1:15" ht="9" customHeight="1" thickTop="1">
      <c r="A63" s="329"/>
      <c r="B63" s="164"/>
      <c r="C63" s="166"/>
      <c r="D63" s="165"/>
      <c r="E63" s="166"/>
      <c r="F63" s="167"/>
      <c r="G63" s="168"/>
      <c r="H63" s="167"/>
      <c r="I63" s="169"/>
      <c r="J63" s="170"/>
      <c r="K63" s="109"/>
      <c r="L63" s="134"/>
      <c r="M63" s="110"/>
      <c r="N63" s="110"/>
      <c r="O63" s="113"/>
    </row>
    <row r="64" spans="1:15" ht="30" customHeight="1">
      <c r="A64" s="329"/>
      <c r="B64" s="592" t="s">
        <v>47</v>
      </c>
      <c r="C64" s="593"/>
      <c r="D64" s="593"/>
      <c r="E64" s="593"/>
      <c r="F64" s="593"/>
      <c r="G64" s="593"/>
      <c r="H64" s="593"/>
      <c r="I64" s="593"/>
      <c r="J64" s="593"/>
      <c r="K64" s="593"/>
      <c r="L64" s="594"/>
      <c r="M64" s="153"/>
      <c r="N64" s="153"/>
      <c r="O64" s="110"/>
    </row>
    <row r="65" spans="1:15" ht="7.5" customHeight="1">
      <c r="A65" s="329"/>
      <c r="B65" s="171"/>
      <c r="C65" s="461"/>
      <c r="D65" s="172"/>
      <c r="E65" s="172"/>
      <c r="F65" s="172"/>
      <c r="G65" s="172"/>
      <c r="H65" s="172"/>
      <c r="I65" s="172"/>
      <c r="J65" s="172"/>
      <c r="K65" s="172"/>
      <c r="L65" s="173"/>
      <c r="M65" s="110"/>
      <c r="N65" s="110"/>
      <c r="O65" s="110"/>
    </row>
    <row r="66" spans="1:15" ht="18.75" customHeight="1">
      <c r="A66" s="329"/>
      <c r="B66" s="592" t="s">
        <v>188</v>
      </c>
      <c r="C66" s="593"/>
      <c r="D66" s="593"/>
      <c r="E66" s="593"/>
      <c r="F66" s="593"/>
      <c r="G66" s="593"/>
      <c r="H66" s="593"/>
      <c r="I66" s="593"/>
      <c r="J66" s="593"/>
      <c r="K66" s="593"/>
      <c r="L66" s="594"/>
      <c r="M66" s="153"/>
      <c r="N66" s="153"/>
      <c r="O66" s="340"/>
    </row>
    <row r="67" spans="1:15" ht="18">
      <c r="A67" s="329"/>
      <c r="B67" s="164" t="s">
        <v>318</v>
      </c>
      <c r="C67" s="166"/>
      <c r="D67" s="166"/>
      <c r="E67" s="166"/>
      <c r="F67" s="166"/>
      <c r="G67" s="166"/>
      <c r="H67" s="166"/>
      <c r="I67" s="166"/>
      <c r="J67" s="166"/>
      <c r="K67" s="166"/>
      <c r="L67" s="227"/>
      <c r="M67" s="110"/>
      <c r="N67" s="110"/>
      <c r="O67" s="340"/>
    </row>
    <row r="68" spans="1:15" ht="18">
      <c r="A68" s="329"/>
      <c r="B68" s="595" t="s">
        <v>299</v>
      </c>
      <c r="C68" s="596"/>
      <c r="D68" s="596"/>
      <c r="E68" s="596"/>
      <c r="F68" s="596"/>
      <c r="G68" s="596"/>
      <c r="H68" s="596"/>
      <c r="I68" s="596"/>
      <c r="J68" s="596"/>
      <c r="K68" s="596"/>
      <c r="L68" s="597"/>
      <c r="M68" s="110"/>
      <c r="N68" s="110"/>
      <c r="O68" s="340"/>
    </row>
    <row r="69" spans="1:15" ht="34.5" customHeight="1">
      <c r="A69" s="329"/>
      <c r="B69" s="337"/>
      <c r="C69" s="461"/>
      <c r="D69" s="596" t="s">
        <v>293</v>
      </c>
      <c r="E69" s="596"/>
      <c r="F69" s="596"/>
      <c r="G69" s="596"/>
      <c r="H69" s="596"/>
      <c r="I69" s="596"/>
      <c r="J69" s="596"/>
      <c r="K69" s="596"/>
      <c r="L69" s="597"/>
      <c r="M69" s="110"/>
      <c r="N69" s="110"/>
      <c r="O69" s="340"/>
    </row>
    <row r="70" spans="1:15" ht="34.5" customHeight="1">
      <c r="A70" s="329"/>
      <c r="B70" s="337"/>
      <c r="C70" s="461"/>
      <c r="D70" s="596" t="s">
        <v>346</v>
      </c>
      <c r="E70" s="596"/>
      <c r="F70" s="596"/>
      <c r="G70" s="596"/>
      <c r="H70" s="596"/>
      <c r="I70" s="596"/>
      <c r="J70" s="596"/>
      <c r="K70" s="596"/>
      <c r="L70" s="597"/>
      <c r="M70" s="110"/>
      <c r="N70" s="110"/>
      <c r="O70" s="340"/>
    </row>
    <row r="71" spans="1:15" s="490" customFormat="1" ht="15.75" customHeight="1">
      <c r="A71" s="486"/>
      <c r="B71" s="487" t="s">
        <v>362</v>
      </c>
      <c r="C71" s="625" t="s">
        <v>361</v>
      </c>
      <c r="D71" s="625"/>
      <c r="E71" s="625"/>
      <c r="F71" s="625"/>
      <c r="G71" s="625"/>
      <c r="H71" s="625"/>
      <c r="I71" s="625"/>
      <c r="J71" s="625"/>
      <c r="K71" s="625"/>
      <c r="L71" s="626"/>
      <c r="M71" s="488"/>
      <c r="N71" s="488"/>
      <c r="O71" s="489"/>
    </row>
    <row r="72" spans="1:15" s="490" customFormat="1" ht="15.75" customHeight="1">
      <c r="A72" s="486"/>
      <c r="B72" s="487" t="s">
        <v>362</v>
      </c>
      <c r="C72" s="625" t="s">
        <v>363</v>
      </c>
      <c r="D72" s="625"/>
      <c r="E72" s="625"/>
      <c r="F72" s="625"/>
      <c r="G72" s="625"/>
      <c r="H72" s="625"/>
      <c r="I72" s="625"/>
      <c r="J72" s="625"/>
      <c r="K72" s="625"/>
      <c r="L72" s="626"/>
      <c r="M72" s="488"/>
      <c r="N72" s="488"/>
      <c r="O72" s="489"/>
    </row>
    <row r="73" spans="1:15" s="490" customFormat="1" ht="15.75" customHeight="1">
      <c r="A73" s="486"/>
      <c r="B73" s="487" t="s">
        <v>356</v>
      </c>
      <c r="C73" s="625" t="s">
        <v>364</v>
      </c>
      <c r="D73" s="625"/>
      <c r="E73" s="625"/>
      <c r="F73" s="625"/>
      <c r="G73" s="625"/>
      <c r="H73" s="625"/>
      <c r="I73" s="625"/>
      <c r="J73" s="625"/>
      <c r="K73" s="625"/>
      <c r="L73" s="626"/>
      <c r="M73" s="488"/>
      <c r="N73" s="488"/>
      <c r="O73" s="489"/>
    </row>
    <row r="74" spans="1:15" ht="6.75" customHeight="1">
      <c r="A74" s="329"/>
      <c r="B74" s="337"/>
      <c r="C74" s="461"/>
      <c r="D74" s="338"/>
      <c r="E74" s="338"/>
      <c r="F74" s="338"/>
      <c r="G74" s="338"/>
      <c r="H74" s="338"/>
      <c r="I74" s="338"/>
      <c r="J74" s="338"/>
      <c r="K74" s="338"/>
      <c r="L74" s="339"/>
      <c r="M74" s="110"/>
      <c r="N74" s="110"/>
      <c r="O74" s="340"/>
    </row>
    <row r="75" spans="1:15" ht="31.5" customHeight="1">
      <c r="A75" s="329"/>
      <c r="B75" s="592" t="s">
        <v>65</v>
      </c>
      <c r="C75" s="593"/>
      <c r="D75" s="593"/>
      <c r="E75" s="593"/>
      <c r="F75" s="593"/>
      <c r="G75" s="593"/>
      <c r="H75" s="593"/>
      <c r="I75" s="593"/>
      <c r="J75" s="593"/>
      <c r="K75" s="593"/>
      <c r="L75" s="594"/>
      <c r="M75" s="153"/>
      <c r="N75" s="153"/>
      <c r="O75" s="110"/>
    </row>
    <row r="76" spans="1:15" ht="6" customHeight="1">
      <c r="A76" s="329"/>
      <c r="B76" s="171"/>
      <c r="C76" s="461"/>
      <c r="D76" s="172"/>
      <c r="E76" s="172"/>
      <c r="F76" s="172"/>
      <c r="G76" s="172"/>
      <c r="H76" s="172"/>
      <c r="I76" s="172"/>
      <c r="J76" s="172"/>
      <c r="K76" s="172"/>
      <c r="L76" s="173"/>
      <c r="M76" s="110"/>
      <c r="N76" s="110"/>
      <c r="O76" s="110"/>
    </row>
    <row r="77" spans="1:15" ht="18">
      <c r="A77" s="329"/>
      <c r="B77" s="610" t="s">
        <v>214</v>
      </c>
      <c r="C77" s="611"/>
      <c r="D77" s="611"/>
      <c r="E77" s="611"/>
      <c r="F77" s="611"/>
      <c r="G77" s="611"/>
      <c r="H77" s="611"/>
      <c r="I77" s="611"/>
      <c r="J77" s="611"/>
      <c r="K77" s="611"/>
      <c r="L77" s="612"/>
      <c r="M77" s="153"/>
      <c r="N77" s="153"/>
      <c r="O77" s="223"/>
    </row>
    <row r="78" spans="1:15" ht="18">
      <c r="A78" s="329"/>
      <c r="B78" s="607" t="s">
        <v>49</v>
      </c>
      <c r="C78" s="608"/>
      <c r="D78" s="608"/>
      <c r="E78" s="608"/>
      <c r="F78" s="608"/>
      <c r="G78" s="608"/>
      <c r="H78" s="608"/>
      <c r="I78" s="608"/>
      <c r="J78" s="608"/>
      <c r="K78" s="608"/>
      <c r="L78" s="609"/>
      <c r="M78" s="110"/>
      <c r="N78" s="110"/>
      <c r="O78" s="113"/>
    </row>
    <row r="79" spans="1:15" ht="18">
      <c r="A79" s="329"/>
      <c r="B79" s="645" t="s">
        <v>298</v>
      </c>
      <c r="C79" s="646"/>
      <c r="D79" s="646"/>
      <c r="E79" s="646"/>
      <c r="F79" s="646"/>
      <c r="G79" s="646"/>
      <c r="H79" s="646"/>
      <c r="I79" s="646"/>
      <c r="J79" s="646"/>
      <c r="K79" s="646"/>
      <c r="L79" s="647"/>
      <c r="M79" s="110"/>
      <c r="N79" s="110"/>
      <c r="O79" s="113"/>
    </row>
    <row r="80" spans="1:15" ht="7.5" customHeight="1">
      <c r="A80" s="329"/>
      <c r="B80" s="171"/>
      <c r="C80" s="461"/>
      <c r="D80" s="172"/>
      <c r="E80" s="172"/>
      <c r="F80" s="172"/>
      <c r="G80" s="172"/>
      <c r="H80" s="172"/>
      <c r="I80" s="172"/>
      <c r="J80" s="172"/>
      <c r="K80" s="172"/>
      <c r="L80" s="173"/>
      <c r="M80" s="110"/>
      <c r="N80" s="110"/>
      <c r="O80" s="113"/>
    </row>
    <row r="81" spans="1:15" ht="18">
      <c r="A81" s="329"/>
      <c r="B81" s="592" t="s">
        <v>213</v>
      </c>
      <c r="C81" s="593"/>
      <c r="D81" s="593"/>
      <c r="E81" s="593"/>
      <c r="F81" s="593"/>
      <c r="G81" s="593"/>
      <c r="H81" s="593"/>
      <c r="I81" s="593"/>
      <c r="J81" s="593"/>
      <c r="K81" s="593"/>
      <c r="L81" s="594"/>
      <c r="M81" s="153"/>
      <c r="N81" s="153"/>
      <c r="O81" s="110"/>
    </row>
    <row r="82" spans="1:15" ht="18">
      <c r="A82" s="329"/>
      <c r="B82" s="607" t="s">
        <v>51</v>
      </c>
      <c r="C82" s="608"/>
      <c r="D82" s="608"/>
      <c r="E82" s="608"/>
      <c r="F82" s="608"/>
      <c r="G82" s="608"/>
      <c r="H82" s="608"/>
      <c r="I82" s="608"/>
      <c r="J82" s="608"/>
      <c r="K82" s="608"/>
      <c r="L82" s="609"/>
      <c r="M82" s="110"/>
      <c r="N82" s="110"/>
      <c r="O82" s="113"/>
    </row>
    <row r="83" spans="1:15" ht="30" customHeight="1">
      <c r="A83" s="329"/>
      <c r="B83" s="607" t="s">
        <v>52</v>
      </c>
      <c r="C83" s="608"/>
      <c r="D83" s="608"/>
      <c r="E83" s="608"/>
      <c r="F83" s="608"/>
      <c r="G83" s="608"/>
      <c r="H83" s="608"/>
      <c r="I83" s="608"/>
      <c r="J83" s="608"/>
      <c r="K83" s="608"/>
      <c r="L83" s="609"/>
      <c r="M83" s="110"/>
      <c r="N83" s="110"/>
      <c r="O83" s="113"/>
    </row>
    <row r="84" spans="1:15" ht="32.25" customHeight="1">
      <c r="A84" s="329"/>
      <c r="B84" s="607" t="s">
        <v>53</v>
      </c>
      <c r="C84" s="608"/>
      <c r="D84" s="608"/>
      <c r="E84" s="608"/>
      <c r="F84" s="608"/>
      <c r="G84" s="608"/>
      <c r="H84" s="608"/>
      <c r="I84" s="608"/>
      <c r="J84" s="608"/>
      <c r="K84" s="608"/>
      <c r="L84" s="609"/>
      <c r="M84" s="110"/>
      <c r="N84" s="110"/>
      <c r="O84" s="113"/>
    </row>
    <row r="85" spans="1:15" ht="7.5" customHeight="1">
      <c r="A85" s="329"/>
      <c r="B85" s="171"/>
      <c r="C85" s="461"/>
      <c r="D85" s="172"/>
      <c r="E85" s="172"/>
      <c r="F85" s="172"/>
      <c r="G85" s="172"/>
      <c r="H85" s="172"/>
      <c r="I85" s="172"/>
      <c r="J85" s="172"/>
      <c r="K85" s="172"/>
      <c r="L85" s="173"/>
      <c r="M85" s="110"/>
      <c r="N85" s="110"/>
      <c r="O85" s="113"/>
    </row>
    <row r="86" spans="1:15" s="1" customFormat="1">
      <c r="A86" s="82"/>
      <c r="B86" s="598" t="s">
        <v>243</v>
      </c>
      <c r="C86" s="598"/>
      <c r="D86" s="598"/>
      <c r="E86" s="598"/>
      <c r="F86" s="598"/>
      <c r="G86" s="598"/>
      <c r="H86" s="598"/>
      <c r="I86" s="598"/>
      <c r="J86" s="598"/>
      <c r="K86" s="598"/>
      <c r="L86" s="598"/>
      <c r="M86" s="289"/>
      <c r="N86" s="289"/>
      <c r="O86" s="230"/>
    </row>
    <row r="87" spans="1:15" s="1" customFormat="1" ht="49.5" customHeight="1">
      <c r="A87" s="82"/>
      <c r="B87" s="599" t="s">
        <v>295</v>
      </c>
      <c r="C87" s="600"/>
      <c r="D87" s="600"/>
      <c r="E87" s="600"/>
      <c r="F87" s="600"/>
      <c r="G87" s="600"/>
      <c r="H87" s="600"/>
      <c r="I87" s="600"/>
      <c r="J87" s="600"/>
      <c r="K87" s="600"/>
      <c r="L87" s="601"/>
      <c r="M87" s="77"/>
      <c r="N87" s="77"/>
      <c r="O87" s="230"/>
    </row>
    <row r="88" spans="1:15" s="1" customFormat="1">
      <c r="A88" s="82"/>
      <c r="B88" s="599" t="s">
        <v>244</v>
      </c>
      <c r="C88" s="600"/>
      <c r="D88" s="600"/>
      <c r="E88" s="600"/>
      <c r="F88" s="600"/>
      <c r="G88" s="600"/>
      <c r="H88" s="600"/>
      <c r="I88" s="600"/>
      <c r="J88" s="600"/>
      <c r="K88" s="600"/>
      <c r="L88" s="601"/>
      <c r="M88" s="77"/>
      <c r="N88" s="77"/>
      <c r="O88" s="230"/>
    </row>
    <row r="89" spans="1:15" ht="32.25" customHeight="1">
      <c r="A89" s="329"/>
      <c r="B89" s="485" t="s">
        <v>356</v>
      </c>
      <c r="C89" s="587" t="s">
        <v>365</v>
      </c>
      <c r="D89" s="587"/>
      <c r="E89" s="587"/>
      <c r="F89" s="587"/>
      <c r="G89" s="587"/>
      <c r="H89" s="587"/>
      <c r="I89" s="587"/>
      <c r="J89" s="587"/>
      <c r="K89" s="587"/>
      <c r="L89" s="588"/>
      <c r="M89" s="110"/>
      <c r="N89" s="110"/>
      <c r="O89" s="340"/>
    </row>
    <row r="90" spans="1:15" ht="6" customHeight="1">
      <c r="A90" s="329"/>
      <c r="B90" s="337"/>
      <c r="C90" s="461"/>
      <c r="D90" s="338"/>
      <c r="E90" s="338"/>
      <c r="F90" s="338"/>
      <c r="G90" s="338"/>
      <c r="H90" s="338"/>
      <c r="I90" s="338"/>
      <c r="J90" s="338"/>
      <c r="K90" s="338"/>
      <c r="L90" s="339"/>
      <c r="M90" s="110"/>
      <c r="N90" s="110"/>
      <c r="O90" s="340"/>
    </row>
    <row r="91" spans="1:15" ht="18">
      <c r="A91" s="329"/>
      <c r="B91" s="177" t="s">
        <v>54</v>
      </c>
      <c r="C91" s="481"/>
      <c r="D91" s="178"/>
      <c r="E91" s="567" t="s">
        <v>419</v>
      </c>
      <c r="F91" s="568"/>
      <c r="G91" s="479" t="s">
        <v>418</v>
      </c>
      <c r="H91" s="569" t="s">
        <v>417</v>
      </c>
      <c r="I91" s="570"/>
      <c r="J91" s="571" t="s">
        <v>420</v>
      </c>
      <c r="K91" s="178"/>
      <c r="L91" s="179"/>
      <c r="M91" s="118"/>
      <c r="N91" s="118"/>
      <c r="O91" s="119"/>
    </row>
    <row r="92" spans="1:15" ht="18">
      <c r="A92" s="329"/>
      <c r="B92" s="180" t="s">
        <v>55</v>
      </c>
      <c r="C92" s="482"/>
      <c r="D92" s="172"/>
      <c r="E92" s="172"/>
      <c r="F92" s="172"/>
      <c r="G92" s="172"/>
      <c r="H92" s="172"/>
      <c r="I92" s="172"/>
      <c r="J92" s="172"/>
      <c r="K92" s="172"/>
      <c r="L92" s="173"/>
      <c r="M92" s="110"/>
      <c r="N92" s="110"/>
      <c r="O92" s="113"/>
    </row>
    <row r="93" spans="1:15" ht="43.5" customHeight="1">
      <c r="A93" s="329"/>
      <c r="B93" s="485" t="s">
        <v>356</v>
      </c>
      <c r="C93" s="587" t="s">
        <v>366</v>
      </c>
      <c r="D93" s="587"/>
      <c r="E93" s="587"/>
      <c r="F93" s="587"/>
      <c r="G93" s="587"/>
      <c r="H93" s="587"/>
      <c r="I93" s="587"/>
      <c r="J93" s="587"/>
      <c r="K93" s="587"/>
      <c r="L93" s="588"/>
      <c r="M93" s="110"/>
      <c r="N93" s="110"/>
      <c r="O93" s="113"/>
    </row>
    <row r="94" spans="1:15" ht="7.5" customHeight="1">
      <c r="A94" s="329"/>
      <c r="B94" s="604"/>
      <c r="C94" s="605"/>
      <c r="D94" s="605"/>
      <c r="E94" s="605"/>
      <c r="F94" s="605"/>
      <c r="G94" s="605"/>
      <c r="H94" s="605"/>
      <c r="I94" s="605"/>
      <c r="J94" s="605"/>
      <c r="K94" s="605"/>
      <c r="L94" s="606"/>
      <c r="M94" s="110"/>
      <c r="N94" s="110"/>
      <c r="O94" s="113"/>
    </row>
    <row r="95" spans="1:15" ht="18">
      <c r="A95" s="329"/>
      <c r="B95" s="181" t="s">
        <v>56</v>
      </c>
      <c r="C95" s="483"/>
      <c r="D95" s="182"/>
      <c r="E95" s="182"/>
      <c r="F95" s="567" t="s">
        <v>419</v>
      </c>
      <c r="G95" s="568"/>
      <c r="H95" s="479" t="s">
        <v>418</v>
      </c>
      <c r="I95" s="569" t="s">
        <v>417</v>
      </c>
      <c r="J95" s="570"/>
      <c r="K95" s="571" t="s">
        <v>420</v>
      </c>
      <c r="L95" s="183"/>
      <c r="M95" s="118"/>
      <c r="N95" s="118"/>
      <c r="O95" s="119"/>
    </row>
    <row r="96" spans="1:15" ht="18">
      <c r="A96" s="329"/>
      <c r="B96" s="180" t="s">
        <v>55</v>
      </c>
      <c r="C96" s="482"/>
      <c r="D96" s="184"/>
      <c r="E96" s="184"/>
      <c r="F96" s="184"/>
      <c r="G96" s="184"/>
      <c r="H96" s="184"/>
      <c r="I96" s="184"/>
      <c r="J96" s="184"/>
      <c r="K96" s="184"/>
      <c r="L96" s="185"/>
      <c r="M96" s="110"/>
      <c r="N96" s="110"/>
      <c r="O96" s="113"/>
    </row>
    <row r="97" spans="1:15" ht="30.75" customHeight="1">
      <c r="A97" s="329"/>
      <c r="B97" s="492" t="s">
        <v>362</v>
      </c>
      <c r="C97" s="587" t="s">
        <v>367</v>
      </c>
      <c r="D97" s="587"/>
      <c r="E97" s="587"/>
      <c r="F97" s="587"/>
      <c r="G97" s="587"/>
      <c r="H97" s="587"/>
      <c r="I97" s="587"/>
      <c r="J97" s="587"/>
      <c r="K97" s="587"/>
      <c r="L97" s="588"/>
      <c r="M97" s="110"/>
      <c r="N97" s="110"/>
      <c r="O97" s="472"/>
    </row>
    <row r="98" spans="1:15" ht="32.25" customHeight="1">
      <c r="A98" s="329"/>
      <c r="B98" s="485" t="s">
        <v>368</v>
      </c>
      <c r="C98" s="605" t="s">
        <v>369</v>
      </c>
      <c r="D98" s="605"/>
      <c r="E98" s="605"/>
      <c r="F98" s="605"/>
      <c r="G98" s="605"/>
      <c r="H98" s="605"/>
      <c r="I98" s="605"/>
      <c r="J98" s="605"/>
      <c r="K98" s="605"/>
      <c r="L98" s="606"/>
      <c r="M98" s="110"/>
      <c r="N98" s="110"/>
      <c r="O98" s="113"/>
    </row>
    <row r="99" spans="1:15" ht="6.75" customHeight="1">
      <c r="A99" s="329"/>
      <c r="B99" s="186"/>
      <c r="C99" s="464"/>
      <c r="D99" s="184"/>
      <c r="E99" s="184"/>
      <c r="F99" s="184"/>
      <c r="G99" s="184"/>
      <c r="H99" s="184"/>
      <c r="I99" s="184"/>
      <c r="J99" s="184"/>
      <c r="K99" s="184"/>
      <c r="L99" s="185"/>
      <c r="M99" s="110"/>
      <c r="N99" s="110"/>
      <c r="O99" s="113"/>
    </row>
    <row r="100" spans="1:15" ht="18">
      <c r="A100" s="329"/>
      <c r="B100" s="187" t="s">
        <v>57</v>
      </c>
      <c r="C100" s="460"/>
      <c r="D100" s="188"/>
      <c r="E100" s="188"/>
      <c r="F100" s="188"/>
      <c r="G100" s="188"/>
      <c r="H100" s="188"/>
      <c r="I100" s="188"/>
      <c r="J100" s="188"/>
      <c r="K100" s="188"/>
      <c r="L100" s="189"/>
      <c r="M100" s="153"/>
      <c r="N100" s="153"/>
      <c r="O100" s="110"/>
    </row>
    <row r="101" spans="1:15" ht="33" customHeight="1">
      <c r="A101" s="329"/>
      <c r="B101" s="613" t="s">
        <v>58</v>
      </c>
      <c r="C101" s="587"/>
      <c r="D101" s="587"/>
      <c r="E101" s="587"/>
      <c r="F101" s="587"/>
      <c r="G101" s="587"/>
      <c r="H101" s="587"/>
      <c r="I101" s="587"/>
      <c r="J101" s="587"/>
      <c r="K101" s="587"/>
      <c r="L101" s="588"/>
      <c r="M101" s="110"/>
      <c r="N101" s="110"/>
      <c r="O101" s="113"/>
    </row>
    <row r="102" spans="1:15" ht="48" customHeight="1">
      <c r="A102" s="329"/>
      <c r="B102" s="493" t="s">
        <v>356</v>
      </c>
      <c r="C102" s="651" t="s">
        <v>370</v>
      </c>
      <c r="D102" s="651"/>
      <c r="E102" s="651"/>
      <c r="F102" s="651"/>
      <c r="G102" s="651"/>
      <c r="H102" s="651"/>
      <c r="I102" s="651"/>
      <c r="J102" s="651"/>
      <c r="K102" s="651"/>
      <c r="L102" s="652"/>
      <c r="M102" s="190"/>
      <c r="N102" s="190"/>
      <c r="O102" s="191"/>
    </row>
    <row r="103" spans="1:15" ht="7.5" customHeight="1">
      <c r="A103" s="329"/>
      <c r="B103" s="192"/>
      <c r="C103" s="466"/>
      <c r="D103" s="193"/>
      <c r="E103" s="193"/>
      <c r="F103" s="193"/>
      <c r="G103" s="193"/>
      <c r="H103" s="193"/>
      <c r="I103" s="193"/>
      <c r="J103" s="193"/>
      <c r="K103" s="193"/>
      <c r="L103" s="193"/>
      <c r="M103" s="158"/>
      <c r="N103" s="158"/>
      <c r="O103" s="158"/>
    </row>
    <row r="104" spans="1:15" s="1" customFormat="1">
      <c r="A104" s="82"/>
      <c r="B104" s="602" t="s">
        <v>191</v>
      </c>
      <c r="C104" s="603"/>
      <c r="D104" s="603"/>
      <c r="E104" s="603"/>
      <c r="F104" s="603"/>
      <c r="G104" s="603"/>
      <c r="H104" s="603"/>
      <c r="I104" s="603"/>
      <c r="J104" s="603"/>
      <c r="K104" s="603"/>
      <c r="L104" s="603"/>
      <c r="M104" s="289"/>
      <c r="N104" s="289"/>
      <c r="O104" s="230"/>
    </row>
    <row r="105" spans="1:15" s="295" customFormat="1" ht="15">
      <c r="A105" s="291"/>
      <c r="B105" s="292" t="s">
        <v>319</v>
      </c>
      <c r="C105" s="292"/>
      <c r="D105" s="292"/>
      <c r="E105" s="292"/>
      <c r="F105" s="292"/>
      <c r="G105" s="292"/>
      <c r="H105" s="292"/>
      <c r="I105" s="292"/>
      <c r="J105" s="292"/>
      <c r="K105" s="292"/>
      <c r="L105" s="292"/>
      <c r="M105" s="293"/>
      <c r="N105" s="293"/>
      <c r="O105" s="294"/>
    </row>
    <row r="106" spans="1:15" ht="6" customHeight="1">
      <c r="A106" s="329"/>
      <c r="B106" s="604"/>
      <c r="C106" s="605"/>
      <c r="D106" s="605"/>
      <c r="E106" s="605"/>
      <c r="F106" s="605"/>
      <c r="G106" s="605"/>
      <c r="H106" s="605"/>
      <c r="I106" s="605"/>
      <c r="J106" s="605"/>
      <c r="K106" s="605"/>
      <c r="L106" s="606"/>
      <c r="M106" s="110"/>
      <c r="N106" s="110"/>
      <c r="O106" s="340"/>
    </row>
    <row r="107" spans="1:15" ht="18">
      <c r="A107" s="329"/>
      <c r="B107" s="181" t="s">
        <v>59</v>
      </c>
      <c r="C107" s="483"/>
      <c r="D107" s="182"/>
      <c r="E107" s="182"/>
      <c r="F107" s="182"/>
      <c r="G107" s="182"/>
      <c r="H107" s="182"/>
      <c r="I107" s="182"/>
      <c r="J107" s="182"/>
      <c r="K107" s="182"/>
      <c r="L107" s="183"/>
      <c r="M107" s="118"/>
      <c r="N107" s="118"/>
      <c r="O107" s="119"/>
    </row>
    <row r="108" spans="1:15" ht="18" customHeight="1">
      <c r="A108" s="329"/>
      <c r="B108" s="194" t="s">
        <v>60</v>
      </c>
      <c r="C108" s="484"/>
      <c r="D108" s="184"/>
      <c r="E108" s="184"/>
      <c r="F108" s="184"/>
      <c r="G108" s="184"/>
      <c r="H108" s="184"/>
      <c r="I108" s="184"/>
      <c r="J108" s="184"/>
      <c r="K108" s="184"/>
      <c r="L108" s="185"/>
      <c r="M108" s="110"/>
      <c r="N108" s="110"/>
      <c r="O108" s="113"/>
    </row>
    <row r="109" spans="1:15" ht="7.5" customHeight="1" thickBot="1">
      <c r="A109" s="329"/>
      <c r="B109" s="648"/>
      <c r="C109" s="649"/>
      <c r="D109" s="649"/>
      <c r="E109" s="649"/>
      <c r="F109" s="649"/>
      <c r="G109" s="649"/>
      <c r="H109" s="649"/>
      <c r="I109" s="649"/>
      <c r="J109" s="649"/>
      <c r="K109" s="649"/>
      <c r="L109" s="650"/>
      <c r="M109" s="110"/>
      <c r="N109" s="110"/>
      <c r="O109" s="113"/>
    </row>
    <row r="110" spans="1:15">
      <c r="A110" s="195" t="s">
        <v>61</v>
      </c>
      <c r="B110" s="616" t="s">
        <v>62</v>
      </c>
      <c r="C110" s="616"/>
      <c r="D110" s="616"/>
      <c r="E110" s="616"/>
      <c r="F110" s="616"/>
      <c r="G110" s="616"/>
      <c r="H110" s="616"/>
      <c r="I110" s="616"/>
      <c r="J110" s="616"/>
      <c r="K110" s="616"/>
      <c r="L110" s="616"/>
      <c r="M110" s="196"/>
      <c r="N110" s="196"/>
      <c r="O110" s="197"/>
    </row>
    <row r="111" spans="1:15">
      <c r="A111" s="198"/>
      <c r="B111" s="617" t="s">
        <v>63</v>
      </c>
      <c r="C111" s="617"/>
      <c r="D111" s="617"/>
      <c r="E111" s="617"/>
      <c r="F111" s="617"/>
      <c r="G111" s="617"/>
      <c r="H111" s="617"/>
      <c r="I111" s="617"/>
      <c r="J111" s="617"/>
      <c r="K111" s="617"/>
      <c r="L111" s="617"/>
      <c r="M111" s="644"/>
      <c r="N111" s="644"/>
      <c r="O111" s="190"/>
    </row>
    <row r="112" spans="1:15" ht="30" customHeight="1">
      <c r="A112" s="198"/>
      <c r="B112" s="494" t="s">
        <v>371</v>
      </c>
      <c r="C112" s="614" t="s">
        <v>372</v>
      </c>
      <c r="D112" s="614"/>
      <c r="E112" s="614"/>
      <c r="F112" s="614"/>
      <c r="G112" s="614"/>
      <c r="H112" s="614"/>
      <c r="I112" s="614"/>
      <c r="J112" s="614"/>
      <c r="K112" s="614"/>
      <c r="L112" s="615"/>
      <c r="M112" s="644"/>
      <c r="N112" s="644"/>
      <c r="O112" s="190"/>
    </row>
    <row r="113" spans="1:15" ht="49.5" customHeight="1">
      <c r="A113" s="198"/>
      <c r="B113" s="494" t="s">
        <v>373</v>
      </c>
      <c r="C113" s="614" t="s">
        <v>374</v>
      </c>
      <c r="D113" s="614"/>
      <c r="E113" s="614"/>
      <c r="F113" s="614"/>
      <c r="G113" s="614"/>
      <c r="H113" s="614"/>
      <c r="I113" s="614"/>
      <c r="J113" s="614"/>
      <c r="K113" s="614"/>
      <c r="L113" s="615"/>
      <c r="M113" s="644"/>
      <c r="N113" s="644"/>
      <c r="O113" s="190"/>
    </row>
    <row r="114" spans="1:15" ht="7.5" customHeight="1" thickBot="1">
      <c r="A114" s="199"/>
      <c r="B114" s="589"/>
      <c r="C114" s="590"/>
      <c r="D114" s="590"/>
      <c r="E114" s="590"/>
      <c r="F114" s="590"/>
      <c r="G114" s="590"/>
      <c r="H114" s="590"/>
      <c r="I114" s="590"/>
      <c r="J114" s="590"/>
      <c r="K114" s="590"/>
      <c r="L114" s="591"/>
      <c r="M114" s="203"/>
      <c r="N114" s="203"/>
      <c r="O114" s="203"/>
    </row>
    <row r="115" spans="1:15">
      <c r="A115" s="204"/>
      <c r="B115" s="204"/>
      <c r="C115" s="204"/>
      <c r="D115" s="204"/>
      <c r="E115" s="204"/>
      <c r="F115" s="204"/>
      <c r="G115" s="204"/>
      <c r="H115" s="204"/>
      <c r="I115" s="204"/>
      <c r="J115" s="204"/>
      <c r="K115" s="204"/>
    </row>
    <row r="116" spans="1:15">
      <c r="A116" s="205"/>
    </row>
  </sheetData>
  <mergeCells count="78">
    <mergeCell ref="B25:E25"/>
    <mergeCell ref="G25:H25"/>
    <mergeCell ref="E27:F27"/>
    <mergeCell ref="B31:D31"/>
    <mergeCell ref="J6:L6"/>
    <mergeCell ref="J7:L7"/>
    <mergeCell ref="J8:L8"/>
    <mergeCell ref="B8:C8"/>
    <mergeCell ref="A20:A22"/>
    <mergeCell ref="B24:L24"/>
    <mergeCell ref="N111:N113"/>
    <mergeCell ref="B37:L37"/>
    <mergeCell ref="F8:G8"/>
    <mergeCell ref="B26:J26"/>
    <mergeCell ref="A11:O11"/>
    <mergeCell ref="A12:O12"/>
    <mergeCell ref="A13:O13"/>
    <mergeCell ref="A14:O14"/>
    <mergeCell ref="A16:O16"/>
    <mergeCell ref="A18:O18"/>
    <mergeCell ref="B19:L19"/>
    <mergeCell ref="B38:L38"/>
    <mergeCell ref="C35:L35"/>
    <mergeCell ref="B40:L40"/>
    <mergeCell ref="M111:M113"/>
    <mergeCell ref="B81:L81"/>
    <mergeCell ref="B78:L78"/>
    <mergeCell ref="B79:L79"/>
    <mergeCell ref="B109:L109"/>
    <mergeCell ref="C102:L102"/>
    <mergeCell ref="A1:O1"/>
    <mergeCell ref="B3:F3"/>
    <mergeCell ref="B4:O4"/>
    <mergeCell ref="F6:G6"/>
    <mergeCell ref="F7:G7"/>
    <mergeCell ref="G3:I3"/>
    <mergeCell ref="J3:L3"/>
    <mergeCell ref="B6:C6"/>
    <mergeCell ref="B7:C7"/>
    <mergeCell ref="C33:L33"/>
    <mergeCell ref="C34:L34"/>
    <mergeCell ref="A9:O9"/>
    <mergeCell ref="C113:L113"/>
    <mergeCell ref="B83:L83"/>
    <mergeCell ref="B43:L43"/>
    <mergeCell ref="G44:H44"/>
    <mergeCell ref="E46:F46"/>
    <mergeCell ref="B64:L64"/>
    <mergeCell ref="C71:L71"/>
    <mergeCell ref="C72:L72"/>
    <mergeCell ref="C73:L73"/>
    <mergeCell ref="B52:D52"/>
    <mergeCell ref="B57:D57"/>
    <mergeCell ref="B62:D62"/>
    <mergeCell ref="C98:L98"/>
    <mergeCell ref="B75:L75"/>
    <mergeCell ref="B77:L77"/>
    <mergeCell ref="B101:L101"/>
    <mergeCell ref="C112:L112"/>
    <mergeCell ref="B82:L82"/>
    <mergeCell ref="B110:L110"/>
    <mergeCell ref="B111:L111"/>
    <mergeCell ref="B44:E44"/>
    <mergeCell ref="C89:L89"/>
    <mergeCell ref="C93:L93"/>
    <mergeCell ref="C97:L97"/>
    <mergeCell ref="B114:L114"/>
    <mergeCell ref="B66:L66"/>
    <mergeCell ref="B68:L68"/>
    <mergeCell ref="D69:L69"/>
    <mergeCell ref="D70:L70"/>
    <mergeCell ref="B86:L86"/>
    <mergeCell ref="B87:L87"/>
    <mergeCell ref="B88:L88"/>
    <mergeCell ref="B104:L104"/>
    <mergeCell ref="B106:L106"/>
    <mergeCell ref="B84:L84"/>
    <mergeCell ref="B94:L94"/>
  </mergeCells>
  <phoneticPr fontId="2"/>
  <dataValidations count="2">
    <dataValidation type="custom" allowBlank="1" showInputMessage="1" showErrorMessage="1" sqref="H8 E30 D8 F48 D58 I57 H58 F58 I52 D53 H53 F53 D48 H48 F63 D63 H63 F45 D45 H45 I31" xr:uid="{00000000-0002-0000-0100-000000000000}">
      <formula1>""</formula1>
    </dataValidation>
    <dataValidation type="list" allowBlank="1" showInputMessage="1" showErrorMessage="1" sqref="J3:L3" xr:uid="{00000000-0002-0000-0100-000001000000}">
      <formula1>$R$1:$R$3</formula1>
    </dataValidation>
  </dataValidations>
  <hyperlinks>
    <hyperlink ref="B79:L79" location="'８短期・10老人福祉施設②'!A1" display="(２)夜勤を行なう介護職員又は看護職員の数は適切か。（人員基準確認表②）" xr:uid="{00000000-0004-0000-0100-000000000000}"/>
  </hyperlinks>
  <printOptions horizontalCentered="1"/>
  <pageMargins left="0.70866141732283472" right="0.51181102362204722" top="0.74803149606299213" bottom="0.55118110236220474" header="0.31496062992125984" footer="0.31496062992125984"/>
  <pageSetup paperSize="9" scale="84" fitToHeight="0" orientation="portrait" r:id="rId1"/>
  <headerFooter>
    <oddFooter>&amp;C&amp;P /&amp;N</oddFooter>
  </headerFooter>
  <rowBreaks count="2" manualBreakCount="2">
    <brk id="41" max="12" man="1"/>
    <brk id="85"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12</xdr:col>
                    <xdr:colOff>144780</xdr:colOff>
                    <xdr:row>19</xdr:row>
                    <xdr:rowOff>99060</xdr:rowOff>
                  </from>
                  <to>
                    <xdr:col>13</xdr:col>
                    <xdr:colOff>7620</xdr:colOff>
                    <xdr:row>20</xdr:row>
                    <xdr:rowOff>114300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12</xdr:col>
                    <xdr:colOff>144780</xdr:colOff>
                    <xdr:row>23</xdr:row>
                    <xdr:rowOff>99060</xdr:rowOff>
                  </from>
                  <to>
                    <xdr:col>13</xdr:col>
                    <xdr:colOff>7620</xdr:colOff>
                    <xdr:row>23</xdr:row>
                    <xdr:rowOff>342900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12</xdr:col>
                    <xdr:colOff>144780</xdr:colOff>
                    <xdr:row>36</xdr:row>
                    <xdr:rowOff>99060</xdr:rowOff>
                  </from>
                  <to>
                    <xdr:col>13</xdr:col>
                    <xdr:colOff>7620</xdr:colOff>
                    <xdr:row>37</xdr:row>
                    <xdr:rowOff>121920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12</xdr:col>
                    <xdr:colOff>152400</xdr:colOff>
                    <xdr:row>39</xdr:row>
                    <xdr:rowOff>38100</xdr:rowOff>
                  </from>
                  <to>
                    <xdr:col>13</xdr:col>
                    <xdr:colOff>0</xdr:colOff>
                    <xdr:row>40</xdr:row>
                    <xdr:rowOff>45720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12</xdr:col>
                    <xdr:colOff>152400</xdr:colOff>
                    <xdr:row>42</xdr:row>
                    <xdr:rowOff>7620</xdr:rowOff>
                  </from>
                  <to>
                    <xdr:col>13</xdr:col>
                    <xdr:colOff>22860</xdr:colOff>
                    <xdr:row>42</xdr:row>
                    <xdr:rowOff>259080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12</xdr:col>
                    <xdr:colOff>152400</xdr:colOff>
                    <xdr:row>63</xdr:row>
                    <xdr:rowOff>30480</xdr:rowOff>
                  </from>
                  <to>
                    <xdr:col>13</xdr:col>
                    <xdr:colOff>22860</xdr:colOff>
                    <xdr:row>63</xdr:row>
                    <xdr:rowOff>274320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12</xdr:col>
                    <xdr:colOff>152400</xdr:colOff>
                    <xdr:row>74</xdr:row>
                    <xdr:rowOff>38100</xdr:rowOff>
                  </from>
                  <to>
                    <xdr:col>13</xdr:col>
                    <xdr:colOff>22860</xdr:colOff>
                    <xdr:row>74</xdr:row>
                    <xdr:rowOff>289560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12</xdr:col>
                    <xdr:colOff>152400</xdr:colOff>
                    <xdr:row>76</xdr:row>
                    <xdr:rowOff>30480</xdr:rowOff>
                  </from>
                  <to>
                    <xdr:col>13</xdr:col>
                    <xdr:colOff>22860</xdr:colOff>
                    <xdr:row>77</xdr:row>
                    <xdr:rowOff>38100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12</xdr:col>
                    <xdr:colOff>152400</xdr:colOff>
                    <xdr:row>80</xdr:row>
                    <xdr:rowOff>38100</xdr:rowOff>
                  </from>
                  <to>
                    <xdr:col>13</xdr:col>
                    <xdr:colOff>22860</xdr:colOff>
                    <xdr:row>81</xdr:row>
                    <xdr:rowOff>45720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12</xdr:col>
                    <xdr:colOff>152400</xdr:colOff>
                    <xdr:row>91</xdr:row>
                    <xdr:rowOff>7620</xdr:rowOff>
                  </from>
                  <to>
                    <xdr:col>13</xdr:col>
                    <xdr:colOff>22860</xdr:colOff>
                    <xdr:row>92</xdr:row>
                    <xdr:rowOff>22860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12</xdr:col>
                    <xdr:colOff>152400</xdr:colOff>
                    <xdr:row>95</xdr:row>
                    <xdr:rowOff>7620</xdr:rowOff>
                  </from>
                  <to>
                    <xdr:col>13</xdr:col>
                    <xdr:colOff>22860</xdr:colOff>
                    <xdr:row>96</xdr:row>
                    <xdr:rowOff>22860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12</xdr:col>
                    <xdr:colOff>152400</xdr:colOff>
                    <xdr:row>99</xdr:row>
                    <xdr:rowOff>7620</xdr:rowOff>
                  </from>
                  <to>
                    <xdr:col>13</xdr:col>
                    <xdr:colOff>22860</xdr:colOff>
                    <xdr:row>100</xdr:row>
                    <xdr:rowOff>22860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12</xdr:col>
                    <xdr:colOff>152400</xdr:colOff>
                    <xdr:row>107</xdr:row>
                    <xdr:rowOff>7620</xdr:rowOff>
                  </from>
                  <to>
                    <xdr:col>13</xdr:col>
                    <xdr:colOff>22860</xdr:colOff>
                    <xdr:row>108</xdr:row>
                    <xdr:rowOff>30480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12</xdr:col>
                    <xdr:colOff>152400</xdr:colOff>
                    <xdr:row>110</xdr:row>
                    <xdr:rowOff>7620</xdr:rowOff>
                  </from>
                  <to>
                    <xdr:col>13</xdr:col>
                    <xdr:colOff>22860</xdr:colOff>
                    <xdr:row>111</xdr:row>
                    <xdr:rowOff>45720</xdr:rowOff>
                  </to>
                </anchor>
              </controlPr>
            </control>
          </mc:Choice>
        </mc:AlternateContent>
        <mc:AlternateContent xmlns:mc="http://schemas.openxmlformats.org/markup-compatibility/2006">
          <mc:Choice Requires="x14">
            <control shapeId="1048" r:id="rId18" name="Check Box 24">
              <controlPr defaultSize="0" autoFill="0" autoLine="0" autoPict="0">
                <anchor moveWithCells="1">
                  <from>
                    <xdr:col>1</xdr:col>
                    <xdr:colOff>38100</xdr:colOff>
                    <xdr:row>76</xdr:row>
                    <xdr:rowOff>0</xdr:rowOff>
                  </from>
                  <to>
                    <xdr:col>2</xdr:col>
                    <xdr:colOff>83820</xdr:colOff>
                    <xdr:row>77</xdr:row>
                    <xdr:rowOff>7620</xdr:rowOff>
                  </to>
                </anchor>
              </controlPr>
            </control>
          </mc:Choice>
        </mc:AlternateContent>
        <mc:AlternateContent xmlns:mc="http://schemas.openxmlformats.org/markup-compatibility/2006">
          <mc:Choice Requires="x14">
            <control shapeId="1049" r:id="rId19" name="Check Box 25">
              <controlPr defaultSize="0" autoFill="0" autoLine="0" autoPict="0">
                <anchor moveWithCells="1">
                  <from>
                    <xdr:col>1</xdr:col>
                    <xdr:colOff>38100</xdr:colOff>
                    <xdr:row>79</xdr:row>
                    <xdr:rowOff>83820</xdr:rowOff>
                  </from>
                  <to>
                    <xdr:col>2</xdr:col>
                    <xdr:colOff>83820</xdr:colOff>
                    <xdr:row>81</xdr:row>
                    <xdr:rowOff>0</xdr:rowOff>
                  </to>
                </anchor>
              </controlPr>
            </control>
          </mc:Choice>
        </mc:AlternateContent>
        <mc:AlternateContent xmlns:mc="http://schemas.openxmlformats.org/markup-compatibility/2006">
          <mc:Choice Requires="x14">
            <control shapeId="1053" r:id="rId20" name="Check Box 29">
              <controlPr defaultSize="0" autoFill="0" autoLine="0" autoPict="0">
                <anchor moveWithCells="1">
                  <from>
                    <xdr:col>12</xdr:col>
                    <xdr:colOff>152400</xdr:colOff>
                    <xdr:row>65</xdr:row>
                    <xdr:rowOff>30480</xdr:rowOff>
                  </from>
                  <to>
                    <xdr:col>13</xdr:col>
                    <xdr:colOff>22860</xdr:colOff>
                    <xdr:row>66</xdr:row>
                    <xdr:rowOff>38100</xdr:rowOff>
                  </to>
                </anchor>
              </controlPr>
            </control>
          </mc:Choice>
        </mc:AlternateContent>
        <mc:AlternateContent xmlns:mc="http://schemas.openxmlformats.org/markup-compatibility/2006">
          <mc:Choice Requires="x14">
            <control shapeId="1054" r:id="rId21" name="Check Box 30">
              <controlPr defaultSize="0" autoFill="0" autoLine="0" autoPict="0">
                <anchor moveWithCells="1">
                  <from>
                    <xdr:col>1</xdr:col>
                    <xdr:colOff>152400</xdr:colOff>
                    <xdr:row>65</xdr:row>
                    <xdr:rowOff>220980</xdr:rowOff>
                  </from>
                  <to>
                    <xdr:col>3</xdr:col>
                    <xdr:colOff>0</xdr:colOff>
                    <xdr:row>66</xdr:row>
                    <xdr:rowOff>228600</xdr:rowOff>
                  </to>
                </anchor>
              </controlPr>
            </control>
          </mc:Choice>
        </mc:AlternateContent>
        <mc:AlternateContent xmlns:mc="http://schemas.openxmlformats.org/markup-compatibility/2006">
          <mc:Choice Requires="x14">
            <control shapeId="1055" r:id="rId22" name="Check Box 31">
              <controlPr defaultSize="0" autoFill="0" autoLine="0" autoPict="0">
                <anchor moveWithCells="1">
                  <from>
                    <xdr:col>1</xdr:col>
                    <xdr:colOff>144780</xdr:colOff>
                    <xdr:row>66</xdr:row>
                    <xdr:rowOff>220980</xdr:rowOff>
                  </from>
                  <to>
                    <xdr:col>2</xdr:col>
                    <xdr:colOff>236220</xdr:colOff>
                    <xdr:row>67</xdr:row>
                    <xdr:rowOff>228600</xdr:rowOff>
                  </to>
                </anchor>
              </controlPr>
            </control>
          </mc:Choice>
        </mc:AlternateContent>
        <mc:AlternateContent xmlns:mc="http://schemas.openxmlformats.org/markup-compatibility/2006">
          <mc:Choice Requires="x14">
            <control shapeId="1059" r:id="rId23" name="Check Box 35">
              <controlPr defaultSize="0" autoFill="0" autoLine="0" autoPict="0">
                <anchor moveWithCells="1">
                  <from>
                    <xdr:col>12</xdr:col>
                    <xdr:colOff>152400</xdr:colOff>
                    <xdr:row>86</xdr:row>
                    <xdr:rowOff>7620</xdr:rowOff>
                  </from>
                  <to>
                    <xdr:col>13</xdr:col>
                    <xdr:colOff>22860</xdr:colOff>
                    <xdr:row>86</xdr:row>
                    <xdr:rowOff>259080</xdr:rowOff>
                  </to>
                </anchor>
              </controlPr>
            </control>
          </mc:Choice>
        </mc:AlternateContent>
        <mc:AlternateContent xmlns:mc="http://schemas.openxmlformats.org/markup-compatibility/2006">
          <mc:Choice Requires="x14">
            <control shapeId="1060" r:id="rId24" name="Check Box 36">
              <controlPr defaultSize="0" autoFill="0" autoLine="0" autoPict="0">
                <anchor moveWithCells="1">
                  <from>
                    <xdr:col>1</xdr:col>
                    <xdr:colOff>22860</xdr:colOff>
                    <xdr:row>85</xdr:row>
                    <xdr:rowOff>198120</xdr:rowOff>
                  </from>
                  <to>
                    <xdr:col>2</xdr:col>
                    <xdr:colOff>114300</xdr:colOff>
                    <xdr:row>86</xdr:row>
                    <xdr:rowOff>236220</xdr:rowOff>
                  </to>
                </anchor>
              </controlPr>
            </control>
          </mc:Choice>
        </mc:AlternateContent>
        <mc:AlternateContent xmlns:mc="http://schemas.openxmlformats.org/markup-compatibility/2006">
          <mc:Choice Requires="x14">
            <control shapeId="1061" r:id="rId25" name="Check Box 37">
              <controlPr defaultSize="0" autoFill="0" autoLine="0" autoPict="0">
                <anchor moveWithCells="1">
                  <from>
                    <xdr:col>1</xdr:col>
                    <xdr:colOff>22860</xdr:colOff>
                    <xdr:row>86</xdr:row>
                    <xdr:rowOff>617220</xdr:rowOff>
                  </from>
                  <to>
                    <xdr:col>2</xdr:col>
                    <xdr:colOff>114300</xdr:colOff>
                    <xdr:row>88</xdr:row>
                    <xdr:rowOff>30480</xdr:rowOff>
                  </to>
                </anchor>
              </controlPr>
            </control>
          </mc:Choice>
        </mc:AlternateContent>
        <mc:AlternateContent xmlns:mc="http://schemas.openxmlformats.org/markup-compatibility/2006">
          <mc:Choice Requires="x14">
            <control shapeId="1064" r:id="rId26" name="Check Box 40">
              <controlPr defaultSize="0" autoFill="0" autoLine="0" autoPict="0">
                <anchor moveWithCells="1">
                  <from>
                    <xdr:col>12</xdr:col>
                    <xdr:colOff>152400</xdr:colOff>
                    <xdr:row>103</xdr:row>
                    <xdr:rowOff>38100</xdr:rowOff>
                  </from>
                  <to>
                    <xdr:col>13</xdr:col>
                    <xdr:colOff>22860</xdr:colOff>
                    <xdr:row>104</xdr:row>
                    <xdr:rowOff>76200</xdr:rowOff>
                  </to>
                </anchor>
              </controlPr>
            </control>
          </mc:Choice>
        </mc:AlternateContent>
        <mc:AlternateContent xmlns:mc="http://schemas.openxmlformats.org/markup-compatibility/2006">
          <mc:Choice Requires="x14">
            <control shapeId="1065" r:id="rId27" name="Check Box 41">
              <controlPr defaultSize="0" autoFill="0" autoLine="0" autoPict="0">
                <anchor moveWithCells="1">
                  <from>
                    <xdr:col>1</xdr:col>
                    <xdr:colOff>144780</xdr:colOff>
                    <xdr:row>103</xdr:row>
                    <xdr:rowOff>182880</xdr:rowOff>
                  </from>
                  <to>
                    <xdr:col>2</xdr:col>
                    <xdr:colOff>236220</xdr:colOff>
                    <xdr:row>105</xdr:row>
                    <xdr:rowOff>22860</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13</xdr:col>
                    <xdr:colOff>144780</xdr:colOff>
                    <xdr:row>19</xdr:row>
                    <xdr:rowOff>99060</xdr:rowOff>
                  </from>
                  <to>
                    <xdr:col>14</xdr:col>
                    <xdr:colOff>7620</xdr:colOff>
                    <xdr:row>20</xdr:row>
                    <xdr:rowOff>114300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13</xdr:col>
                    <xdr:colOff>144780</xdr:colOff>
                    <xdr:row>23</xdr:row>
                    <xdr:rowOff>99060</xdr:rowOff>
                  </from>
                  <to>
                    <xdr:col>14</xdr:col>
                    <xdr:colOff>7620</xdr:colOff>
                    <xdr:row>23</xdr:row>
                    <xdr:rowOff>342900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13</xdr:col>
                    <xdr:colOff>144780</xdr:colOff>
                    <xdr:row>36</xdr:row>
                    <xdr:rowOff>99060</xdr:rowOff>
                  </from>
                  <to>
                    <xdr:col>14</xdr:col>
                    <xdr:colOff>7620</xdr:colOff>
                    <xdr:row>37</xdr:row>
                    <xdr:rowOff>121920</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13</xdr:col>
                    <xdr:colOff>152400</xdr:colOff>
                    <xdr:row>39</xdr:row>
                    <xdr:rowOff>45720</xdr:rowOff>
                  </from>
                  <to>
                    <xdr:col>13</xdr:col>
                    <xdr:colOff>441960</xdr:colOff>
                    <xdr:row>40</xdr:row>
                    <xdr:rowOff>45720</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13</xdr:col>
                    <xdr:colOff>152400</xdr:colOff>
                    <xdr:row>42</xdr:row>
                    <xdr:rowOff>7620</xdr:rowOff>
                  </from>
                  <to>
                    <xdr:col>14</xdr:col>
                    <xdr:colOff>22860</xdr:colOff>
                    <xdr:row>42</xdr:row>
                    <xdr:rowOff>259080</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13</xdr:col>
                    <xdr:colOff>152400</xdr:colOff>
                    <xdr:row>63</xdr:row>
                    <xdr:rowOff>30480</xdr:rowOff>
                  </from>
                  <to>
                    <xdr:col>14</xdr:col>
                    <xdr:colOff>22860</xdr:colOff>
                    <xdr:row>63</xdr:row>
                    <xdr:rowOff>274320</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13</xdr:col>
                    <xdr:colOff>152400</xdr:colOff>
                    <xdr:row>74</xdr:row>
                    <xdr:rowOff>38100</xdr:rowOff>
                  </from>
                  <to>
                    <xdr:col>14</xdr:col>
                    <xdr:colOff>22860</xdr:colOff>
                    <xdr:row>74</xdr:row>
                    <xdr:rowOff>289560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13</xdr:col>
                    <xdr:colOff>152400</xdr:colOff>
                    <xdr:row>76</xdr:row>
                    <xdr:rowOff>30480</xdr:rowOff>
                  </from>
                  <to>
                    <xdr:col>14</xdr:col>
                    <xdr:colOff>22860</xdr:colOff>
                    <xdr:row>77</xdr:row>
                    <xdr:rowOff>38100</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13</xdr:col>
                    <xdr:colOff>152400</xdr:colOff>
                    <xdr:row>80</xdr:row>
                    <xdr:rowOff>38100</xdr:rowOff>
                  </from>
                  <to>
                    <xdr:col>14</xdr:col>
                    <xdr:colOff>22860</xdr:colOff>
                    <xdr:row>81</xdr:row>
                    <xdr:rowOff>45720</xdr:rowOff>
                  </to>
                </anchor>
              </controlPr>
            </control>
          </mc:Choice>
        </mc:AlternateContent>
        <mc:AlternateContent xmlns:mc="http://schemas.openxmlformats.org/markup-compatibility/2006">
          <mc:Choice Requires="x14">
            <control shapeId="1076" r:id="rId37" name="Check Box 52">
              <controlPr defaultSize="0" autoFill="0" autoLine="0" autoPict="0">
                <anchor moveWithCells="1">
                  <from>
                    <xdr:col>13</xdr:col>
                    <xdr:colOff>152400</xdr:colOff>
                    <xdr:row>91</xdr:row>
                    <xdr:rowOff>7620</xdr:rowOff>
                  </from>
                  <to>
                    <xdr:col>14</xdr:col>
                    <xdr:colOff>22860</xdr:colOff>
                    <xdr:row>92</xdr:row>
                    <xdr:rowOff>22860</xdr:rowOff>
                  </to>
                </anchor>
              </controlPr>
            </control>
          </mc:Choice>
        </mc:AlternateContent>
        <mc:AlternateContent xmlns:mc="http://schemas.openxmlformats.org/markup-compatibility/2006">
          <mc:Choice Requires="x14">
            <control shapeId="1077" r:id="rId38" name="Check Box 53">
              <controlPr defaultSize="0" autoFill="0" autoLine="0" autoPict="0">
                <anchor moveWithCells="1">
                  <from>
                    <xdr:col>13</xdr:col>
                    <xdr:colOff>152400</xdr:colOff>
                    <xdr:row>95</xdr:row>
                    <xdr:rowOff>7620</xdr:rowOff>
                  </from>
                  <to>
                    <xdr:col>14</xdr:col>
                    <xdr:colOff>22860</xdr:colOff>
                    <xdr:row>96</xdr:row>
                    <xdr:rowOff>22860</xdr:rowOff>
                  </to>
                </anchor>
              </controlPr>
            </control>
          </mc:Choice>
        </mc:AlternateContent>
        <mc:AlternateContent xmlns:mc="http://schemas.openxmlformats.org/markup-compatibility/2006">
          <mc:Choice Requires="x14">
            <control shapeId="1078" r:id="rId39" name="Check Box 54">
              <controlPr defaultSize="0" autoFill="0" autoLine="0" autoPict="0">
                <anchor moveWithCells="1">
                  <from>
                    <xdr:col>13</xdr:col>
                    <xdr:colOff>152400</xdr:colOff>
                    <xdr:row>99</xdr:row>
                    <xdr:rowOff>7620</xdr:rowOff>
                  </from>
                  <to>
                    <xdr:col>14</xdr:col>
                    <xdr:colOff>22860</xdr:colOff>
                    <xdr:row>100</xdr:row>
                    <xdr:rowOff>22860</xdr:rowOff>
                  </to>
                </anchor>
              </controlPr>
            </control>
          </mc:Choice>
        </mc:AlternateContent>
        <mc:AlternateContent xmlns:mc="http://schemas.openxmlformats.org/markup-compatibility/2006">
          <mc:Choice Requires="x14">
            <control shapeId="1079" r:id="rId40" name="Check Box 55">
              <controlPr defaultSize="0" autoFill="0" autoLine="0" autoPict="0">
                <anchor moveWithCells="1">
                  <from>
                    <xdr:col>13</xdr:col>
                    <xdr:colOff>152400</xdr:colOff>
                    <xdr:row>107</xdr:row>
                    <xdr:rowOff>7620</xdr:rowOff>
                  </from>
                  <to>
                    <xdr:col>14</xdr:col>
                    <xdr:colOff>22860</xdr:colOff>
                    <xdr:row>108</xdr:row>
                    <xdr:rowOff>30480</xdr:rowOff>
                  </to>
                </anchor>
              </controlPr>
            </control>
          </mc:Choice>
        </mc:AlternateContent>
        <mc:AlternateContent xmlns:mc="http://schemas.openxmlformats.org/markup-compatibility/2006">
          <mc:Choice Requires="x14">
            <control shapeId="1080" r:id="rId41" name="Check Box 56">
              <controlPr defaultSize="0" autoFill="0" autoLine="0" autoPict="0">
                <anchor moveWithCells="1">
                  <from>
                    <xdr:col>13</xdr:col>
                    <xdr:colOff>152400</xdr:colOff>
                    <xdr:row>110</xdr:row>
                    <xdr:rowOff>7620</xdr:rowOff>
                  </from>
                  <to>
                    <xdr:col>14</xdr:col>
                    <xdr:colOff>22860</xdr:colOff>
                    <xdr:row>111</xdr:row>
                    <xdr:rowOff>45720</xdr:rowOff>
                  </to>
                </anchor>
              </controlPr>
            </control>
          </mc:Choice>
        </mc:AlternateContent>
        <mc:AlternateContent xmlns:mc="http://schemas.openxmlformats.org/markup-compatibility/2006">
          <mc:Choice Requires="x14">
            <control shapeId="1081" r:id="rId42" name="Check Box 57">
              <controlPr defaultSize="0" autoFill="0" autoLine="0" autoPict="0">
                <anchor moveWithCells="1">
                  <from>
                    <xdr:col>13</xdr:col>
                    <xdr:colOff>152400</xdr:colOff>
                    <xdr:row>65</xdr:row>
                    <xdr:rowOff>30480</xdr:rowOff>
                  </from>
                  <to>
                    <xdr:col>14</xdr:col>
                    <xdr:colOff>22860</xdr:colOff>
                    <xdr:row>66</xdr:row>
                    <xdr:rowOff>38100</xdr:rowOff>
                  </to>
                </anchor>
              </controlPr>
            </control>
          </mc:Choice>
        </mc:AlternateContent>
        <mc:AlternateContent xmlns:mc="http://schemas.openxmlformats.org/markup-compatibility/2006">
          <mc:Choice Requires="x14">
            <control shapeId="1082" r:id="rId43" name="Check Box 58">
              <controlPr defaultSize="0" autoFill="0" autoLine="0" autoPict="0">
                <anchor moveWithCells="1">
                  <from>
                    <xdr:col>13</xdr:col>
                    <xdr:colOff>152400</xdr:colOff>
                    <xdr:row>86</xdr:row>
                    <xdr:rowOff>7620</xdr:rowOff>
                  </from>
                  <to>
                    <xdr:col>14</xdr:col>
                    <xdr:colOff>22860</xdr:colOff>
                    <xdr:row>86</xdr:row>
                    <xdr:rowOff>259080</xdr:rowOff>
                  </to>
                </anchor>
              </controlPr>
            </control>
          </mc:Choice>
        </mc:AlternateContent>
        <mc:AlternateContent xmlns:mc="http://schemas.openxmlformats.org/markup-compatibility/2006">
          <mc:Choice Requires="x14">
            <control shapeId="1083" r:id="rId44" name="Check Box 59">
              <controlPr defaultSize="0" autoFill="0" autoLine="0" autoPict="0">
                <anchor moveWithCells="1">
                  <from>
                    <xdr:col>13</xdr:col>
                    <xdr:colOff>152400</xdr:colOff>
                    <xdr:row>103</xdr:row>
                    <xdr:rowOff>38100</xdr:rowOff>
                  </from>
                  <to>
                    <xdr:col>14</xdr:col>
                    <xdr:colOff>22860</xdr:colOff>
                    <xdr:row>104</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13"/>
  <sheetViews>
    <sheetView showGridLines="0" showZeros="0" view="pageBreakPreview" zoomScaleNormal="100" zoomScaleSheetLayoutView="100" workbookViewId="0">
      <selection activeCell="L3" sqref="L3"/>
    </sheetView>
  </sheetViews>
  <sheetFormatPr defaultColWidth="9" defaultRowHeight="16.2"/>
  <cols>
    <col min="1" max="1" width="12.09765625" style="1" customWidth="1"/>
    <col min="2" max="3" width="3.09765625" style="1" customWidth="1"/>
    <col min="4" max="12" width="6.3984375" style="1" customWidth="1"/>
    <col min="13" max="14" width="6.19921875" style="1" customWidth="1"/>
    <col min="15" max="15" width="8.69921875" style="1" customWidth="1"/>
    <col min="16" max="16384" width="9" style="1"/>
  </cols>
  <sheetData>
    <row r="1" spans="1:15" ht="18.75" customHeight="1">
      <c r="A1" s="695" t="s">
        <v>179</v>
      </c>
      <c r="B1" s="695"/>
      <c r="C1" s="695"/>
      <c r="D1" s="695"/>
      <c r="E1" s="695"/>
      <c r="F1" s="695"/>
      <c r="G1" s="695"/>
      <c r="H1" s="695"/>
      <c r="I1" s="695"/>
      <c r="J1" s="695"/>
      <c r="K1" s="695"/>
      <c r="L1" s="695"/>
      <c r="M1" s="695"/>
      <c r="N1" s="695"/>
      <c r="O1" s="695"/>
    </row>
    <row r="2" spans="1:15" ht="11.25" customHeight="1" thickBot="1">
      <c r="A2" s="2"/>
    </row>
    <row r="3" spans="1:15" ht="26.25" customHeight="1" thickBot="1">
      <c r="A3" s="3" t="s">
        <v>178</v>
      </c>
      <c r="B3" s="696" t="s">
        <v>177</v>
      </c>
      <c r="C3" s="697"/>
      <c r="D3" s="697"/>
      <c r="E3" s="697"/>
      <c r="F3" s="698"/>
    </row>
    <row r="4" spans="1:15" ht="26.25" customHeight="1" thickBot="1">
      <c r="A4" s="3" t="s">
        <v>2</v>
      </c>
      <c r="B4" s="699"/>
      <c r="C4" s="700"/>
      <c r="D4" s="700"/>
      <c r="E4" s="700"/>
      <c r="F4" s="700"/>
      <c r="G4" s="700"/>
      <c r="H4" s="700"/>
      <c r="I4" s="700"/>
      <c r="J4" s="700"/>
      <c r="K4" s="700"/>
      <c r="L4" s="700"/>
      <c r="M4" s="700"/>
      <c r="N4" s="700"/>
      <c r="O4" s="701"/>
    </row>
    <row r="5" spans="1:15" ht="11.25" customHeight="1" thickBot="1">
      <c r="A5" s="4"/>
    </row>
    <row r="6" spans="1:15" ht="18.75" customHeight="1" thickBot="1">
      <c r="A6" s="221" t="s">
        <v>176</v>
      </c>
      <c r="B6" s="220"/>
      <c r="C6" s="496"/>
      <c r="D6" s="712"/>
      <c r="E6" s="712"/>
      <c r="F6" s="219" t="s">
        <v>5</v>
      </c>
      <c r="G6" s="709"/>
      <c r="H6" s="710"/>
      <c r="I6" s="710"/>
      <c r="J6" s="711"/>
      <c r="K6" s="706" t="s">
        <v>175</v>
      </c>
      <c r="L6" s="707"/>
      <c r="M6" s="707"/>
      <c r="N6" s="707"/>
      <c r="O6" s="707"/>
    </row>
    <row r="7" spans="1:15" ht="18.75" customHeight="1" thickBot="1">
      <c r="A7" s="218" t="s">
        <v>6</v>
      </c>
      <c r="B7" s="704" t="s">
        <v>174</v>
      </c>
      <c r="C7" s="705"/>
      <c r="D7" s="705"/>
      <c r="E7" s="217"/>
      <c r="F7" s="5" t="s">
        <v>5</v>
      </c>
      <c r="G7" s="704" t="s">
        <v>173</v>
      </c>
      <c r="H7" s="705"/>
      <c r="I7" s="217"/>
      <c r="J7" s="216" t="s">
        <v>5</v>
      </c>
      <c r="K7" s="706"/>
      <c r="L7" s="707"/>
      <c r="M7" s="707"/>
      <c r="N7" s="707"/>
      <c r="O7" s="707"/>
    </row>
    <row r="8" spans="1:15" ht="18.75" customHeight="1" thickBot="1">
      <c r="A8" s="215" t="s">
        <v>172</v>
      </c>
      <c r="B8" s="713" t="s">
        <v>171</v>
      </c>
      <c r="C8" s="714"/>
      <c r="D8" s="214">
        <f>E7</f>
        <v>0</v>
      </c>
      <c r="E8" s="213" t="s">
        <v>170</v>
      </c>
      <c r="F8" s="212">
        <f>I7</f>
        <v>0</v>
      </c>
      <c r="G8" s="708" t="s">
        <v>169</v>
      </c>
      <c r="H8" s="708"/>
      <c r="I8" s="212">
        <f>D8+F8*0.3</f>
        <v>0</v>
      </c>
      <c r="J8" s="6" t="s">
        <v>5</v>
      </c>
      <c r="K8" s="706"/>
      <c r="L8" s="707"/>
      <c r="M8" s="707"/>
      <c r="N8" s="707"/>
      <c r="O8" s="707"/>
    </row>
    <row r="9" spans="1:15" ht="11.25" customHeight="1">
      <c r="A9" s="4"/>
    </row>
    <row r="10" spans="1:15" ht="11.25" customHeight="1">
      <c r="A10" s="702" t="s">
        <v>168</v>
      </c>
      <c r="B10" s="702"/>
      <c r="C10" s="702"/>
      <c r="D10" s="702"/>
      <c r="E10" s="702"/>
      <c r="F10" s="702"/>
      <c r="G10" s="702"/>
      <c r="H10" s="702"/>
      <c r="I10" s="702"/>
      <c r="J10" s="702"/>
      <c r="K10" s="702"/>
      <c r="L10" s="702"/>
      <c r="M10" s="702"/>
      <c r="N10" s="702"/>
      <c r="O10" s="702"/>
    </row>
    <row r="11" spans="1:15" ht="11.25" customHeight="1">
      <c r="A11" s="703" t="s">
        <v>10</v>
      </c>
      <c r="B11" s="703"/>
      <c r="C11" s="703"/>
      <c r="D11" s="703"/>
      <c r="E11" s="703"/>
      <c r="F11" s="703"/>
      <c r="G11" s="703"/>
      <c r="H11" s="703"/>
      <c r="I11" s="703"/>
      <c r="J11" s="703"/>
      <c r="K11" s="703"/>
      <c r="L11" s="703"/>
      <c r="M11" s="703"/>
      <c r="N11" s="703"/>
      <c r="O11" s="703"/>
    </row>
    <row r="12" spans="1:15" ht="11.25" customHeight="1">
      <c r="A12" s="703" t="s">
        <v>355</v>
      </c>
      <c r="B12" s="703"/>
      <c r="C12" s="703"/>
      <c r="D12" s="703"/>
      <c r="E12" s="703"/>
      <c r="F12" s="703"/>
      <c r="G12" s="703"/>
      <c r="H12" s="703"/>
      <c r="I12" s="703"/>
      <c r="J12" s="703"/>
      <c r="K12" s="703"/>
      <c r="L12" s="703"/>
      <c r="M12" s="703"/>
      <c r="N12" s="703"/>
      <c r="O12" s="703"/>
    </row>
    <row r="13" spans="1:15" ht="11.25" customHeight="1">
      <c r="A13" s="703" t="s">
        <v>167</v>
      </c>
      <c r="B13" s="703"/>
      <c r="C13" s="703"/>
      <c r="D13" s="703"/>
      <c r="E13" s="703"/>
      <c r="F13" s="703"/>
      <c r="G13" s="703"/>
      <c r="H13" s="703"/>
      <c r="I13" s="703"/>
      <c r="J13" s="703"/>
      <c r="K13" s="703"/>
      <c r="L13" s="703"/>
      <c r="M13" s="703"/>
      <c r="N13" s="703"/>
      <c r="O13" s="703"/>
    </row>
    <row r="14" spans="1:15" ht="11.25" customHeight="1">
      <c r="A14" s="4"/>
    </row>
    <row r="15" spans="1:15" ht="11.25" customHeight="1">
      <c r="A15" s="702" t="s">
        <v>166</v>
      </c>
      <c r="B15" s="702"/>
      <c r="C15" s="702"/>
      <c r="D15" s="702"/>
      <c r="E15" s="702"/>
      <c r="F15" s="702"/>
      <c r="G15" s="702"/>
      <c r="H15" s="702"/>
      <c r="I15" s="702"/>
      <c r="J15" s="702"/>
      <c r="K15" s="702"/>
      <c r="L15" s="702"/>
      <c r="M15" s="702"/>
      <c r="N15" s="702"/>
      <c r="O15" s="702"/>
    </row>
    <row r="16" spans="1:15" ht="11.25" customHeight="1">
      <c r="A16" s="4"/>
    </row>
    <row r="17" spans="1:15" ht="11.25" customHeight="1" thickBot="1">
      <c r="A17" s="731" t="s">
        <v>13</v>
      </c>
      <c r="B17" s="731"/>
      <c r="C17" s="731"/>
      <c r="D17" s="731"/>
      <c r="E17" s="731"/>
      <c r="F17" s="731"/>
      <c r="G17" s="731"/>
      <c r="H17" s="731"/>
      <c r="I17" s="731"/>
      <c r="J17" s="731"/>
      <c r="K17" s="731"/>
      <c r="L17" s="731"/>
      <c r="M17" s="731"/>
      <c r="N17" s="731"/>
      <c r="O17" s="731"/>
    </row>
    <row r="18" spans="1:15" s="7" customFormat="1" ht="15.75" customHeight="1" thickBot="1">
      <c r="A18" s="447" t="s">
        <v>165</v>
      </c>
      <c r="B18" s="717" t="s">
        <v>164</v>
      </c>
      <c r="C18" s="718"/>
      <c r="D18" s="718"/>
      <c r="E18" s="718"/>
      <c r="F18" s="718"/>
      <c r="G18" s="718"/>
      <c r="H18" s="718"/>
      <c r="I18" s="718"/>
      <c r="J18" s="718"/>
      <c r="K18" s="718"/>
      <c r="L18" s="719"/>
      <c r="M18" s="447" t="s">
        <v>16</v>
      </c>
      <c r="N18" s="447" t="s">
        <v>351</v>
      </c>
      <c r="O18" s="448" t="s">
        <v>17</v>
      </c>
    </row>
    <row r="19" spans="1:15" ht="18" customHeight="1">
      <c r="A19" s="715" t="s">
        <v>163</v>
      </c>
      <c r="B19" s="13" t="s">
        <v>21</v>
      </c>
      <c r="C19" s="497"/>
      <c r="D19" s="14"/>
      <c r="E19" s="561" t="s">
        <v>419</v>
      </c>
      <c r="F19" s="562"/>
      <c r="G19" s="563" t="s">
        <v>418</v>
      </c>
      <c r="H19" s="564" t="s">
        <v>417</v>
      </c>
      <c r="I19" s="565"/>
      <c r="J19" s="566" t="s">
        <v>420</v>
      </c>
      <c r="K19" s="15"/>
      <c r="L19" s="15"/>
      <c r="M19" s="16"/>
      <c r="N19" s="16"/>
      <c r="O19" s="17"/>
    </row>
    <row r="20" spans="1:15" ht="33.75" customHeight="1">
      <c r="A20" s="716"/>
      <c r="B20" s="725" t="s">
        <v>162</v>
      </c>
      <c r="C20" s="726"/>
      <c r="D20" s="726"/>
      <c r="E20" s="726"/>
      <c r="F20" s="726"/>
      <c r="G20" s="726"/>
      <c r="H20" s="726"/>
      <c r="I20" s="726"/>
      <c r="J20" s="726"/>
      <c r="K20" s="726"/>
      <c r="L20" s="727"/>
      <c r="M20" s="10"/>
      <c r="N20" s="10"/>
      <c r="O20" s="11"/>
    </row>
    <row r="21" spans="1:15" ht="18.75" customHeight="1">
      <c r="A21" s="12"/>
      <c r="B21" s="728" t="s">
        <v>300</v>
      </c>
      <c r="C21" s="729"/>
      <c r="D21" s="729"/>
      <c r="E21" s="729"/>
      <c r="F21" s="18">
        <f>I8</f>
        <v>0</v>
      </c>
      <c r="G21" s="694" t="s">
        <v>24</v>
      </c>
      <c r="H21" s="694"/>
      <c r="I21" s="421">
        <f>ROUNDUP(F21/100,2)</f>
        <v>0</v>
      </c>
      <c r="J21" s="19" t="s">
        <v>251</v>
      </c>
      <c r="K21" s="421">
        <f>_xlfn.CEILING.MATH(I21,1)</f>
        <v>0</v>
      </c>
      <c r="L21" s="20" t="s">
        <v>25</v>
      </c>
      <c r="M21" s="10"/>
      <c r="N21" s="10"/>
      <c r="O21" s="11"/>
    </row>
    <row r="22" spans="1:15" ht="34.5" customHeight="1">
      <c r="A22" s="12"/>
      <c r="B22" s="730" t="s">
        <v>161</v>
      </c>
      <c r="C22" s="600"/>
      <c r="D22" s="600"/>
      <c r="E22" s="600"/>
      <c r="F22" s="600"/>
      <c r="G22" s="600"/>
      <c r="H22" s="600"/>
      <c r="I22" s="600"/>
      <c r="J22" s="600"/>
      <c r="K22" s="21"/>
      <c r="L22" s="22"/>
      <c r="M22" s="10"/>
      <c r="N22" s="10"/>
      <c r="O22" s="11"/>
    </row>
    <row r="23" spans="1:15" s="90" customFormat="1" ht="18.75" customHeight="1">
      <c r="A23" s="128"/>
      <c r="B23" s="129" t="s">
        <v>27</v>
      </c>
      <c r="C23" s="131"/>
      <c r="D23" s="130"/>
      <c r="E23" s="673" t="s">
        <v>28</v>
      </c>
      <c r="F23" s="673"/>
      <c r="G23" s="131" t="s">
        <v>29</v>
      </c>
      <c r="H23" s="132"/>
      <c r="I23" s="133"/>
      <c r="J23" s="133"/>
      <c r="K23" s="133"/>
      <c r="L23" s="134"/>
      <c r="M23" s="110"/>
      <c r="N23" s="110"/>
      <c r="O23" s="543"/>
    </row>
    <row r="24" spans="1:15" s="90" customFormat="1" ht="18.75" customHeight="1">
      <c r="A24" s="329"/>
      <c r="B24" s="136" t="s">
        <v>30</v>
      </c>
      <c r="C24" s="540"/>
      <c r="D24" s="137"/>
      <c r="E24" s="137"/>
      <c r="F24" s="138"/>
      <c r="G24" s="139" t="s">
        <v>31</v>
      </c>
      <c r="H24" s="140"/>
      <c r="I24" s="140"/>
      <c r="J24" s="140"/>
      <c r="K24" s="140"/>
      <c r="L24" s="134"/>
      <c r="M24" s="110"/>
      <c r="N24" s="110"/>
      <c r="O24" s="543"/>
    </row>
    <row r="25" spans="1:15" s="90" customFormat="1" ht="18.75" customHeight="1">
      <c r="A25" s="329"/>
      <c r="B25" s="141" t="s">
        <v>32</v>
      </c>
      <c r="C25" s="139"/>
      <c r="D25" s="139"/>
      <c r="E25" s="139"/>
      <c r="F25" s="138"/>
      <c r="G25" s="139" t="s">
        <v>33</v>
      </c>
      <c r="H25" s="142"/>
      <c r="I25" s="142"/>
      <c r="J25" s="142"/>
      <c r="K25" s="142"/>
      <c r="L25" s="134"/>
      <c r="M25" s="110"/>
      <c r="N25" s="110"/>
      <c r="O25" s="543"/>
    </row>
    <row r="26" spans="1:15" s="90" customFormat="1" ht="18.75" customHeight="1" thickBot="1">
      <c r="A26" s="329"/>
      <c r="B26" s="143"/>
      <c r="C26" s="137"/>
      <c r="D26" s="550" t="s">
        <v>34</v>
      </c>
      <c r="E26" s="145" t="str">
        <f>IF(F25="","",ROUNDDOWN((F24/F25),1))</f>
        <v/>
      </c>
      <c r="F26" s="146" t="s">
        <v>35</v>
      </c>
      <c r="G26" s="142"/>
      <c r="H26" s="139" t="s">
        <v>36</v>
      </c>
      <c r="I26" s="142"/>
      <c r="J26" s="142"/>
      <c r="K26" s="142"/>
      <c r="L26" s="134"/>
      <c r="M26" s="110"/>
      <c r="N26" s="110"/>
      <c r="O26" s="543"/>
    </row>
    <row r="27" spans="1:15" s="90" customFormat="1" ht="18.75" customHeight="1" thickTop="1" thickBot="1">
      <c r="A27" s="329"/>
      <c r="B27" s="627" t="s">
        <v>413</v>
      </c>
      <c r="C27" s="628"/>
      <c r="D27" s="628"/>
      <c r="E27" s="147">
        <f>F19</f>
        <v>0</v>
      </c>
      <c r="F27" s="553" t="s">
        <v>412</v>
      </c>
      <c r="G27" s="145" t="str">
        <f>E26</f>
        <v/>
      </c>
      <c r="H27" s="148" t="s">
        <v>37</v>
      </c>
      <c r="I27" s="419">
        <f>SUM(E27,G27)</f>
        <v>0</v>
      </c>
      <c r="J27" s="149" t="s">
        <v>38</v>
      </c>
      <c r="K27" s="142"/>
      <c r="L27" s="134"/>
      <c r="M27" s="110"/>
      <c r="N27" s="110"/>
      <c r="O27" s="543"/>
    </row>
    <row r="28" spans="1:15" s="90" customFormat="1" ht="33" customHeight="1" thickTop="1">
      <c r="A28" s="329"/>
      <c r="B28" s="485" t="s">
        <v>356</v>
      </c>
      <c r="C28" s="587" t="s">
        <v>357</v>
      </c>
      <c r="D28" s="587"/>
      <c r="E28" s="587"/>
      <c r="F28" s="587"/>
      <c r="G28" s="587"/>
      <c r="H28" s="587"/>
      <c r="I28" s="587"/>
      <c r="J28" s="587"/>
      <c r="K28" s="587"/>
      <c r="L28" s="588"/>
      <c r="M28" s="110"/>
      <c r="N28" s="110"/>
      <c r="O28" s="472"/>
    </row>
    <row r="29" spans="1:15" s="90" customFormat="1" ht="34.5" customHeight="1">
      <c r="A29" s="329"/>
      <c r="B29" s="485" t="s">
        <v>356</v>
      </c>
      <c r="C29" s="587" t="s">
        <v>358</v>
      </c>
      <c r="D29" s="587"/>
      <c r="E29" s="587"/>
      <c r="F29" s="587"/>
      <c r="G29" s="587"/>
      <c r="H29" s="587"/>
      <c r="I29" s="587"/>
      <c r="J29" s="587"/>
      <c r="K29" s="587"/>
      <c r="L29" s="588"/>
      <c r="M29" s="110"/>
      <c r="N29" s="110"/>
      <c r="O29" s="472"/>
    </row>
    <row r="30" spans="1:15" s="90" customFormat="1" ht="32.25" customHeight="1">
      <c r="A30" s="329"/>
      <c r="B30" s="485" t="s">
        <v>356</v>
      </c>
      <c r="C30" s="587" t="s">
        <v>359</v>
      </c>
      <c r="D30" s="587"/>
      <c r="E30" s="587"/>
      <c r="F30" s="587"/>
      <c r="G30" s="587"/>
      <c r="H30" s="587"/>
      <c r="I30" s="587"/>
      <c r="J30" s="587"/>
      <c r="K30" s="587"/>
      <c r="L30" s="588"/>
      <c r="M30" s="110"/>
      <c r="N30" s="110"/>
      <c r="O30" s="472"/>
    </row>
    <row r="31" spans="1:15" ht="7.5" customHeight="1">
      <c r="A31" s="30"/>
      <c r="B31" s="42"/>
      <c r="C31" s="474"/>
      <c r="D31" s="43"/>
      <c r="E31" s="43"/>
      <c r="F31" s="43"/>
      <c r="G31" s="43"/>
      <c r="H31" s="43"/>
      <c r="I31" s="43"/>
      <c r="J31" s="43"/>
      <c r="K31" s="43"/>
      <c r="L31" s="44"/>
      <c r="M31" s="10"/>
      <c r="N31" s="10"/>
      <c r="O31" s="11"/>
    </row>
    <row r="32" spans="1:15" ht="17.25" customHeight="1">
      <c r="A32" s="30"/>
      <c r="B32" s="687" t="s">
        <v>160</v>
      </c>
      <c r="C32" s="688"/>
      <c r="D32" s="688"/>
      <c r="E32" s="688"/>
      <c r="F32" s="688"/>
      <c r="G32" s="688"/>
      <c r="H32" s="688"/>
      <c r="I32" s="688"/>
      <c r="J32" s="688"/>
      <c r="K32" s="688"/>
      <c r="L32" s="689"/>
      <c r="M32" s="45"/>
      <c r="N32" s="45"/>
      <c r="O32" s="10"/>
    </row>
    <row r="33" spans="1:15" ht="82.5" customHeight="1">
      <c r="A33" s="12"/>
      <c r="B33" s="599" t="s">
        <v>159</v>
      </c>
      <c r="C33" s="600"/>
      <c r="D33" s="600"/>
      <c r="E33" s="600"/>
      <c r="F33" s="600"/>
      <c r="G33" s="600"/>
      <c r="H33" s="600"/>
      <c r="I33" s="600"/>
      <c r="J33" s="600"/>
      <c r="K33" s="600"/>
      <c r="L33" s="601"/>
      <c r="M33" s="10"/>
      <c r="N33" s="10"/>
      <c r="O33" s="11"/>
    </row>
    <row r="34" spans="1:15" ht="7.5" customHeight="1">
      <c r="A34" s="12"/>
      <c r="B34" s="46"/>
      <c r="C34" s="21"/>
      <c r="D34" s="21"/>
      <c r="E34" s="21"/>
      <c r="F34" s="21"/>
      <c r="G34" s="21"/>
      <c r="H34" s="21"/>
      <c r="I34" s="21"/>
      <c r="J34" s="21"/>
      <c r="K34" s="21"/>
      <c r="L34" s="22"/>
      <c r="M34" s="10"/>
      <c r="N34" s="10"/>
      <c r="O34" s="11"/>
    </row>
    <row r="35" spans="1:15" ht="16.5" customHeight="1">
      <c r="A35" s="12"/>
      <c r="B35" s="720" t="s">
        <v>158</v>
      </c>
      <c r="C35" s="598"/>
      <c r="D35" s="598"/>
      <c r="E35" s="598"/>
      <c r="F35" s="598"/>
      <c r="G35" s="598"/>
      <c r="H35" s="598"/>
      <c r="I35" s="598"/>
      <c r="J35" s="598"/>
      <c r="K35" s="598"/>
      <c r="L35" s="721"/>
      <c r="M35" s="45"/>
      <c r="N35" s="45"/>
      <c r="O35" s="10"/>
    </row>
    <row r="36" spans="1:15" ht="7.5" customHeight="1">
      <c r="A36" s="12"/>
      <c r="B36" s="47"/>
      <c r="C36" s="498"/>
      <c r="D36" s="48"/>
      <c r="E36" s="48"/>
      <c r="F36" s="48"/>
      <c r="G36" s="48"/>
      <c r="H36" s="48"/>
      <c r="I36" s="48"/>
      <c r="J36" s="48"/>
      <c r="K36" s="48"/>
      <c r="L36" s="49"/>
      <c r="M36" s="50"/>
      <c r="N36" s="50"/>
      <c r="O36" s="51"/>
    </row>
    <row r="37" spans="1:15">
      <c r="A37" s="12"/>
      <c r="B37" s="52" t="s">
        <v>157</v>
      </c>
      <c r="C37" s="499"/>
      <c r="D37" s="8"/>
      <c r="E37" s="8"/>
      <c r="F37" s="8"/>
      <c r="G37" s="8"/>
      <c r="H37" s="8"/>
      <c r="I37" s="8"/>
      <c r="J37" s="8"/>
      <c r="K37" s="8"/>
      <c r="L37" s="11"/>
      <c r="M37" s="10"/>
      <c r="N37" s="10"/>
      <c r="O37" s="11"/>
    </row>
    <row r="38" spans="1:15" s="90" customFormat="1" ht="33" customHeight="1">
      <c r="A38" s="542"/>
      <c r="B38" s="619" t="s">
        <v>426</v>
      </c>
      <c r="C38" s="620"/>
      <c r="D38" s="620"/>
      <c r="E38" s="620"/>
      <c r="F38" s="620"/>
      <c r="G38" s="620"/>
      <c r="H38" s="620"/>
      <c r="I38" s="620"/>
      <c r="J38" s="620"/>
      <c r="K38" s="620"/>
      <c r="L38" s="621"/>
      <c r="M38" s="110"/>
      <c r="N38" s="110"/>
      <c r="O38" s="543"/>
    </row>
    <row r="39" spans="1:15" ht="7.5" customHeight="1">
      <c r="A39" s="12"/>
      <c r="B39" s="722"/>
      <c r="C39" s="723"/>
      <c r="D39" s="723"/>
      <c r="E39" s="723"/>
      <c r="F39" s="723"/>
      <c r="G39" s="723"/>
      <c r="H39" s="723"/>
      <c r="I39" s="723"/>
      <c r="J39" s="723"/>
      <c r="K39" s="723"/>
      <c r="L39" s="724"/>
      <c r="M39" s="10"/>
      <c r="N39" s="10"/>
      <c r="O39" s="11"/>
    </row>
    <row r="40" spans="1:15" ht="18.75" customHeight="1">
      <c r="A40" s="12"/>
      <c r="B40" s="692" t="s">
        <v>301</v>
      </c>
      <c r="C40" s="693"/>
      <c r="D40" s="693"/>
      <c r="E40" s="693"/>
      <c r="F40" s="18">
        <f>I8</f>
        <v>0</v>
      </c>
      <c r="G40" s="694" t="s">
        <v>45</v>
      </c>
      <c r="H40" s="694"/>
      <c r="I40" s="421">
        <f>ROUNDUP(F40/3,2)</f>
        <v>0</v>
      </c>
      <c r="J40" s="19" t="s">
        <v>251</v>
      </c>
      <c r="K40" s="421">
        <f>_xlfn.CEILING.MATH(I40,1)</f>
        <v>0</v>
      </c>
      <c r="L40" s="56" t="s">
        <v>25</v>
      </c>
      <c r="M40" s="10"/>
      <c r="N40" s="10"/>
      <c r="O40" s="11"/>
    </row>
    <row r="41" spans="1:15" s="90" customFormat="1" ht="7.5" customHeight="1">
      <c r="A41" s="329"/>
      <c r="B41" s="164"/>
      <c r="C41" s="166"/>
      <c r="D41" s="165"/>
      <c r="E41" s="166"/>
      <c r="F41" s="167"/>
      <c r="G41" s="168"/>
      <c r="H41" s="167"/>
      <c r="I41" s="169"/>
      <c r="J41" s="170"/>
      <c r="K41" s="109"/>
      <c r="L41" s="134"/>
      <c r="M41" s="110"/>
      <c r="N41" s="110"/>
      <c r="O41" s="543"/>
    </row>
    <row r="42" spans="1:15" s="90" customFormat="1" ht="16.5" customHeight="1">
      <c r="A42" s="128"/>
      <c r="B42" s="129" t="s">
        <v>27</v>
      </c>
      <c r="C42" s="131"/>
      <c r="D42" s="130"/>
      <c r="E42" s="623" t="str">
        <f>E23</f>
        <v>　　　年　　月</v>
      </c>
      <c r="F42" s="624"/>
      <c r="G42" s="131" t="s">
        <v>29</v>
      </c>
      <c r="H42" s="132"/>
      <c r="I42" s="133"/>
      <c r="J42" s="133"/>
      <c r="K42" s="133"/>
      <c r="L42" s="134"/>
      <c r="M42" s="110"/>
      <c r="N42" s="110"/>
      <c r="O42" s="543"/>
    </row>
    <row r="43" spans="1:15" s="90" customFormat="1" ht="18.75" customHeight="1">
      <c r="A43" s="329"/>
      <c r="B43" s="141" t="s">
        <v>32</v>
      </c>
      <c r="C43" s="139"/>
      <c r="D43" s="139"/>
      <c r="E43" s="139"/>
      <c r="F43" s="138"/>
      <c r="G43" s="139" t="s">
        <v>410</v>
      </c>
      <c r="H43" s="142"/>
      <c r="I43" s="142"/>
      <c r="J43" s="142"/>
      <c r="K43" s="142"/>
      <c r="L43" s="134"/>
      <c r="M43" s="110"/>
      <c r="N43" s="110"/>
      <c r="O43" s="543"/>
    </row>
    <row r="44" spans="1:15" s="90" customFormat="1" ht="7.5" customHeight="1">
      <c r="A44" s="329"/>
      <c r="B44" s="164"/>
      <c r="C44" s="166"/>
      <c r="D44" s="165"/>
      <c r="E44" s="166"/>
      <c r="F44" s="167"/>
      <c r="G44" s="168"/>
      <c r="H44" s="167"/>
      <c r="I44" s="169"/>
      <c r="J44" s="170"/>
      <c r="K44" s="109"/>
      <c r="L44" s="134"/>
      <c r="M44" s="110"/>
      <c r="N44" s="110"/>
      <c r="O44" s="543"/>
    </row>
    <row r="45" spans="1:15" s="90" customFormat="1" ht="16.5" customHeight="1">
      <c r="A45" s="128"/>
      <c r="B45" s="572" t="s">
        <v>406</v>
      </c>
      <c r="C45" s="131"/>
      <c r="D45" s="130"/>
      <c r="E45" s="554" t="s">
        <v>419</v>
      </c>
      <c r="F45" s="558"/>
      <c r="G45" s="555" t="s">
        <v>418</v>
      </c>
      <c r="H45" s="556" t="s">
        <v>417</v>
      </c>
      <c r="I45" s="559"/>
      <c r="J45" s="557" t="s">
        <v>420</v>
      </c>
      <c r="K45" s="133"/>
      <c r="L45" s="134"/>
      <c r="M45" s="110"/>
      <c r="N45" s="110"/>
      <c r="O45" s="543"/>
    </row>
    <row r="46" spans="1:15" s="90" customFormat="1" ht="18.75" customHeight="1">
      <c r="A46" s="329"/>
      <c r="B46" s="136" t="s">
        <v>30</v>
      </c>
      <c r="C46" s="540"/>
      <c r="D46" s="137"/>
      <c r="E46" s="137"/>
      <c r="F46" s="138"/>
      <c r="G46" s="139" t="s">
        <v>408</v>
      </c>
      <c r="H46" s="140"/>
      <c r="I46" s="140"/>
      <c r="J46" s="140"/>
      <c r="K46" s="140"/>
      <c r="L46" s="134"/>
      <c r="M46" s="110"/>
      <c r="N46" s="110"/>
      <c r="O46" s="543"/>
    </row>
    <row r="47" spans="1:15" s="90" customFormat="1" ht="18.75" customHeight="1">
      <c r="A47" s="329"/>
      <c r="B47" s="143"/>
      <c r="C47" s="137"/>
      <c r="D47" s="550" t="s">
        <v>411</v>
      </c>
      <c r="E47" s="420" t="str">
        <f>IF(F46="","",ROUNDDOWN((F46/F43),1))</f>
        <v/>
      </c>
      <c r="F47" s="146" t="s">
        <v>35</v>
      </c>
      <c r="G47" s="142"/>
      <c r="H47" s="139" t="s">
        <v>36</v>
      </c>
      <c r="I47" s="299"/>
      <c r="J47" s="142"/>
      <c r="K47" s="142"/>
      <c r="L47" s="134"/>
      <c r="M47" s="110"/>
      <c r="N47" s="110"/>
      <c r="O47" s="543"/>
    </row>
    <row r="48" spans="1:15" s="90" customFormat="1" ht="18.75" customHeight="1">
      <c r="A48" s="329"/>
      <c r="B48" s="627" t="s">
        <v>413</v>
      </c>
      <c r="C48" s="628"/>
      <c r="D48" s="628"/>
      <c r="E48" s="147">
        <f>F45</f>
        <v>0</v>
      </c>
      <c r="F48" s="553" t="s">
        <v>412</v>
      </c>
      <c r="G48" s="145" t="str">
        <f>E47</f>
        <v/>
      </c>
      <c r="H48" s="148" t="s">
        <v>37</v>
      </c>
      <c r="I48" s="560">
        <f>SUM(E48,G48)</f>
        <v>0</v>
      </c>
      <c r="J48" s="149" t="s">
        <v>38</v>
      </c>
      <c r="K48" s="142"/>
      <c r="L48" s="134"/>
      <c r="M48" s="110"/>
      <c r="N48" s="110"/>
      <c r="O48" s="543"/>
    </row>
    <row r="49" spans="1:15" s="90" customFormat="1" ht="7.5" customHeight="1">
      <c r="A49" s="329"/>
      <c r="B49" s="164"/>
      <c r="C49" s="166"/>
      <c r="D49" s="165"/>
      <c r="E49" s="166"/>
      <c r="F49" s="167"/>
      <c r="G49" s="168"/>
      <c r="H49" s="167"/>
      <c r="I49" s="169"/>
      <c r="J49" s="170"/>
      <c r="K49" s="109"/>
      <c r="L49" s="134"/>
      <c r="M49" s="110"/>
      <c r="N49" s="110"/>
      <c r="O49" s="543"/>
    </row>
    <row r="50" spans="1:15" s="90" customFormat="1" ht="18.75" customHeight="1">
      <c r="A50" s="329"/>
      <c r="B50" s="572" t="s">
        <v>407</v>
      </c>
      <c r="C50" s="551"/>
      <c r="D50" s="130"/>
      <c r="E50" s="554" t="s">
        <v>419</v>
      </c>
      <c r="F50" s="558"/>
      <c r="G50" s="555" t="s">
        <v>418</v>
      </c>
      <c r="H50" s="556" t="s">
        <v>417</v>
      </c>
      <c r="I50" s="559"/>
      <c r="J50" s="557" t="s">
        <v>420</v>
      </c>
      <c r="K50" s="552"/>
      <c r="L50" s="134"/>
      <c r="M50" s="110"/>
      <c r="N50" s="110"/>
      <c r="O50" s="543"/>
    </row>
    <row r="51" spans="1:15" s="90" customFormat="1" ht="18.75" customHeight="1">
      <c r="A51" s="329"/>
      <c r="B51" s="136" t="s">
        <v>30</v>
      </c>
      <c r="C51" s="540"/>
      <c r="D51" s="137"/>
      <c r="E51" s="137"/>
      <c r="F51" s="138"/>
      <c r="G51" s="139" t="s">
        <v>414</v>
      </c>
      <c r="H51" s="140"/>
      <c r="I51" s="140"/>
      <c r="J51" s="140"/>
      <c r="K51" s="140"/>
      <c r="L51" s="134"/>
      <c r="M51" s="110"/>
      <c r="N51" s="110"/>
      <c r="O51" s="543"/>
    </row>
    <row r="52" spans="1:15" s="90" customFormat="1" ht="18.75" customHeight="1">
      <c r="A52" s="329"/>
      <c r="B52" s="143"/>
      <c r="C52" s="137"/>
      <c r="D52" s="550" t="s">
        <v>422</v>
      </c>
      <c r="E52" s="145" t="str">
        <f>IF(F51="","",ROUNDDOWN((F51/F43),1))</f>
        <v/>
      </c>
      <c r="F52" s="146" t="s">
        <v>415</v>
      </c>
      <c r="G52" s="142"/>
      <c r="H52" s="139" t="s">
        <v>36</v>
      </c>
      <c r="I52" s="299"/>
      <c r="J52" s="142"/>
      <c r="K52" s="142"/>
      <c r="L52" s="134"/>
      <c r="M52" s="110"/>
      <c r="N52" s="110"/>
      <c r="O52" s="543"/>
    </row>
    <row r="53" spans="1:15" s="90" customFormat="1" ht="18.75" customHeight="1">
      <c r="A53" s="329"/>
      <c r="B53" s="627" t="s">
        <v>413</v>
      </c>
      <c r="C53" s="628"/>
      <c r="D53" s="628"/>
      <c r="E53" s="147">
        <f>F50</f>
        <v>0</v>
      </c>
      <c r="F53" s="553" t="s">
        <v>416</v>
      </c>
      <c r="G53" s="145" t="str">
        <f>E52</f>
        <v/>
      </c>
      <c r="H53" s="148" t="s">
        <v>37</v>
      </c>
      <c r="I53" s="560">
        <f>SUM(E53,G53)</f>
        <v>0</v>
      </c>
      <c r="J53" s="149" t="s">
        <v>38</v>
      </c>
      <c r="K53" s="142"/>
      <c r="L53" s="134"/>
      <c r="M53" s="110"/>
      <c r="N53" s="110"/>
      <c r="O53" s="543"/>
    </row>
    <row r="54" spans="1:15" s="90" customFormat="1" ht="7.5" customHeight="1">
      <c r="A54" s="329"/>
      <c r="B54" s="164"/>
      <c r="C54" s="166"/>
      <c r="D54" s="165"/>
      <c r="E54" s="166"/>
      <c r="F54" s="167"/>
      <c r="G54" s="168"/>
      <c r="H54" s="167"/>
      <c r="I54" s="169"/>
      <c r="J54" s="170"/>
      <c r="K54" s="109"/>
      <c r="L54" s="134"/>
      <c r="M54" s="110"/>
      <c r="N54" s="110"/>
      <c r="O54" s="543"/>
    </row>
    <row r="55" spans="1:15" s="90" customFormat="1" ht="16.5" customHeight="1">
      <c r="A55" s="128"/>
      <c r="B55" s="572" t="s">
        <v>409</v>
      </c>
      <c r="C55" s="131"/>
      <c r="D55" s="130"/>
      <c r="E55" s="548"/>
      <c r="F55" s="548"/>
      <c r="G55" s="131"/>
      <c r="H55" s="132"/>
      <c r="I55" s="133"/>
      <c r="J55" s="133"/>
      <c r="K55" s="133"/>
      <c r="L55" s="134"/>
      <c r="M55" s="110"/>
      <c r="N55" s="110"/>
      <c r="O55" s="543"/>
    </row>
    <row r="56" spans="1:15" s="90" customFormat="1" ht="18.75" customHeight="1">
      <c r="A56" s="329"/>
      <c r="B56" s="136" t="s">
        <v>30</v>
      </c>
      <c r="C56" s="540"/>
      <c r="D56" s="137"/>
      <c r="E56" s="137"/>
      <c r="F56" s="549">
        <f>F46+F51</f>
        <v>0</v>
      </c>
      <c r="G56" s="139" t="s">
        <v>421</v>
      </c>
      <c r="H56" s="140"/>
      <c r="I56" s="140"/>
      <c r="J56" s="140"/>
      <c r="K56" s="140"/>
      <c r="L56" s="134"/>
      <c r="M56" s="110"/>
      <c r="N56" s="110"/>
      <c r="O56" s="543"/>
    </row>
    <row r="57" spans="1:15" s="90" customFormat="1" ht="18.75" customHeight="1" thickBot="1">
      <c r="A57" s="329"/>
      <c r="B57" s="143"/>
      <c r="C57" s="137"/>
      <c r="D57" s="550" t="s">
        <v>423</v>
      </c>
      <c r="E57" s="145" t="e">
        <f>IF(F56="","",ROUNDDOWN((F56/F43),1))</f>
        <v>#DIV/0!</v>
      </c>
      <c r="F57" s="146" t="s">
        <v>424</v>
      </c>
      <c r="G57" s="142"/>
      <c r="H57" s="139" t="s">
        <v>36</v>
      </c>
      <c r="I57" s="142"/>
      <c r="J57" s="142"/>
      <c r="K57" s="142"/>
      <c r="L57" s="134"/>
      <c r="M57" s="110"/>
      <c r="N57" s="110"/>
      <c r="O57" s="543"/>
    </row>
    <row r="58" spans="1:15" s="90" customFormat="1" ht="18.75" customHeight="1" thickTop="1" thickBot="1">
      <c r="A58" s="329"/>
      <c r="B58" s="627" t="s">
        <v>413</v>
      </c>
      <c r="C58" s="628"/>
      <c r="D58" s="628"/>
      <c r="E58" s="147">
        <f>E48+E53</f>
        <v>0</v>
      </c>
      <c r="F58" s="553" t="s">
        <v>425</v>
      </c>
      <c r="G58" s="145" t="e">
        <f>E57</f>
        <v>#DIV/0!</v>
      </c>
      <c r="H58" s="148" t="s">
        <v>37</v>
      </c>
      <c r="I58" s="419" t="e">
        <f>SUM(E58,G58)</f>
        <v>#DIV/0!</v>
      </c>
      <c r="J58" s="149" t="s">
        <v>38</v>
      </c>
      <c r="K58" s="142"/>
      <c r="L58" s="134"/>
      <c r="M58" s="110"/>
      <c r="N58" s="110"/>
      <c r="O58" s="543"/>
    </row>
    <row r="59" spans="1:15" ht="7.5" customHeight="1" thickTop="1">
      <c r="A59" s="30"/>
      <c r="B59" s="57"/>
      <c r="C59" s="59"/>
      <c r="D59" s="58"/>
      <c r="E59" s="59"/>
      <c r="F59" s="60"/>
      <c r="G59" s="61"/>
      <c r="H59" s="60"/>
      <c r="I59" s="62"/>
      <c r="J59" s="63"/>
      <c r="K59" s="9"/>
      <c r="L59" s="29"/>
      <c r="M59" s="10"/>
      <c r="N59" s="10"/>
      <c r="O59" s="11"/>
    </row>
    <row r="60" spans="1:15" ht="18">
      <c r="A60" s="30"/>
      <c r="B60" s="687" t="s">
        <v>156</v>
      </c>
      <c r="C60" s="688"/>
      <c r="D60" s="688"/>
      <c r="E60" s="688"/>
      <c r="F60" s="688"/>
      <c r="G60" s="688"/>
      <c r="H60" s="688"/>
      <c r="I60" s="688"/>
      <c r="J60" s="688"/>
      <c r="K60" s="688"/>
      <c r="L60" s="689"/>
      <c r="M60" s="45"/>
      <c r="N60" s="45"/>
      <c r="O60" s="10"/>
    </row>
    <row r="61" spans="1:15" ht="7.5" customHeight="1">
      <c r="A61" s="30"/>
      <c r="B61" s="64"/>
      <c r="C61" s="476"/>
      <c r="D61" s="65"/>
      <c r="E61" s="65"/>
      <c r="F61" s="65"/>
      <c r="G61" s="65"/>
      <c r="H61" s="65"/>
      <c r="I61" s="65"/>
      <c r="J61" s="65"/>
      <c r="K61" s="65"/>
      <c r="L61" s="66"/>
      <c r="M61" s="10"/>
      <c r="N61" s="10"/>
      <c r="O61" s="11"/>
    </row>
    <row r="62" spans="1:15" ht="20.25" customHeight="1">
      <c r="A62" s="30"/>
      <c r="B62" s="687" t="s">
        <v>323</v>
      </c>
      <c r="C62" s="688"/>
      <c r="D62" s="688"/>
      <c r="E62" s="688"/>
      <c r="F62" s="688"/>
      <c r="G62" s="688"/>
      <c r="H62" s="688"/>
      <c r="I62" s="688"/>
      <c r="J62" s="688"/>
      <c r="K62" s="688"/>
      <c r="L62" s="689"/>
      <c r="M62" s="45"/>
      <c r="N62" s="45"/>
      <c r="O62" s="11"/>
    </row>
    <row r="63" spans="1:15" ht="7.5" customHeight="1">
      <c r="A63" s="30"/>
      <c r="B63" s="64"/>
      <c r="C63" s="476"/>
      <c r="D63" s="65"/>
      <c r="E63" s="65"/>
      <c r="F63" s="65"/>
      <c r="G63" s="65"/>
      <c r="H63" s="65"/>
      <c r="I63" s="65"/>
      <c r="J63" s="65"/>
      <c r="K63" s="65"/>
      <c r="L63" s="66"/>
      <c r="M63" s="10"/>
      <c r="N63" s="10"/>
      <c r="O63" s="11"/>
    </row>
    <row r="64" spans="1:15" ht="15" customHeight="1">
      <c r="A64" s="30"/>
      <c r="B64" s="422" t="s">
        <v>310</v>
      </c>
      <c r="C64" s="500"/>
      <c r="D64" s="347"/>
      <c r="E64" s="347"/>
      <c r="F64" s="347"/>
      <c r="G64" s="347"/>
      <c r="H64" s="347"/>
      <c r="I64" s="347"/>
      <c r="J64" s="347"/>
      <c r="K64" s="347"/>
      <c r="L64" s="347"/>
      <c r="M64" s="10"/>
      <c r="N64" s="10"/>
      <c r="O64" s="345"/>
    </row>
    <row r="65" spans="1:15" ht="15" customHeight="1">
      <c r="A65" s="30"/>
      <c r="B65" s="67" t="s">
        <v>309</v>
      </c>
      <c r="C65" s="501"/>
      <c r="D65" s="347"/>
      <c r="E65" s="347"/>
      <c r="F65" s="347"/>
      <c r="G65" s="347"/>
      <c r="H65" s="347"/>
      <c r="I65" s="347"/>
      <c r="J65" s="347"/>
      <c r="K65" s="347"/>
      <c r="L65" s="347"/>
      <c r="M65" s="10"/>
      <c r="N65" s="10"/>
      <c r="O65" s="345"/>
    </row>
    <row r="66" spans="1:15" ht="7.5" customHeight="1">
      <c r="A66" s="30"/>
      <c r="B66" s="422"/>
      <c r="C66" s="500"/>
      <c r="D66" s="347"/>
      <c r="E66" s="347"/>
      <c r="F66" s="347"/>
      <c r="G66" s="347"/>
      <c r="H66" s="347"/>
      <c r="I66" s="347"/>
      <c r="J66" s="347"/>
      <c r="K66" s="347"/>
      <c r="L66" s="347"/>
      <c r="M66" s="10"/>
      <c r="N66" s="10"/>
      <c r="O66" s="345"/>
    </row>
    <row r="67" spans="1:15" ht="15" customHeight="1">
      <c r="A67" s="30"/>
      <c r="B67" s="423" t="s">
        <v>308</v>
      </c>
      <c r="C67" s="502"/>
      <c r="D67" s="343"/>
      <c r="E67" s="343"/>
      <c r="F67" s="343"/>
      <c r="G67" s="343"/>
      <c r="H67" s="343"/>
      <c r="I67" s="343"/>
      <c r="J67" s="343"/>
      <c r="K67" s="343"/>
      <c r="L67" s="344"/>
      <c r="M67" s="10"/>
      <c r="N67" s="10"/>
      <c r="O67" s="345"/>
    </row>
    <row r="68" spans="1:15" ht="18.75" customHeight="1">
      <c r="A68" s="12"/>
      <c r="B68" s="53" t="s">
        <v>154</v>
      </c>
      <c r="C68" s="503"/>
      <c r="D68" s="54"/>
      <c r="E68" s="690" t="s">
        <v>23</v>
      </c>
      <c r="F68" s="690"/>
      <c r="G68" s="18" t="str">
        <f>IF(I8&gt;30,I8,"")</f>
        <v/>
      </c>
      <c r="H68" s="691" t="s">
        <v>153</v>
      </c>
      <c r="I68" s="691"/>
      <c r="J68" s="691"/>
      <c r="K68" s="55" t="str">
        <f>IF(G68="","",ROUNDUP((G68-30)/50+1,2))</f>
        <v/>
      </c>
      <c r="L68" s="19" t="s">
        <v>25</v>
      </c>
      <c r="M68" s="10"/>
      <c r="N68" s="10"/>
      <c r="O68" s="11"/>
    </row>
    <row r="69" spans="1:15" ht="20.25" customHeight="1">
      <c r="A69" s="30"/>
      <c r="B69" s="422"/>
      <c r="C69" s="500"/>
      <c r="D69" s="347"/>
      <c r="E69" s="347"/>
      <c r="F69" s="347"/>
      <c r="G69" s="347"/>
      <c r="H69" s="347"/>
      <c r="I69" s="347"/>
      <c r="J69" s="424" t="s">
        <v>311</v>
      </c>
      <c r="K69" s="425" t="e">
        <f>_xlfn.CEILING.MATH(K68,1)</f>
        <v>#VALUE!</v>
      </c>
      <c r="L69" s="347" t="s">
        <v>25</v>
      </c>
      <c r="M69" s="10"/>
      <c r="N69" s="10"/>
      <c r="O69" s="345"/>
    </row>
    <row r="70" spans="1:15" ht="7.5" customHeight="1">
      <c r="A70" s="30"/>
      <c r="B70" s="57"/>
      <c r="C70" s="59"/>
      <c r="D70" s="58"/>
      <c r="E70" s="59"/>
      <c r="F70" s="60"/>
      <c r="G70" s="61"/>
      <c r="H70" s="60"/>
      <c r="I70" s="62"/>
      <c r="J70" s="63"/>
      <c r="K70" s="9"/>
      <c r="L70" s="29"/>
      <c r="M70" s="10"/>
      <c r="N70" s="10"/>
      <c r="O70" s="11"/>
    </row>
    <row r="71" spans="1:15" s="90" customFormat="1" ht="18.75" customHeight="1">
      <c r="A71" s="135"/>
      <c r="B71" s="592" t="s">
        <v>315</v>
      </c>
      <c r="C71" s="593"/>
      <c r="D71" s="593"/>
      <c r="E71" s="593"/>
      <c r="F71" s="593"/>
      <c r="G71" s="593"/>
      <c r="H71" s="593"/>
      <c r="I71" s="593"/>
      <c r="J71" s="593"/>
      <c r="K71" s="593"/>
      <c r="L71" s="594"/>
      <c r="M71" s="153"/>
      <c r="N71" s="153"/>
      <c r="O71" s="340"/>
    </row>
    <row r="72" spans="1:15" s="90" customFormat="1" ht="18">
      <c r="A72" s="135"/>
      <c r="B72" s="164" t="s">
        <v>316</v>
      </c>
      <c r="C72" s="166"/>
      <c r="D72" s="166"/>
      <c r="E72" s="166"/>
      <c r="F72" s="166"/>
      <c r="G72" s="166"/>
      <c r="H72" s="166"/>
      <c r="I72" s="166"/>
      <c r="J72" s="166"/>
      <c r="K72" s="166"/>
      <c r="L72" s="227"/>
      <c r="M72" s="110"/>
      <c r="N72" s="110"/>
      <c r="O72" s="340"/>
    </row>
    <row r="73" spans="1:15" ht="18">
      <c r="A73" s="30"/>
      <c r="B73" s="687" t="s">
        <v>313</v>
      </c>
      <c r="C73" s="688"/>
      <c r="D73" s="688"/>
      <c r="E73" s="688"/>
      <c r="F73" s="688"/>
      <c r="G73" s="688"/>
      <c r="H73" s="688"/>
      <c r="I73" s="688"/>
      <c r="J73" s="688"/>
      <c r="K73" s="688"/>
      <c r="L73" s="689"/>
      <c r="M73" s="45"/>
      <c r="N73" s="45"/>
      <c r="O73" s="11"/>
    </row>
    <row r="74" spans="1:15" ht="7.5" customHeight="1">
      <c r="A74" s="30"/>
      <c r="B74" s="64"/>
      <c r="C74" s="476"/>
      <c r="D74" s="65"/>
      <c r="E74" s="65"/>
      <c r="F74" s="65"/>
      <c r="G74" s="65"/>
      <c r="H74" s="65"/>
      <c r="I74" s="65"/>
      <c r="J74" s="65"/>
      <c r="K74" s="65"/>
      <c r="L74" s="66"/>
      <c r="M74" s="10"/>
      <c r="N74" s="10"/>
      <c r="O74" s="11"/>
    </row>
    <row r="75" spans="1:15" ht="47.25" customHeight="1">
      <c r="A75" s="30"/>
      <c r="B75" s="687" t="s">
        <v>152</v>
      </c>
      <c r="C75" s="688"/>
      <c r="D75" s="688"/>
      <c r="E75" s="688"/>
      <c r="F75" s="688"/>
      <c r="G75" s="688"/>
      <c r="H75" s="688"/>
      <c r="I75" s="688"/>
      <c r="J75" s="688"/>
      <c r="K75" s="688"/>
      <c r="L75" s="689"/>
      <c r="M75" s="45"/>
      <c r="N75" s="45"/>
      <c r="O75" s="10"/>
    </row>
    <row r="76" spans="1:15" ht="7.5" customHeight="1">
      <c r="A76" s="30"/>
      <c r="B76" s="64"/>
      <c r="C76" s="476"/>
      <c r="D76" s="65"/>
      <c r="E76" s="65"/>
      <c r="F76" s="65"/>
      <c r="G76" s="65"/>
      <c r="H76" s="65"/>
      <c r="I76" s="65"/>
      <c r="J76" s="65"/>
      <c r="K76" s="65"/>
      <c r="L76" s="66"/>
      <c r="M76" s="10"/>
      <c r="N76" s="10"/>
      <c r="O76" s="11"/>
    </row>
    <row r="77" spans="1:15" ht="31.5" customHeight="1">
      <c r="A77" s="30"/>
      <c r="B77" s="687" t="s">
        <v>151</v>
      </c>
      <c r="C77" s="688"/>
      <c r="D77" s="688"/>
      <c r="E77" s="688"/>
      <c r="F77" s="688"/>
      <c r="G77" s="688"/>
      <c r="H77" s="688"/>
      <c r="I77" s="688"/>
      <c r="J77" s="688"/>
      <c r="K77" s="688"/>
      <c r="L77" s="689"/>
      <c r="M77" s="45"/>
      <c r="N77" s="45"/>
      <c r="O77" s="10"/>
    </row>
    <row r="78" spans="1:15" ht="7.5" customHeight="1">
      <c r="A78" s="30"/>
      <c r="B78" s="64"/>
      <c r="C78" s="476"/>
      <c r="D78" s="65"/>
      <c r="E78" s="65"/>
      <c r="F78" s="65"/>
      <c r="G78" s="65"/>
      <c r="H78" s="65"/>
      <c r="I78" s="65"/>
      <c r="J78" s="65"/>
      <c r="K78" s="65"/>
      <c r="L78" s="66"/>
      <c r="M78" s="10"/>
      <c r="N78" s="10"/>
      <c r="O78" s="11"/>
    </row>
    <row r="79" spans="1:15">
      <c r="A79" s="82"/>
      <c r="B79" s="598" t="s">
        <v>243</v>
      </c>
      <c r="C79" s="598"/>
      <c r="D79" s="598"/>
      <c r="E79" s="598"/>
      <c r="F79" s="598"/>
      <c r="G79" s="598"/>
      <c r="H79" s="598"/>
      <c r="I79" s="598"/>
      <c r="J79" s="598"/>
      <c r="K79" s="598"/>
      <c r="L79" s="598"/>
      <c r="M79" s="289"/>
      <c r="N79" s="289"/>
      <c r="O79" s="230"/>
    </row>
    <row r="80" spans="1:15" ht="51.75" customHeight="1">
      <c r="A80" s="82"/>
      <c r="B80" s="599" t="s">
        <v>435</v>
      </c>
      <c r="C80" s="600"/>
      <c r="D80" s="600"/>
      <c r="E80" s="600"/>
      <c r="F80" s="600"/>
      <c r="G80" s="600"/>
      <c r="H80" s="600"/>
      <c r="I80" s="600"/>
      <c r="J80" s="600"/>
      <c r="K80" s="600"/>
      <c r="L80" s="601"/>
      <c r="M80" s="77"/>
      <c r="N80" s="77"/>
      <c r="O80" s="230"/>
    </row>
    <row r="81" spans="1:15">
      <c r="A81" s="82"/>
      <c r="B81" s="599" t="s">
        <v>244</v>
      </c>
      <c r="C81" s="600"/>
      <c r="D81" s="600"/>
      <c r="E81" s="600"/>
      <c r="F81" s="600"/>
      <c r="G81" s="600"/>
      <c r="H81" s="600"/>
      <c r="I81" s="600"/>
      <c r="J81" s="600"/>
      <c r="K81" s="600"/>
      <c r="L81" s="601"/>
      <c r="M81" s="77"/>
      <c r="N81" s="77"/>
      <c r="O81" s="230"/>
    </row>
    <row r="82" spans="1:15" ht="7.5" customHeight="1">
      <c r="A82" s="30"/>
      <c r="B82" s="346"/>
      <c r="C82" s="476"/>
      <c r="D82" s="347"/>
      <c r="E82" s="347"/>
      <c r="F82" s="347"/>
      <c r="G82" s="347"/>
      <c r="H82" s="347"/>
      <c r="I82" s="347"/>
      <c r="J82" s="347"/>
      <c r="K82" s="347"/>
      <c r="L82" s="348"/>
      <c r="M82" s="10"/>
      <c r="N82" s="10"/>
      <c r="O82" s="345"/>
    </row>
    <row r="83" spans="1:15" ht="18">
      <c r="A83" s="30"/>
      <c r="B83" s="68" t="s">
        <v>56</v>
      </c>
      <c r="C83" s="504"/>
      <c r="D83" s="69"/>
      <c r="E83" s="69"/>
      <c r="F83" s="567" t="s">
        <v>419</v>
      </c>
      <c r="G83" s="568"/>
      <c r="H83" s="479" t="s">
        <v>418</v>
      </c>
      <c r="I83" s="569" t="s">
        <v>417</v>
      </c>
      <c r="J83" s="570"/>
      <c r="K83" s="571" t="s">
        <v>420</v>
      </c>
      <c r="L83" s="70"/>
      <c r="M83" s="16"/>
      <c r="N83" s="16"/>
      <c r="O83" s="17"/>
    </row>
    <row r="84" spans="1:15" ht="18">
      <c r="A84" s="30"/>
      <c r="B84" s="67" t="s">
        <v>150</v>
      </c>
      <c r="C84" s="501"/>
      <c r="D84" s="71"/>
      <c r="E84" s="71"/>
      <c r="F84" s="71"/>
      <c r="G84" s="71"/>
      <c r="H84" s="71"/>
      <c r="I84" s="71"/>
      <c r="J84" s="71"/>
      <c r="K84" s="71"/>
      <c r="L84" s="72"/>
      <c r="M84" s="10"/>
      <c r="N84" s="10"/>
      <c r="O84" s="11"/>
    </row>
    <row r="85" spans="1:15" ht="31.5" customHeight="1">
      <c r="A85" s="30"/>
      <c r="B85" s="506" t="s">
        <v>378</v>
      </c>
      <c r="C85" s="685" t="s">
        <v>379</v>
      </c>
      <c r="D85" s="685"/>
      <c r="E85" s="685"/>
      <c r="F85" s="685"/>
      <c r="G85" s="685"/>
      <c r="H85" s="685"/>
      <c r="I85" s="685"/>
      <c r="J85" s="685"/>
      <c r="K85" s="685"/>
      <c r="L85" s="686"/>
      <c r="M85" s="10"/>
      <c r="N85" s="10"/>
      <c r="O85" s="11"/>
    </row>
    <row r="86" spans="1:15" ht="7.5" customHeight="1">
      <c r="A86" s="30"/>
      <c r="B86" s="73"/>
      <c r="C86" s="475"/>
      <c r="D86" s="71"/>
      <c r="E86" s="71"/>
      <c r="F86" s="71"/>
      <c r="G86" s="71"/>
      <c r="H86" s="71"/>
      <c r="I86" s="71"/>
      <c r="J86" s="71"/>
      <c r="K86" s="71"/>
      <c r="L86" s="72"/>
      <c r="M86" s="10"/>
      <c r="N86" s="10"/>
      <c r="O86" s="11"/>
    </row>
    <row r="87" spans="1:15" ht="18">
      <c r="A87" s="30"/>
      <c r="B87" s="74" t="s">
        <v>149</v>
      </c>
      <c r="C87" s="505"/>
      <c r="D87" s="75"/>
      <c r="E87" s="75"/>
      <c r="F87" s="75"/>
      <c r="G87" s="75"/>
      <c r="H87" s="75"/>
      <c r="I87" s="75"/>
      <c r="J87" s="75"/>
      <c r="K87" s="75"/>
      <c r="L87" s="76"/>
      <c r="M87" s="45"/>
      <c r="N87" s="45"/>
      <c r="O87" s="10"/>
    </row>
    <row r="88" spans="1:15" ht="33" customHeight="1">
      <c r="A88" s="30"/>
      <c r="B88" s="736" t="s">
        <v>148</v>
      </c>
      <c r="C88" s="737"/>
      <c r="D88" s="737"/>
      <c r="E88" s="737"/>
      <c r="F88" s="737"/>
      <c r="G88" s="737"/>
      <c r="H88" s="737"/>
      <c r="I88" s="737"/>
      <c r="J88" s="737"/>
      <c r="K88" s="737"/>
      <c r="L88" s="738"/>
      <c r="M88" s="10"/>
      <c r="N88" s="10"/>
      <c r="O88" s="11"/>
    </row>
    <row r="89" spans="1:15" ht="48" customHeight="1">
      <c r="A89" s="30"/>
      <c r="B89" s="507" t="s">
        <v>356</v>
      </c>
      <c r="C89" s="741" t="s">
        <v>380</v>
      </c>
      <c r="D89" s="741"/>
      <c r="E89" s="741"/>
      <c r="F89" s="741"/>
      <c r="G89" s="741"/>
      <c r="H89" s="741"/>
      <c r="I89" s="741"/>
      <c r="J89" s="741"/>
      <c r="K89" s="741"/>
      <c r="L89" s="742"/>
      <c r="M89" s="77"/>
      <c r="N89" s="77"/>
      <c r="O89" s="78"/>
    </row>
    <row r="90" spans="1:15" ht="7.5" customHeight="1">
      <c r="A90" s="30"/>
      <c r="B90" s="349"/>
      <c r="C90" s="475"/>
      <c r="D90" s="350"/>
      <c r="E90" s="350"/>
      <c r="F90" s="350"/>
      <c r="G90" s="350"/>
      <c r="H90" s="350"/>
      <c r="I90" s="350"/>
      <c r="J90" s="350"/>
      <c r="K90" s="350"/>
      <c r="L90" s="350"/>
      <c r="M90" s="10"/>
      <c r="N90" s="10"/>
      <c r="O90" s="10"/>
    </row>
    <row r="91" spans="1:15">
      <c r="A91" s="82"/>
      <c r="B91" s="602" t="s">
        <v>191</v>
      </c>
      <c r="C91" s="603"/>
      <c r="D91" s="603"/>
      <c r="E91" s="603"/>
      <c r="F91" s="603"/>
      <c r="G91" s="603"/>
      <c r="H91" s="603"/>
      <c r="I91" s="603"/>
      <c r="J91" s="603"/>
      <c r="K91" s="603"/>
      <c r="L91" s="603"/>
      <c r="M91" s="289"/>
      <c r="N91" s="289"/>
      <c r="O91" s="230"/>
    </row>
    <row r="92" spans="1:15" s="295" customFormat="1" ht="15">
      <c r="A92" s="291"/>
      <c r="B92" s="292" t="s">
        <v>314</v>
      </c>
      <c r="C92" s="292"/>
      <c r="D92" s="292"/>
      <c r="E92" s="292"/>
      <c r="F92" s="292"/>
      <c r="G92" s="292"/>
      <c r="H92" s="292"/>
      <c r="I92" s="292"/>
      <c r="J92" s="292"/>
      <c r="K92" s="292"/>
      <c r="L92" s="292"/>
      <c r="M92" s="293"/>
      <c r="N92" s="293"/>
      <c r="O92" s="294"/>
    </row>
    <row r="93" spans="1:15" s="90" customFormat="1" ht="6" customHeight="1">
      <c r="A93" s="135"/>
      <c r="B93" s="604"/>
      <c r="C93" s="605"/>
      <c r="D93" s="605"/>
      <c r="E93" s="605"/>
      <c r="F93" s="605"/>
      <c r="G93" s="605"/>
      <c r="H93" s="605"/>
      <c r="I93" s="605"/>
      <c r="J93" s="605"/>
      <c r="K93" s="605"/>
      <c r="L93" s="606"/>
      <c r="M93" s="110"/>
      <c r="N93" s="110"/>
      <c r="O93" s="340"/>
    </row>
    <row r="94" spans="1:15" ht="18">
      <c r="A94" s="30"/>
      <c r="B94" s="68" t="s">
        <v>147</v>
      </c>
      <c r="C94" s="504"/>
      <c r="D94" s="69"/>
      <c r="E94" s="69"/>
      <c r="F94" s="567" t="s">
        <v>419</v>
      </c>
      <c r="G94" s="568"/>
      <c r="H94" s="479" t="s">
        <v>418</v>
      </c>
      <c r="I94" s="569" t="s">
        <v>417</v>
      </c>
      <c r="J94" s="570"/>
      <c r="K94" s="571" t="s">
        <v>420</v>
      </c>
      <c r="L94" s="70"/>
      <c r="M94" s="16"/>
      <c r="N94" s="16"/>
      <c r="O94" s="17"/>
    </row>
    <row r="95" spans="1:15" ht="35.25" customHeight="1">
      <c r="A95" s="30"/>
      <c r="B95" s="733" t="s">
        <v>146</v>
      </c>
      <c r="C95" s="734"/>
      <c r="D95" s="734"/>
      <c r="E95" s="734"/>
      <c r="F95" s="734"/>
      <c r="G95" s="734"/>
      <c r="H95" s="734"/>
      <c r="I95" s="734"/>
      <c r="J95" s="734"/>
      <c r="K95" s="734"/>
      <c r="L95" s="735"/>
      <c r="M95" s="10"/>
      <c r="N95" s="10"/>
      <c r="O95" s="11"/>
    </row>
    <row r="96" spans="1:15" ht="4.5" customHeight="1">
      <c r="A96" s="30"/>
      <c r="B96" s="64"/>
      <c r="C96" s="476"/>
      <c r="D96" s="65"/>
      <c r="E96" s="65"/>
      <c r="F96" s="65"/>
      <c r="G96" s="65"/>
      <c r="H96" s="65"/>
      <c r="I96" s="65"/>
      <c r="J96" s="65"/>
      <c r="K96" s="65"/>
      <c r="L96" s="66"/>
      <c r="M96" s="10"/>
      <c r="N96" s="10"/>
      <c r="O96" s="11"/>
    </row>
    <row r="97" spans="1:15" ht="18.75" customHeight="1">
      <c r="A97" s="12"/>
      <c r="B97" s="745" t="s">
        <v>312</v>
      </c>
      <c r="C97" s="746"/>
      <c r="D97" s="746"/>
      <c r="E97" s="746"/>
      <c r="F97" s="18">
        <f>I8</f>
        <v>0</v>
      </c>
      <c r="G97" s="690" t="s">
        <v>24</v>
      </c>
      <c r="H97" s="690"/>
      <c r="I97" s="421">
        <f>ROUNDUP(F97/100,2)</f>
        <v>0</v>
      </c>
      <c r="J97" s="19" t="s">
        <v>251</v>
      </c>
      <c r="K97" s="421">
        <f>_xlfn.CEILING.MATH(I97,1)</f>
        <v>0</v>
      </c>
      <c r="L97" s="20" t="s">
        <v>25</v>
      </c>
      <c r="M97" s="10"/>
      <c r="N97" s="10"/>
      <c r="O97" s="11"/>
    </row>
    <row r="98" spans="1:15" ht="4.5" customHeight="1">
      <c r="A98" s="30"/>
      <c r="B98" s="346"/>
      <c r="C98" s="476"/>
      <c r="D98" s="347"/>
      <c r="E98" s="347"/>
      <c r="F98" s="347"/>
      <c r="G98" s="347"/>
      <c r="H98" s="347"/>
      <c r="I98" s="347"/>
      <c r="J98" s="347"/>
      <c r="K98" s="347"/>
      <c r="L98" s="348"/>
      <c r="M98" s="10"/>
      <c r="N98" s="10"/>
      <c r="O98" s="345"/>
    </row>
    <row r="99" spans="1:15" ht="18.75" customHeight="1">
      <c r="A99" s="23"/>
      <c r="B99" s="24" t="s">
        <v>145</v>
      </c>
      <c r="C99" s="26"/>
      <c r="D99" s="25"/>
      <c r="E99" s="623" t="str">
        <f>E23</f>
        <v>　　　年　　月</v>
      </c>
      <c r="F99" s="624"/>
      <c r="G99" s="26" t="s">
        <v>29</v>
      </c>
      <c r="H99" s="27"/>
      <c r="I99" s="28"/>
      <c r="J99" s="28"/>
      <c r="K99" s="28"/>
      <c r="L99" s="29"/>
      <c r="M99" s="10"/>
      <c r="N99" s="10"/>
      <c r="O99" s="11"/>
    </row>
    <row r="100" spans="1:15" ht="18.75" customHeight="1">
      <c r="A100" s="30"/>
      <c r="B100" s="31" t="s">
        <v>144</v>
      </c>
      <c r="C100" s="473"/>
      <c r="D100" s="32"/>
      <c r="E100" s="32"/>
      <c r="F100" s="33"/>
      <c r="G100" s="34" t="s">
        <v>31</v>
      </c>
      <c r="H100" s="35"/>
      <c r="I100" s="35"/>
      <c r="J100" s="35"/>
      <c r="K100" s="35"/>
      <c r="L100" s="29"/>
      <c r="M100" s="10"/>
      <c r="N100" s="10"/>
      <c r="O100" s="11"/>
    </row>
    <row r="101" spans="1:15" ht="18.75" customHeight="1">
      <c r="A101" s="30"/>
      <c r="B101" s="36" t="s">
        <v>143</v>
      </c>
      <c r="C101" s="34"/>
      <c r="D101" s="34"/>
      <c r="E101" s="34"/>
      <c r="F101" s="33"/>
      <c r="G101" s="34" t="s">
        <v>33</v>
      </c>
      <c r="H101" s="37"/>
      <c r="I101" s="37"/>
      <c r="J101" s="37"/>
      <c r="K101" s="37"/>
      <c r="L101" s="29"/>
      <c r="M101" s="10"/>
      <c r="N101" s="10"/>
      <c r="O101" s="11"/>
    </row>
    <row r="102" spans="1:15" ht="18.75" customHeight="1" thickBot="1">
      <c r="A102" s="30"/>
      <c r="B102" s="38"/>
      <c r="C102" s="32"/>
      <c r="D102" s="39" t="s">
        <v>142</v>
      </c>
      <c r="E102" s="40" t="str">
        <f>IF(F101="","",ROUNDDOWN((F100/F101),1))</f>
        <v/>
      </c>
      <c r="F102" s="41" t="s">
        <v>141</v>
      </c>
      <c r="G102" s="37"/>
      <c r="H102" s="34" t="s">
        <v>140</v>
      </c>
      <c r="I102" s="37"/>
      <c r="J102" s="37"/>
      <c r="K102" s="37"/>
      <c r="L102" s="29"/>
      <c r="M102" s="10"/>
      <c r="N102" s="10"/>
      <c r="O102" s="11"/>
    </row>
    <row r="103" spans="1:15" s="90" customFormat="1" ht="18.75" customHeight="1" thickTop="1" thickBot="1">
      <c r="A103" s="329"/>
      <c r="B103" s="627" t="s">
        <v>413</v>
      </c>
      <c r="C103" s="628"/>
      <c r="D103" s="628"/>
      <c r="E103" s="147">
        <f>G94</f>
        <v>0</v>
      </c>
      <c r="F103" s="553" t="s">
        <v>412</v>
      </c>
      <c r="G103" s="145" t="str">
        <f>E102</f>
        <v/>
      </c>
      <c r="H103" s="148" t="s">
        <v>37</v>
      </c>
      <c r="I103" s="419">
        <f>SUM(E103,G103)</f>
        <v>0</v>
      </c>
      <c r="J103" s="149" t="s">
        <v>38</v>
      </c>
      <c r="K103" s="142"/>
      <c r="L103" s="134"/>
      <c r="M103" s="110"/>
      <c r="N103" s="110"/>
      <c r="O103" s="543"/>
    </row>
    <row r="104" spans="1:15" ht="4.5" customHeight="1" thickTop="1">
      <c r="A104" s="30"/>
      <c r="B104" s="545"/>
      <c r="C104" s="546"/>
      <c r="D104" s="546"/>
      <c r="E104" s="546"/>
      <c r="F104" s="546"/>
      <c r="G104" s="546"/>
      <c r="H104" s="546"/>
      <c r="I104" s="546"/>
      <c r="J104" s="546"/>
      <c r="K104" s="546"/>
      <c r="L104" s="547"/>
      <c r="M104" s="10"/>
      <c r="N104" s="10"/>
      <c r="O104" s="544"/>
    </row>
    <row r="105" spans="1:15" ht="68.25" customHeight="1">
      <c r="A105" s="30"/>
      <c r="B105" s="506" t="s">
        <v>356</v>
      </c>
      <c r="C105" s="685" t="s">
        <v>381</v>
      </c>
      <c r="D105" s="685"/>
      <c r="E105" s="685"/>
      <c r="F105" s="685"/>
      <c r="G105" s="685"/>
      <c r="H105" s="685"/>
      <c r="I105" s="685"/>
      <c r="J105" s="685"/>
      <c r="K105" s="685"/>
      <c r="L105" s="686"/>
      <c r="M105" s="10"/>
      <c r="N105" s="10"/>
      <c r="O105" s="11"/>
    </row>
    <row r="106" spans="1:15" ht="8.25" customHeight="1" thickBot="1">
      <c r="A106" s="30"/>
      <c r="B106" s="73"/>
      <c r="C106" s="475"/>
      <c r="D106" s="71"/>
      <c r="E106" s="71"/>
      <c r="F106" s="71"/>
      <c r="G106" s="71"/>
      <c r="H106" s="71"/>
      <c r="I106" s="71"/>
      <c r="J106" s="71"/>
      <c r="K106" s="71"/>
      <c r="L106" s="72"/>
      <c r="M106" s="10"/>
      <c r="N106" s="10"/>
      <c r="O106" s="11"/>
    </row>
    <row r="107" spans="1:15">
      <c r="A107" s="79" t="s">
        <v>139</v>
      </c>
      <c r="B107" s="739" t="s">
        <v>138</v>
      </c>
      <c r="C107" s="739"/>
      <c r="D107" s="739"/>
      <c r="E107" s="739"/>
      <c r="F107" s="739"/>
      <c r="G107" s="739"/>
      <c r="H107" s="739"/>
      <c r="I107" s="739"/>
      <c r="J107" s="739"/>
      <c r="K107" s="739"/>
      <c r="L107" s="739"/>
      <c r="M107" s="80"/>
      <c r="N107" s="80"/>
      <c r="O107" s="81"/>
    </row>
    <row r="108" spans="1:15">
      <c r="A108" s="82"/>
      <c r="B108" s="740" t="s">
        <v>137</v>
      </c>
      <c r="C108" s="740"/>
      <c r="D108" s="740"/>
      <c r="E108" s="740"/>
      <c r="F108" s="740"/>
      <c r="G108" s="740"/>
      <c r="H108" s="740"/>
      <c r="I108" s="740"/>
      <c r="J108" s="740"/>
      <c r="K108" s="740"/>
      <c r="L108" s="740"/>
      <c r="M108" s="732"/>
      <c r="N108" s="732"/>
      <c r="O108" s="77"/>
    </row>
    <row r="109" spans="1:15" ht="16.5" customHeight="1">
      <c r="A109" s="82"/>
      <c r="B109" s="508" t="s">
        <v>382</v>
      </c>
      <c r="C109" s="743" t="s">
        <v>383</v>
      </c>
      <c r="D109" s="743"/>
      <c r="E109" s="743"/>
      <c r="F109" s="743"/>
      <c r="G109" s="743"/>
      <c r="H109" s="743"/>
      <c r="I109" s="743"/>
      <c r="J109" s="743"/>
      <c r="K109" s="743"/>
      <c r="L109" s="744"/>
      <c r="M109" s="732"/>
      <c r="N109" s="732"/>
      <c r="O109" s="77"/>
    </row>
    <row r="110" spans="1:15" ht="49.5" customHeight="1">
      <c r="A110" s="82"/>
      <c r="B110" s="508" t="s">
        <v>373</v>
      </c>
      <c r="C110" s="743" t="s">
        <v>384</v>
      </c>
      <c r="D110" s="743"/>
      <c r="E110" s="743"/>
      <c r="F110" s="743"/>
      <c r="G110" s="743"/>
      <c r="H110" s="743"/>
      <c r="I110" s="743"/>
      <c r="J110" s="743"/>
      <c r="K110" s="743"/>
      <c r="L110" s="744"/>
      <c r="M110" s="732"/>
      <c r="N110" s="732"/>
      <c r="O110" s="77"/>
    </row>
    <row r="111" spans="1:15" ht="7.5" customHeight="1" thickBot="1">
      <c r="A111" s="83"/>
      <c r="B111" s="84"/>
      <c r="C111" s="85"/>
      <c r="D111" s="85"/>
      <c r="E111" s="85"/>
      <c r="F111" s="85"/>
      <c r="G111" s="85"/>
      <c r="H111" s="85"/>
      <c r="I111" s="85"/>
      <c r="J111" s="85"/>
      <c r="K111" s="85"/>
      <c r="L111" s="86"/>
      <c r="M111" s="87"/>
      <c r="N111" s="87"/>
      <c r="O111" s="87"/>
    </row>
    <row r="112" spans="1:15">
      <c r="A112" s="88"/>
      <c r="B112" s="88"/>
      <c r="C112" s="88"/>
      <c r="D112" s="88"/>
      <c r="E112" s="88"/>
      <c r="F112" s="88"/>
      <c r="G112" s="88"/>
      <c r="H112" s="88"/>
      <c r="I112" s="88"/>
      <c r="J112" s="88"/>
      <c r="K112" s="88"/>
    </row>
    <row r="113" spans="1:1">
      <c r="A113" s="89"/>
    </row>
  </sheetData>
  <mergeCells count="66">
    <mergeCell ref="N108:N110"/>
    <mergeCell ref="B95:L95"/>
    <mergeCell ref="B88:L88"/>
    <mergeCell ref="B91:L91"/>
    <mergeCell ref="B93:L93"/>
    <mergeCell ref="M108:M110"/>
    <mergeCell ref="B107:L107"/>
    <mergeCell ref="B108:L108"/>
    <mergeCell ref="C89:L89"/>
    <mergeCell ref="C105:L105"/>
    <mergeCell ref="C109:L109"/>
    <mergeCell ref="G97:H97"/>
    <mergeCell ref="C110:L110"/>
    <mergeCell ref="E99:F99"/>
    <mergeCell ref="B97:E97"/>
    <mergeCell ref="B103:D103"/>
    <mergeCell ref="A12:O12"/>
    <mergeCell ref="A19:A20"/>
    <mergeCell ref="B18:L18"/>
    <mergeCell ref="B35:L35"/>
    <mergeCell ref="B39:L39"/>
    <mergeCell ref="B32:L32"/>
    <mergeCell ref="B33:L33"/>
    <mergeCell ref="B20:L20"/>
    <mergeCell ref="A13:O13"/>
    <mergeCell ref="A15:O15"/>
    <mergeCell ref="B21:E21"/>
    <mergeCell ref="G21:H21"/>
    <mergeCell ref="B22:J22"/>
    <mergeCell ref="A17:O17"/>
    <mergeCell ref="E23:F23"/>
    <mergeCell ref="B27:D27"/>
    <mergeCell ref="A1:O1"/>
    <mergeCell ref="B3:F3"/>
    <mergeCell ref="B4:O4"/>
    <mergeCell ref="A10:O10"/>
    <mergeCell ref="A11:O11"/>
    <mergeCell ref="B7:D7"/>
    <mergeCell ref="G7:H7"/>
    <mergeCell ref="K6:O8"/>
    <mergeCell ref="G8:H8"/>
    <mergeCell ref="G6:J6"/>
    <mergeCell ref="D6:E6"/>
    <mergeCell ref="B8:C8"/>
    <mergeCell ref="C28:L28"/>
    <mergeCell ref="C29:L29"/>
    <mergeCell ref="C30:L30"/>
    <mergeCell ref="B75:L75"/>
    <mergeCell ref="B62:L62"/>
    <mergeCell ref="B73:L73"/>
    <mergeCell ref="H68:J68"/>
    <mergeCell ref="B38:L38"/>
    <mergeCell ref="E42:F42"/>
    <mergeCell ref="B48:D48"/>
    <mergeCell ref="B40:E40"/>
    <mergeCell ref="G40:H40"/>
    <mergeCell ref="B80:L80"/>
    <mergeCell ref="B81:L81"/>
    <mergeCell ref="B53:D53"/>
    <mergeCell ref="B58:D58"/>
    <mergeCell ref="C85:L85"/>
    <mergeCell ref="B79:L79"/>
    <mergeCell ref="B77:L77"/>
    <mergeCell ref="E68:F68"/>
    <mergeCell ref="B71:L71"/>
    <mergeCell ref="B60:L60"/>
  </mergeCells>
  <phoneticPr fontId="2"/>
  <dataValidations count="1">
    <dataValidation type="custom" allowBlank="1" showInputMessage="1" showErrorMessage="1" sqref="H70 F44 D54 I53 H54 F54 I48 D49 H49 F49 D44 H44 F41 D41 H41 D59 F59 H59 E26 I27 D70 F70 E102 I103" xr:uid="{00000000-0002-0000-0200-000000000000}">
      <formula1>""</formula1>
    </dataValidation>
  </dataValidations>
  <printOptions horizontalCentered="1"/>
  <pageMargins left="0.70866141732283472" right="0.51181102362204722" top="0.74803149606299213" bottom="0.55118110236220474" header="0.31496062992125984" footer="0.31496062992125984"/>
  <pageSetup paperSize="9" scale="85" fitToHeight="0" orientation="portrait" r:id="rId1"/>
  <headerFooter>
    <oddFooter>&amp;C&amp;P /&amp;N</oddFooter>
  </headerFooter>
  <rowBreaks count="2" manualBreakCount="2">
    <brk id="36" max="16383" man="1"/>
    <brk id="82"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12</xdr:col>
                    <xdr:colOff>144780</xdr:colOff>
                    <xdr:row>18</xdr:row>
                    <xdr:rowOff>30480</xdr:rowOff>
                  </from>
                  <to>
                    <xdr:col>13</xdr:col>
                    <xdr:colOff>7620</xdr:colOff>
                    <xdr:row>19</xdr:row>
                    <xdr:rowOff>45720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12</xdr:col>
                    <xdr:colOff>144780</xdr:colOff>
                    <xdr:row>31</xdr:row>
                    <xdr:rowOff>99060</xdr:rowOff>
                  </from>
                  <to>
                    <xdr:col>13</xdr:col>
                    <xdr:colOff>7620</xdr:colOff>
                    <xdr:row>32</xdr:row>
                    <xdr:rowOff>121920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12</xdr:col>
                    <xdr:colOff>152400</xdr:colOff>
                    <xdr:row>34</xdr:row>
                    <xdr:rowOff>38100</xdr:rowOff>
                  </from>
                  <to>
                    <xdr:col>12</xdr:col>
                    <xdr:colOff>457200</xdr:colOff>
                    <xdr:row>35</xdr:row>
                    <xdr:rowOff>45720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12</xdr:col>
                    <xdr:colOff>152400</xdr:colOff>
                    <xdr:row>59</xdr:row>
                    <xdr:rowOff>60960</xdr:rowOff>
                  </from>
                  <to>
                    <xdr:col>12</xdr:col>
                    <xdr:colOff>403860</xdr:colOff>
                    <xdr:row>60</xdr:row>
                    <xdr:rowOff>68580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12</xdr:col>
                    <xdr:colOff>152400</xdr:colOff>
                    <xdr:row>74</xdr:row>
                    <xdr:rowOff>83820</xdr:rowOff>
                  </from>
                  <to>
                    <xdr:col>13</xdr:col>
                    <xdr:colOff>22860</xdr:colOff>
                    <xdr:row>74</xdr:row>
                    <xdr:rowOff>388620</xdr:rowOff>
                  </to>
                </anchor>
              </controlPr>
            </control>
          </mc:Choice>
        </mc:AlternateContent>
        <mc:AlternateContent xmlns:mc="http://schemas.openxmlformats.org/markup-compatibility/2006">
          <mc:Choice Requires="x14">
            <control shapeId="5129" r:id="rId9" name="Check Box 9">
              <controlPr defaultSize="0" autoFill="0" autoLine="0" autoPict="0">
                <anchor moveWithCells="1">
                  <from>
                    <xdr:col>12</xdr:col>
                    <xdr:colOff>152400</xdr:colOff>
                    <xdr:row>83</xdr:row>
                    <xdr:rowOff>7620</xdr:rowOff>
                  </from>
                  <to>
                    <xdr:col>13</xdr:col>
                    <xdr:colOff>22860</xdr:colOff>
                    <xdr:row>84</xdr:row>
                    <xdr:rowOff>30480</xdr:rowOff>
                  </to>
                </anchor>
              </controlPr>
            </control>
          </mc:Choice>
        </mc:AlternateContent>
        <mc:AlternateContent xmlns:mc="http://schemas.openxmlformats.org/markup-compatibility/2006">
          <mc:Choice Requires="x14">
            <control shapeId="5130" r:id="rId10" name="Check Box 10">
              <controlPr defaultSize="0" autoFill="0" autoLine="0" autoPict="0">
                <anchor moveWithCells="1">
                  <from>
                    <xdr:col>12</xdr:col>
                    <xdr:colOff>152400</xdr:colOff>
                    <xdr:row>86</xdr:row>
                    <xdr:rowOff>38100</xdr:rowOff>
                  </from>
                  <to>
                    <xdr:col>13</xdr:col>
                    <xdr:colOff>22860</xdr:colOff>
                    <xdr:row>87</xdr:row>
                    <xdr:rowOff>60960</xdr:rowOff>
                  </to>
                </anchor>
              </controlPr>
            </control>
          </mc:Choice>
        </mc:AlternateContent>
        <mc:AlternateContent xmlns:mc="http://schemas.openxmlformats.org/markup-compatibility/2006">
          <mc:Choice Requires="x14">
            <control shapeId="5131" r:id="rId11" name="Check Box 11">
              <controlPr defaultSize="0" autoFill="0" autoLine="0" autoPict="0">
                <anchor moveWithCells="1">
                  <from>
                    <xdr:col>12</xdr:col>
                    <xdr:colOff>152400</xdr:colOff>
                    <xdr:row>106</xdr:row>
                    <xdr:rowOff>38100</xdr:rowOff>
                  </from>
                  <to>
                    <xdr:col>13</xdr:col>
                    <xdr:colOff>22860</xdr:colOff>
                    <xdr:row>107</xdr:row>
                    <xdr:rowOff>83820</xdr:rowOff>
                  </to>
                </anchor>
              </controlPr>
            </control>
          </mc:Choice>
        </mc:AlternateContent>
        <mc:AlternateContent xmlns:mc="http://schemas.openxmlformats.org/markup-compatibility/2006">
          <mc:Choice Requires="x14">
            <control shapeId="5134" r:id="rId12" name="Check Box 14">
              <controlPr defaultSize="0" autoFill="0" autoLine="0" autoPict="0">
                <anchor moveWithCells="1">
                  <from>
                    <xdr:col>12</xdr:col>
                    <xdr:colOff>152400</xdr:colOff>
                    <xdr:row>76</xdr:row>
                    <xdr:rowOff>38100</xdr:rowOff>
                  </from>
                  <to>
                    <xdr:col>13</xdr:col>
                    <xdr:colOff>22860</xdr:colOff>
                    <xdr:row>76</xdr:row>
                    <xdr:rowOff>297180</xdr:rowOff>
                  </to>
                </anchor>
              </controlPr>
            </control>
          </mc:Choice>
        </mc:AlternateContent>
        <mc:AlternateContent xmlns:mc="http://schemas.openxmlformats.org/markup-compatibility/2006">
          <mc:Choice Requires="x14">
            <control shapeId="5138" r:id="rId13" name="Check Box 18">
              <controlPr defaultSize="0" autoFill="0" autoLine="0" autoPict="0">
                <anchor moveWithCells="1">
                  <from>
                    <xdr:col>12</xdr:col>
                    <xdr:colOff>152400</xdr:colOff>
                    <xdr:row>94</xdr:row>
                    <xdr:rowOff>7620</xdr:rowOff>
                  </from>
                  <to>
                    <xdr:col>13</xdr:col>
                    <xdr:colOff>22860</xdr:colOff>
                    <xdr:row>94</xdr:row>
                    <xdr:rowOff>259080</xdr:rowOff>
                  </to>
                </anchor>
              </controlPr>
            </control>
          </mc:Choice>
        </mc:AlternateContent>
        <mc:AlternateContent xmlns:mc="http://schemas.openxmlformats.org/markup-compatibility/2006">
          <mc:Choice Requires="x14">
            <control shapeId="5139" r:id="rId14" name="Check Box 19">
              <controlPr defaultSize="0" autoFill="0" autoLine="0" autoPict="0">
                <anchor moveWithCells="1">
                  <from>
                    <xdr:col>12</xdr:col>
                    <xdr:colOff>152400</xdr:colOff>
                    <xdr:row>94</xdr:row>
                    <xdr:rowOff>7620</xdr:rowOff>
                  </from>
                  <to>
                    <xdr:col>13</xdr:col>
                    <xdr:colOff>22860</xdr:colOff>
                    <xdr:row>94</xdr:row>
                    <xdr:rowOff>266700</xdr:rowOff>
                  </to>
                </anchor>
              </controlPr>
            </control>
          </mc:Choice>
        </mc:AlternateContent>
        <mc:AlternateContent xmlns:mc="http://schemas.openxmlformats.org/markup-compatibility/2006">
          <mc:Choice Requires="x14">
            <control shapeId="5141" r:id="rId15" name="Check Box 21">
              <controlPr defaultSize="0" autoFill="0" autoLine="0" autoPict="0">
                <anchor moveWithCells="1">
                  <from>
                    <xdr:col>1</xdr:col>
                    <xdr:colOff>60960</xdr:colOff>
                    <xdr:row>62</xdr:row>
                    <xdr:rowOff>60960</xdr:rowOff>
                  </from>
                  <to>
                    <xdr:col>2</xdr:col>
                    <xdr:colOff>160020</xdr:colOff>
                    <xdr:row>64</xdr:row>
                    <xdr:rowOff>30480</xdr:rowOff>
                  </to>
                </anchor>
              </controlPr>
            </control>
          </mc:Choice>
        </mc:AlternateContent>
        <mc:AlternateContent xmlns:mc="http://schemas.openxmlformats.org/markup-compatibility/2006">
          <mc:Choice Requires="x14">
            <control shapeId="5142" r:id="rId16" name="Check Box 22">
              <controlPr defaultSize="0" autoFill="0" autoLine="0" autoPict="0">
                <anchor moveWithCells="1">
                  <from>
                    <xdr:col>12</xdr:col>
                    <xdr:colOff>152400</xdr:colOff>
                    <xdr:row>72</xdr:row>
                    <xdr:rowOff>45720</xdr:rowOff>
                  </from>
                  <to>
                    <xdr:col>13</xdr:col>
                    <xdr:colOff>22860</xdr:colOff>
                    <xdr:row>73</xdr:row>
                    <xdr:rowOff>45720</xdr:rowOff>
                  </to>
                </anchor>
              </controlPr>
            </control>
          </mc:Choice>
        </mc:AlternateContent>
        <mc:AlternateContent xmlns:mc="http://schemas.openxmlformats.org/markup-compatibility/2006">
          <mc:Choice Requires="x14">
            <control shapeId="5143" r:id="rId17" name="Check Box 23">
              <controlPr defaultSize="0" autoFill="0" autoLine="0" autoPict="0">
                <anchor moveWithCells="1">
                  <from>
                    <xdr:col>1</xdr:col>
                    <xdr:colOff>45720</xdr:colOff>
                    <xdr:row>65</xdr:row>
                    <xdr:rowOff>68580</xdr:rowOff>
                  </from>
                  <to>
                    <xdr:col>2</xdr:col>
                    <xdr:colOff>152400</xdr:colOff>
                    <xdr:row>67</xdr:row>
                    <xdr:rowOff>38100</xdr:rowOff>
                  </to>
                </anchor>
              </controlPr>
            </control>
          </mc:Choice>
        </mc:AlternateContent>
        <mc:AlternateContent xmlns:mc="http://schemas.openxmlformats.org/markup-compatibility/2006">
          <mc:Choice Requires="x14">
            <control shapeId="5144" r:id="rId18" name="Check Box 24">
              <controlPr defaultSize="0" autoFill="0" autoLine="0" autoPict="0">
                <anchor moveWithCells="1">
                  <from>
                    <xdr:col>12</xdr:col>
                    <xdr:colOff>152400</xdr:colOff>
                    <xdr:row>61</xdr:row>
                    <xdr:rowOff>76200</xdr:rowOff>
                  </from>
                  <to>
                    <xdr:col>13</xdr:col>
                    <xdr:colOff>22860</xdr:colOff>
                    <xdr:row>63</xdr:row>
                    <xdr:rowOff>38100</xdr:rowOff>
                  </to>
                </anchor>
              </controlPr>
            </control>
          </mc:Choice>
        </mc:AlternateContent>
        <mc:AlternateContent xmlns:mc="http://schemas.openxmlformats.org/markup-compatibility/2006">
          <mc:Choice Requires="x14">
            <control shapeId="5148" r:id="rId19" name="Check Box 28">
              <controlPr defaultSize="0" autoFill="0" autoLine="0" autoPict="0">
                <anchor moveWithCells="1">
                  <from>
                    <xdr:col>1</xdr:col>
                    <xdr:colOff>121920</xdr:colOff>
                    <xdr:row>90</xdr:row>
                    <xdr:rowOff>175260</xdr:rowOff>
                  </from>
                  <to>
                    <xdr:col>2</xdr:col>
                    <xdr:colOff>160020</xdr:colOff>
                    <xdr:row>92</xdr:row>
                    <xdr:rowOff>22860</xdr:rowOff>
                  </to>
                </anchor>
              </controlPr>
            </control>
          </mc:Choice>
        </mc:AlternateContent>
        <mc:AlternateContent xmlns:mc="http://schemas.openxmlformats.org/markup-compatibility/2006">
          <mc:Choice Requires="x14">
            <control shapeId="5149" r:id="rId20" name="Check Box 29">
              <controlPr defaultSize="0" autoFill="0" autoLine="0" autoPict="0">
                <anchor moveWithCells="1">
                  <from>
                    <xdr:col>12</xdr:col>
                    <xdr:colOff>152400</xdr:colOff>
                    <xdr:row>90</xdr:row>
                    <xdr:rowOff>38100</xdr:rowOff>
                  </from>
                  <to>
                    <xdr:col>13</xdr:col>
                    <xdr:colOff>22860</xdr:colOff>
                    <xdr:row>91</xdr:row>
                    <xdr:rowOff>83820</xdr:rowOff>
                  </to>
                </anchor>
              </controlPr>
            </control>
          </mc:Choice>
        </mc:AlternateContent>
        <mc:AlternateContent xmlns:mc="http://schemas.openxmlformats.org/markup-compatibility/2006">
          <mc:Choice Requires="x14">
            <control shapeId="5153" r:id="rId21" name="Check Box 33">
              <controlPr defaultSize="0" autoFill="0" autoLine="0" autoPict="0">
                <anchor moveWithCells="1">
                  <from>
                    <xdr:col>12</xdr:col>
                    <xdr:colOff>152400</xdr:colOff>
                    <xdr:row>70</xdr:row>
                    <xdr:rowOff>30480</xdr:rowOff>
                  </from>
                  <to>
                    <xdr:col>13</xdr:col>
                    <xdr:colOff>22860</xdr:colOff>
                    <xdr:row>71</xdr:row>
                    <xdr:rowOff>76200</xdr:rowOff>
                  </to>
                </anchor>
              </controlPr>
            </control>
          </mc:Choice>
        </mc:AlternateContent>
        <mc:AlternateContent xmlns:mc="http://schemas.openxmlformats.org/markup-compatibility/2006">
          <mc:Choice Requires="x14">
            <control shapeId="5154" r:id="rId22" name="Check Box 34">
              <controlPr defaultSize="0" autoFill="0" autoLine="0" autoPict="0">
                <anchor moveWithCells="1">
                  <from>
                    <xdr:col>1</xdr:col>
                    <xdr:colOff>144780</xdr:colOff>
                    <xdr:row>70</xdr:row>
                    <xdr:rowOff>198120</xdr:rowOff>
                  </from>
                  <to>
                    <xdr:col>3</xdr:col>
                    <xdr:colOff>7620</xdr:colOff>
                    <xdr:row>72</xdr:row>
                    <xdr:rowOff>7620</xdr:rowOff>
                  </to>
                </anchor>
              </controlPr>
            </control>
          </mc:Choice>
        </mc:AlternateContent>
        <mc:AlternateContent xmlns:mc="http://schemas.openxmlformats.org/markup-compatibility/2006">
          <mc:Choice Requires="x14">
            <control shapeId="5158" r:id="rId23" name="Check Box 38">
              <controlPr defaultSize="0" autoFill="0" autoLine="0" autoPict="0">
                <anchor moveWithCells="1">
                  <from>
                    <xdr:col>12</xdr:col>
                    <xdr:colOff>152400</xdr:colOff>
                    <xdr:row>78</xdr:row>
                    <xdr:rowOff>38100</xdr:rowOff>
                  </from>
                  <to>
                    <xdr:col>13</xdr:col>
                    <xdr:colOff>22860</xdr:colOff>
                    <xdr:row>79</xdr:row>
                    <xdr:rowOff>83820</xdr:rowOff>
                  </to>
                </anchor>
              </controlPr>
            </control>
          </mc:Choice>
        </mc:AlternateContent>
        <mc:AlternateContent xmlns:mc="http://schemas.openxmlformats.org/markup-compatibility/2006">
          <mc:Choice Requires="x14">
            <control shapeId="5159" r:id="rId24" name="Check Box 39">
              <controlPr defaultSize="0" autoFill="0" autoLine="0" autoPict="0">
                <anchor moveWithCells="1">
                  <from>
                    <xdr:col>1</xdr:col>
                    <xdr:colOff>38100</xdr:colOff>
                    <xdr:row>78</xdr:row>
                    <xdr:rowOff>182880</xdr:rowOff>
                  </from>
                  <to>
                    <xdr:col>2</xdr:col>
                    <xdr:colOff>144780</xdr:colOff>
                    <xdr:row>79</xdr:row>
                    <xdr:rowOff>228600</xdr:rowOff>
                  </to>
                </anchor>
              </controlPr>
            </control>
          </mc:Choice>
        </mc:AlternateContent>
        <mc:AlternateContent xmlns:mc="http://schemas.openxmlformats.org/markup-compatibility/2006">
          <mc:Choice Requires="x14">
            <control shapeId="5160" r:id="rId25" name="Check Box 40">
              <controlPr defaultSize="0" autoFill="0" autoLine="0" autoPict="0">
                <anchor moveWithCells="1">
                  <from>
                    <xdr:col>1</xdr:col>
                    <xdr:colOff>45720</xdr:colOff>
                    <xdr:row>79</xdr:row>
                    <xdr:rowOff>617220</xdr:rowOff>
                  </from>
                  <to>
                    <xdr:col>2</xdr:col>
                    <xdr:colOff>152400</xdr:colOff>
                    <xdr:row>81</xdr:row>
                    <xdr:rowOff>7620</xdr:rowOff>
                  </to>
                </anchor>
              </controlPr>
            </control>
          </mc:Choice>
        </mc:AlternateContent>
        <mc:AlternateContent xmlns:mc="http://schemas.openxmlformats.org/markup-compatibility/2006">
          <mc:Choice Requires="x14">
            <control shapeId="5161" r:id="rId26" name="Check Box 41">
              <controlPr defaultSize="0" autoFill="0" autoLine="0" autoPict="0">
                <anchor moveWithCells="1">
                  <from>
                    <xdr:col>13</xdr:col>
                    <xdr:colOff>144780</xdr:colOff>
                    <xdr:row>18</xdr:row>
                    <xdr:rowOff>30480</xdr:rowOff>
                  </from>
                  <to>
                    <xdr:col>14</xdr:col>
                    <xdr:colOff>7620</xdr:colOff>
                    <xdr:row>19</xdr:row>
                    <xdr:rowOff>45720</xdr:rowOff>
                  </to>
                </anchor>
              </controlPr>
            </control>
          </mc:Choice>
        </mc:AlternateContent>
        <mc:AlternateContent xmlns:mc="http://schemas.openxmlformats.org/markup-compatibility/2006">
          <mc:Choice Requires="x14">
            <control shapeId="5162" r:id="rId27" name="Check Box 42">
              <controlPr defaultSize="0" autoFill="0" autoLine="0" autoPict="0">
                <anchor moveWithCells="1">
                  <from>
                    <xdr:col>13</xdr:col>
                    <xdr:colOff>144780</xdr:colOff>
                    <xdr:row>31</xdr:row>
                    <xdr:rowOff>99060</xdr:rowOff>
                  </from>
                  <to>
                    <xdr:col>14</xdr:col>
                    <xdr:colOff>7620</xdr:colOff>
                    <xdr:row>32</xdr:row>
                    <xdr:rowOff>121920</xdr:rowOff>
                  </to>
                </anchor>
              </controlPr>
            </control>
          </mc:Choice>
        </mc:AlternateContent>
        <mc:AlternateContent xmlns:mc="http://schemas.openxmlformats.org/markup-compatibility/2006">
          <mc:Choice Requires="x14">
            <control shapeId="5163" r:id="rId28" name="Check Box 43">
              <controlPr defaultSize="0" autoFill="0" autoLine="0" autoPict="0">
                <anchor moveWithCells="1">
                  <from>
                    <xdr:col>13</xdr:col>
                    <xdr:colOff>152400</xdr:colOff>
                    <xdr:row>34</xdr:row>
                    <xdr:rowOff>60960</xdr:rowOff>
                  </from>
                  <to>
                    <xdr:col>13</xdr:col>
                    <xdr:colOff>388620</xdr:colOff>
                    <xdr:row>35</xdr:row>
                    <xdr:rowOff>45720</xdr:rowOff>
                  </to>
                </anchor>
              </controlPr>
            </control>
          </mc:Choice>
        </mc:AlternateContent>
        <mc:AlternateContent xmlns:mc="http://schemas.openxmlformats.org/markup-compatibility/2006">
          <mc:Choice Requires="x14">
            <control shapeId="5165" r:id="rId29" name="Check Box 45">
              <controlPr defaultSize="0" autoFill="0" autoLine="0" autoPict="0">
                <anchor moveWithCells="1">
                  <from>
                    <xdr:col>13</xdr:col>
                    <xdr:colOff>152400</xdr:colOff>
                    <xdr:row>59</xdr:row>
                    <xdr:rowOff>68580</xdr:rowOff>
                  </from>
                  <to>
                    <xdr:col>13</xdr:col>
                    <xdr:colOff>419100</xdr:colOff>
                    <xdr:row>60</xdr:row>
                    <xdr:rowOff>60960</xdr:rowOff>
                  </to>
                </anchor>
              </controlPr>
            </control>
          </mc:Choice>
        </mc:AlternateContent>
        <mc:AlternateContent xmlns:mc="http://schemas.openxmlformats.org/markup-compatibility/2006">
          <mc:Choice Requires="x14">
            <control shapeId="5166" r:id="rId30" name="Check Box 46">
              <controlPr defaultSize="0" autoFill="0" autoLine="0" autoPict="0">
                <anchor moveWithCells="1">
                  <from>
                    <xdr:col>13</xdr:col>
                    <xdr:colOff>152400</xdr:colOff>
                    <xdr:row>74</xdr:row>
                    <xdr:rowOff>68580</xdr:rowOff>
                  </from>
                  <to>
                    <xdr:col>14</xdr:col>
                    <xdr:colOff>22860</xdr:colOff>
                    <xdr:row>74</xdr:row>
                    <xdr:rowOff>411480</xdr:rowOff>
                  </to>
                </anchor>
              </controlPr>
            </control>
          </mc:Choice>
        </mc:AlternateContent>
        <mc:AlternateContent xmlns:mc="http://schemas.openxmlformats.org/markup-compatibility/2006">
          <mc:Choice Requires="x14">
            <control shapeId="5167" r:id="rId31" name="Check Box 47">
              <controlPr defaultSize="0" autoFill="0" autoLine="0" autoPict="0">
                <anchor moveWithCells="1">
                  <from>
                    <xdr:col>13</xdr:col>
                    <xdr:colOff>152400</xdr:colOff>
                    <xdr:row>83</xdr:row>
                    <xdr:rowOff>7620</xdr:rowOff>
                  </from>
                  <to>
                    <xdr:col>14</xdr:col>
                    <xdr:colOff>22860</xdr:colOff>
                    <xdr:row>84</xdr:row>
                    <xdr:rowOff>30480</xdr:rowOff>
                  </to>
                </anchor>
              </controlPr>
            </control>
          </mc:Choice>
        </mc:AlternateContent>
        <mc:AlternateContent xmlns:mc="http://schemas.openxmlformats.org/markup-compatibility/2006">
          <mc:Choice Requires="x14">
            <control shapeId="5168" r:id="rId32" name="Check Box 48">
              <controlPr defaultSize="0" autoFill="0" autoLine="0" autoPict="0">
                <anchor moveWithCells="1">
                  <from>
                    <xdr:col>13</xdr:col>
                    <xdr:colOff>152400</xdr:colOff>
                    <xdr:row>86</xdr:row>
                    <xdr:rowOff>38100</xdr:rowOff>
                  </from>
                  <to>
                    <xdr:col>14</xdr:col>
                    <xdr:colOff>22860</xdr:colOff>
                    <xdr:row>87</xdr:row>
                    <xdr:rowOff>60960</xdr:rowOff>
                  </to>
                </anchor>
              </controlPr>
            </control>
          </mc:Choice>
        </mc:AlternateContent>
        <mc:AlternateContent xmlns:mc="http://schemas.openxmlformats.org/markup-compatibility/2006">
          <mc:Choice Requires="x14">
            <control shapeId="5169" r:id="rId33" name="Check Box 49">
              <controlPr defaultSize="0" autoFill="0" autoLine="0" autoPict="0">
                <anchor moveWithCells="1">
                  <from>
                    <xdr:col>13</xdr:col>
                    <xdr:colOff>152400</xdr:colOff>
                    <xdr:row>106</xdr:row>
                    <xdr:rowOff>38100</xdr:rowOff>
                  </from>
                  <to>
                    <xdr:col>14</xdr:col>
                    <xdr:colOff>22860</xdr:colOff>
                    <xdr:row>107</xdr:row>
                    <xdr:rowOff>83820</xdr:rowOff>
                  </to>
                </anchor>
              </controlPr>
            </control>
          </mc:Choice>
        </mc:AlternateContent>
        <mc:AlternateContent xmlns:mc="http://schemas.openxmlformats.org/markup-compatibility/2006">
          <mc:Choice Requires="x14">
            <control shapeId="5170" r:id="rId34" name="Check Box 50">
              <controlPr defaultSize="0" autoFill="0" autoLine="0" autoPict="0">
                <anchor moveWithCells="1">
                  <from>
                    <xdr:col>13</xdr:col>
                    <xdr:colOff>152400</xdr:colOff>
                    <xdr:row>76</xdr:row>
                    <xdr:rowOff>38100</xdr:rowOff>
                  </from>
                  <to>
                    <xdr:col>14</xdr:col>
                    <xdr:colOff>22860</xdr:colOff>
                    <xdr:row>76</xdr:row>
                    <xdr:rowOff>297180</xdr:rowOff>
                  </to>
                </anchor>
              </controlPr>
            </control>
          </mc:Choice>
        </mc:AlternateContent>
        <mc:AlternateContent xmlns:mc="http://schemas.openxmlformats.org/markup-compatibility/2006">
          <mc:Choice Requires="x14">
            <control shapeId="5171" r:id="rId35" name="Check Box 51">
              <controlPr defaultSize="0" autoFill="0" autoLine="0" autoPict="0">
                <anchor moveWithCells="1">
                  <from>
                    <xdr:col>13</xdr:col>
                    <xdr:colOff>152400</xdr:colOff>
                    <xdr:row>94</xdr:row>
                    <xdr:rowOff>7620</xdr:rowOff>
                  </from>
                  <to>
                    <xdr:col>14</xdr:col>
                    <xdr:colOff>22860</xdr:colOff>
                    <xdr:row>94</xdr:row>
                    <xdr:rowOff>259080</xdr:rowOff>
                  </to>
                </anchor>
              </controlPr>
            </control>
          </mc:Choice>
        </mc:AlternateContent>
        <mc:AlternateContent xmlns:mc="http://schemas.openxmlformats.org/markup-compatibility/2006">
          <mc:Choice Requires="x14">
            <control shapeId="5172" r:id="rId36" name="Check Box 52">
              <controlPr defaultSize="0" autoFill="0" autoLine="0" autoPict="0">
                <anchor moveWithCells="1">
                  <from>
                    <xdr:col>13</xdr:col>
                    <xdr:colOff>152400</xdr:colOff>
                    <xdr:row>94</xdr:row>
                    <xdr:rowOff>7620</xdr:rowOff>
                  </from>
                  <to>
                    <xdr:col>14</xdr:col>
                    <xdr:colOff>22860</xdr:colOff>
                    <xdr:row>94</xdr:row>
                    <xdr:rowOff>266700</xdr:rowOff>
                  </to>
                </anchor>
              </controlPr>
            </control>
          </mc:Choice>
        </mc:AlternateContent>
        <mc:AlternateContent xmlns:mc="http://schemas.openxmlformats.org/markup-compatibility/2006">
          <mc:Choice Requires="x14">
            <control shapeId="5173" r:id="rId37" name="Check Box 53">
              <controlPr defaultSize="0" autoFill="0" autoLine="0" autoPict="0">
                <anchor moveWithCells="1">
                  <from>
                    <xdr:col>13</xdr:col>
                    <xdr:colOff>152400</xdr:colOff>
                    <xdr:row>72</xdr:row>
                    <xdr:rowOff>60960</xdr:rowOff>
                  </from>
                  <to>
                    <xdr:col>14</xdr:col>
                    <xdr:colOff>22860</xdr:colOff>
                    <xdr:row>73</xdr:row>
                    <xdr:rowOff>38100</xdr:rowOff>
                  </to>
                </anchor>
              </controlPr>
            </control>
          </mc:Choice>
        </mc:AlternateContent>
        <mc:AlternateContent xmlns:mc="http://schemas.openxmlformats.org/markup-compatibility/2006">
          <mc:Choice Requires="x14">
            <control shapeId="5174" r:id="rId38" name="Check Box 54">
              <controlPr defaultSize="0" autoFill="0" autoLine="0" autoPict="0">
                <anchor moveWithCells="1">
                  <from>
                    <xdr:col>13</xdr:col>
                    <xdr:colOff>152400</xdr:colOff>
                    <xdr:row>61</xdr:row>
                    <xdr:rowOff>76200</xdr:rowOff>
                  </from>
                  <to>
                    <xdr:col>14</xdr:col>
                    <xdr:colOff>22860</xdr:colOff>
                    <xdr:row>63</xdr:row>
                    <xdr:rowOff>38100</xdr:rowOff>
                  </to>
                </anchor>
              </controlPr>
            </control>
          </mc:Choice>
        </mc:AlternateContent>
        <mc:AlternateContent xmlns:mc="http://schemas.openxmlformats.org/markup-compatibility/2006">
          <mc:Choice Requires="x14">
            <control shapeId="5175" r:id="rId39" name="Check Box 55">
              <controlPr defaultSize="0" autoFill="0" autoLine="0" autoPict="0">
                <anchor moveWithCells="1">
                  <from>
                    <xdr:col>13</xdr:col>
                    <xdr:colOff>152400</xdr:colOff>
                    <xdr:row>90</xdr:row>
                    <xdr:rowOff>38100</xdr:rowOff>
                  </from>
                  <to>
                    <xdr:col>14</xdr:col>
                    <xdr:colOff>22860</xdr:colOff>
                    <xdr:row>91</xdr:row>
                    <xdr:rowOff>83820</xdr:rowOff>
                  </to>
                </anchor>
              </controlPr>
            </control>
          </mc:Choice>
        </mc:AlternateContent>
        <mc:AlternateContent xmlns:mc="http://schemas.openxmlformats.org/markup-compatibility/2006">
          <mc:Choice Requires="x14">
            <control shapeId="5176" r:id="rId40" name="Check Box 56">
              <controlPr defaultSize="0" autoFill="0" autoLine="0" autoPict="0">
                <anchor moveWithCells="1">
                  <from>
                    <xdr:col>13</xdr:col>
                    <xdr:colOff>152400</xdr:colOff>
                    <xdr:row>70</xdr:row>
                    <xdr:rowOff>30480</xdr:rowOff>
                  </from>
                  <to>
                    <xdr:col>14</xdr:col>
                    <xdr:colOff>22860</xdr:colOff>
                    <xdr:row>71</xdr:row>
                    <xdr:rowOff>76200</xdr:rowOff>
                  </to>
                </anchor>
              </controlPr>
            </control>
          </mc:Choice>
        </mc:AlternateContent>
        <mc:AlternateContent xmlns:mc="http://schemas.openxmlformats.org/markup-compatibility/2006">
          <mc:Choice Requires="x14">
            <control shapeId="5177" r:id="rId41" name="Check Box 57">
              <controlPr defaultSize="0" autoFill="0" autoLine="0" autoPict="0">
                <anchor moveWithCells="1">
                  <from>
                    <xdr:col>13</xdr:col>
                    <xdr:colOff>152400</xdr:colOff>
                    <xdr:row>78</xdr:row>
                    <xdr:rowOff>38100</xdr:rowOff>
                  </from>
                  <to>
                    <xdr:col>14</xdr:col>
                    <xdr:colOff>22860</xdr:colOff>
                    <xdr:row>79</xdr:row>
                    <xdr:rowOff>83820</xdr:rowOff>
                  </to>
                </anchor>
              </controlPr>
            </control>
          </mc:Choice>
        </mc:AlternateContent>
        <mc:AlternateContent xmlns:mc="http://schemas.openxmlformats.org/markup-compatibility/2006">
          <mc:Choice Requires="x14">
            <control shapeId="5183" r:id="rId42" name="Check Box 63">
              <controlPr defaultSize="0" autoFill="0" autoLine="0" autoPict="0">
                <anchor moveWithCells="1">
                  <from>
                    <xdr:col>12</xdr:col>
                    <xdr:colOff>152400</xdr:colOff>
                    <xdr:row>37</xdr:row>
                    <xdr:rowOff>38100</xdr:rowOff>
                  </from>
                  <to>
                    <xdr:col>12</xdr:col>
                    <xdr:colOff>457200</xdr:colOff>
                    <xdr:row>37</xdr:row>
                    <xdr:rowOff>259080</xdr:rowOff>
                  </to>
                </anchor>
              </controlPr>
            </control>
          </mc:Choice>
        </mc:AlternateContent>
        <mc:AlternateContent xmlns:mc="http://schemas.openxmlformats.org/markup-compatibility/2006">
          <mc:Choice Requires="x14">
            <control shapeId="5184" r:id="rId43" name="Check Box 64">
              <controlPr defaultSize="0" autoFill="0" autoLine="0" autoPict="0">
                <anchor moveWithCells="1">
                  <from>
                    <xdr:col>13</xdr:col>
                    <xdr:colOff>152400</xdr:colOff>
                    <xdr:row>37</xdr:row>
                    <xdr:rowOff>38100</xdr:rowOff>
                  </from>
                  <to>
                    <xdr:col>13</xdr:col>
                    <xdr:colOff>457200</xdr:colOff>
                    <xdr:row>37</xdr:row>
                    <xdr:rowOff>259080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30"/>
  <sheetViews>
    <sheetView showGridLines="0" showZeros="0" view="pageBreakPreview" topLeftCell="A121" zoomScaleNormal="100" zoomScaleSheetLayoutView="100" workbookViewId="0">
      <selection sqref="A1:O1"/>
    </sheetView>
  </sheetViews>
  <sheetFormatPr defaultColWidth="9" defaultRowHeight="16.2"/>
  <cols>
    <col min="1" max="1" width="12.09765625" style="90" customWidth="1"/>
    <col min="2" max="3" width="3.19921875" style="90" customWidth="1"/>
    <col min="4" max="12" width="6.5" style="90" customWidth="1"/>
    <col min="13" max="14" width="6.19921875" style="90" customWidth="1"/>
    <col min="15" max="15" width="9" style="90" customWidth="1"/>
    <col min="16" max="16384" width="9" style="90"/>
  </cols>
  <sheetData>
    <row r="1" spans="1:19" ht="18.75" customHeight="1">
      <c r="A1" s="629" t="s">
        <v>219</v>
      </c>
      <c r="B1" s="629"/>
      <c r="C1" s="629"/>
      <c r="D1" s="629"/>
      <c r="E1" s="629"/>
      <c r="F1" s="629"/>
      <c r="G1" s="629"/>
      <c r="H1" s="629"/>
      <c r="I1" s="629"/>
      <c r="J1" s="629"/>
      <c r="K1" s="629"/>
      <c r="L1" s="629"/>
      <c r="M1" s="629"/>
      <c r="N1" s="629"/>
      <c r="O1" s="629"/>
      <c r="R1" s="495" t="s">
        <v>393</v>
      </c>
    </row>
    <row r="2" spans="1:19" ht="11.25" customHeight="1" thickBot="1">
      <c r="A2" s="91"/>
      <c r="R2" s="495" t="s">
        <v>392</v>
      </c>
    </row>
    <row r="3" spans="1:19" ht="26.25" customHeight="1" thickBot="1">
      <c r="A3" s="92" t="s">
        <v>0</v>
      </c>
      <c r="B3" s="630" t="s">
        <v>1</v>
      </c>
      <c r="C3" s="631"/>
      <c r="D3" s="631"/>
      <c r="E3" s="631"/>
      <c r="F3" s="759"/>
      <c r="G3" s="639" t="s">
        <v>391</v>
      </c>
      <c r="H3" s="639"/>
      <c r="I3" s="639"/>
      <c r="J3" s="747"/>
      <c r="K3" s="747"/>
      <c r="L3" s="748"/>
      <c r="R3" s="495" t="s">
        <v>394</v>
      </c>
    </row>
    <row r="4" spans="1:19" ht="26.25" customHeight="1" thickBot="1">
      <c r="A4" s="92" t="s">
        <v>225</v>
      </c>
      <c r="B4" s="632"/>
      <c r="C4" s="633"/>
      <c r="D4" s="633"/>
      <c r="E4" s="633"/>
      <c r="F4" s="633"/>
      <c r="G4" s="633"/>
      <c r="H4" s="633"/>
      <c r="I4" s="633"/>
      <c r="J4" s="633"/>
      <c r="K4" s="633"/>
      <c r="L4" s="633"/>
      <c r="M4" s="633"/>
      <c r="N4" s="633"/>
      <c r="O4" s="634"/>
      <c r="R4" s="514" t="s">
        <v>395</v>
      </c>
    </row>
    <row r="5" spans="1:19" ht="11.25" customHeight="1" thickBot="1">
      <c r="A5" s="93"/>
    </row>
    <row r="6" spans="1:19" ht="18.75" customHeight="1">
      <c r="A6" s="248" t="s">
        <v>3</v>
      </c>
      <c r="B6" s="635" t="s">
        <v>4</v>
      </c>
      <c r="C6" s="636"/>
      <c r="D6" s="249"/>
      <c r="E6" s="250" t="s">
        <v>5</v>
      </c>
      <c r="F6" s="749" t="s">
        <v>262</v>
      </c>
      <c r="G6" s="750"/>
      <c r="H6" s="750"/>
      <c r="I6" s="249"/>
      <c r="J6" s="251" t="s">
        <v>5</v>
      </c>
      <c r="K6" s="674" t="s">
        <v>212</v>
      </c>
      <c r="L6" s="675"/>
      <c r="M6" s="676"/>
      <c r="N6" s="446"/>
      <c r="O6" s="225"/>
    </row>
    <row r="7" spans="1:19" ht="18.75" customHeight="1" thickBot="1">
      <c r="A7" s="252" t="s">
        <v>7</v>
      </c>
      <c r="B7" s="642" t="s">
        <v>4</v>
      </c>
      <c r="C7" s="643"/>
      <c r="D7" s="253"/>
      <c r="E7" s="254" t="s">
        <v>5</v>
      </c>
      <c r="F7" s="751" t="s">
        <v>262</v>
      </c>
      <c r="G7" s="752"/>
      <c r="H7" s="752"/>
      <c r="I7" s="253"/>
      <c r="J7" s="255" t="s">
        <v>5</v>
      </c>
      <c r="K7" s="755" t="s">
        <v>212</v>
      </c>
      <c r="L7" s="756"/>
      <c r="M7" s="757"/>
      <c r="N7" s="446"/>
      <c r="O7" s="225"/>
    </row>
    <row r="8" spans="1:19" ht="18.75" customHeight="1" thickBot="1">
      <c r="A8" s="102" t="s">
        <v>8</v>
      </c>
      <c r="B8" s="683" t="s">
        <v>4</v>
      </c>
      <c r="C8" s="684"/>
      <c r="D8" s="226">
        <f>SUM(D6:D7)</f>
        <v>0</v>
      </c>
      <c r="E8" s="104" t="s">
        <v>5</v>
      </c>
      <c r="F8" s="753" t="s">
        <v>262</v>
      </c>
      <c r="G8" s="754"/>
      <c r="H8" s="754"/>
      <c r="I8" s="103">
        <f>SUM(I6:I7)</f>
        <v>0</v>
      </c>
      <c r="J8" s="105" t="s">
        <v>5</v>
      </c>
      <c r="K8" s="680"/>
      <c r="L8" s="681"/>
      <c r="M8" s="682"/>
      <c r="N8" s="446"/>
      <c r="O8" s="225"/>
    </row>
    <row r="9" spans="1:19" ht="18.75" customHeight="1">
      <c r="A9" s="618" t="s">
        <v>69</v>
      </c>
      <c r="B9" s="618"/>
      <c r="C9" s="618"/>
      <c r="D9" s="618"/>
      <c r="E9" s="618"/>
      <c r="F9" s="618"/>
      <c r="G9" s="618"/>
      <c r="H9" s="618"/>
      <c r="I9" s="618"/>
      <c r="J9" s="618"/>
      <c r="K9" s="618"/>
      <c r="L9" s="618"/>
      <c r="M9" s="618"/>
      <c r="N9" s="618"/>
      <c r="O9" s="618"/>
      <c r="P9" s="224"/>
      <c r="Q9" s="224"/>
      <c r="R9" s="224"/>
      <c r="S9" s="224"/>
    </row>
    <row r="10" spans="1:19" ht="11.25" customHeight="1">
      <c r="A10" s="93"/>
    </row>
    <row r="11" spans="1:19" ht="11.25" customHeight="1">
      <c r="A11" s="660" t="s">
        <v>9</v>
      </c>
      <c r="B11" s="660"/>
      <c r="C11" s="660"/>
      <c r="D11" s="660"/>
      <c r="E11" s="660"/>
      <c r="F11" s="660"/>
      <c r="G11" s="660"/>
      <c r="H11" s="660"/>
      <c r="I11" s="660"/>
      <c r="J11" s="660"/>
      <c r="K11" s="660"/>
      <c r="L11" s="660"/>
      <c r="M11" s="660"/>
      <c r="N11" s="660"/>
      <c r="O11" s="660"/>
    </row>
    <row r="12" spans="1:19" ht="11.25" customHeight="1">
      <c r="A12" s="661" t="s">
        <v>10</v>
      </c>
      <c r="B12" s="661"/>
      <c r="C12" s="661"/>
      <c r="D12" s="661"/>
      <c r="E12" s="661"/>
      <c r="F12" s="661"/>
      <c r="G12" s="661"/>
      <c r="H12" s="661"/>
      <c r="I12" s="661"/>
      <c r="J12" s="661"/>
      <c r="K12" s="661"/>
      <c r="L12" s="661"/>
      <c r="M12" s="661"/>
      <c r="N12" s="661"/>
      <c r="O12" s="661"/>
    </row>
    <row r="13" spans="1:19" ht="11.25" customHeight="1">
      <c r="A13" s="661" t="s">
        <v>355</v>
      </c>
      <c r="B13" s="661"/>
      <c r="C13" s="661"/>
      <c r="D13" s="661"/>
      <c r="E13" s="661"/>
      <c r="F13" s="661"/>
      <c r="G13" s="661"/>
      <c r="H13" s="661"/>
      <c r="I13" s="661"/>
      <c r="J13" s="661"/>
      <c r="K13" s="661"/>
      <c r="L13" s="661"/>
      <c r="M13" s="661"/>
      <c r="N13" s="661"/>
      <c r="O13" s="661"/>
    </row>
    <row r="14" spans="1:19" ht="11.25" customHeight="1">
      <c r="A14" s="661" t="s">
        <v>11</v>
      </c>
      <c r="B14" s="661"/>
      <c r="C14" s="661"/>
      <c r="D14" s="661"/>
      <c r="E14" s="661"/>
      <c r="F14" s="661"/>
      <c r="G14" s="661"/>
      <c r="H14" s="661"/>
      <c r="I14" s="661"/>
      <c r="J14" s="661"/>
      <c r="K14" s="661"/>
      <c r="L14" s="661"/>
      <c r="M14" s="661"/>
      <c r="N14" s="661"/>
      <c r="O14" s="661"/>
    </row>
    <row r="15" spans="1:19" ht="11.25" customHeight="1">
      <c r="A15" s="93"/>
    </row>
    <row r="16" spans="1:19" ht="11.25" customHeight="1">
      <c r="A16" s="660" t="s">
        <v>12</v>
      </c>
      <c r="B16" s="660"/>
      <c r="C16" s="660"/>
      <c r="D16" s="660"/>
      <c r="E16" s="660"/>
      <c r="F16" s="660"/>
      <c r="G16" s="660"/>
      <c r="H16" s="660"/>
      <c r="I16" s="660"/>
      <c r="J16" s="660"/>
      <c r="K16" s="660"/>
      <c r="L16" s="660"/>
      <c r="M16" s="660"/>
      <c r="N16" s="660"/>
      <c r="O16" s="660"/>
    </row>
    <row r="17" spans="1:15" ht="11.25" customHeight="1">
      <c r="A17" s="93"/>
    </row>
    <row r="18" spans="1:15" ht="11.25" customHeight="1" thickBot="1">
      <c r="A18" s="662" t="s">
        <v>13</v>
      </c>
      <c r="B18" s="662"/>
      <c r="C18" s="662"/>
      <c r="D18" s="662"/>
      <c r="E18" s="662"/>
      <c r="F18" s="662"/>
      <c r="G18" s="662"/>
      <c r="H18" s="662"/>
      <c r="I18" s="662"/>
      <c r="J18" s="662"/>
      <c r="K18" s="662"/>
      <c r="L18" s="662"/>
      <c r="M18" s="662"/>
      <c r="N18" s="662"/>
      <c r="O18" s="662"/>
    </row>
    <row r="19" spans="1:15" s="106" customFormat="1" ht="15.75" customHeight="1" thickBot="1">
      <c r="A19" s="444" t="s">
        <v>14</v>
      </c>
      <c r="B19" s="663" t="s">
        <v>15</v>
      </c>
      <c r="C19" s="664"/>
      <c r="D19" s="664"/>
      <c r="E19" s="664"/>
      <c r="F19" s="664"/>
      <c r="G19" s="664"/>
      <c r="H19" s="664"/>
      <c r="I19" s="664"/>
      <c r="J19" s="664"/>
      <c r="K19" s="664"/>
      <c r="L19" s="665"/>
      <c r="M19" s="444" t="s">
        <v>16</v>
      </c>
      <c r="N19" s="444" t="s">
        <v>352</v>
      </c>
      <c r="O19" s="445" t="s">
        <v>17</v>
      </c>
    </row>
    <row r="20" spans="1:15" ht="18" customHeight="1">
      <c r="A20" s="653" t="s">
        <v>18</v>
      </c>
      <c r="B20" s="107" t="s">
        <v>19</v>
      </c>
      <c r="C20" s="107"/>
      <c r="D20" s="120"/>
      <c r="E20" s="561" t="s">
        <v>419</v>
      </c>
      <c r="F20" s="562"/>
      <c r="G20" s="563" t="s">
        <v>418</v>
      </c>
      <c r="H20" s="564" t="s">
        <v>417</v>
      </c>
      <c r="I20" s="565"/>
      <c r="J20" s="566" t="s">
        <v>420</v>
      </c>
      <c r="K20" s="109"/>
      <c r="L20" s="109"/>
      <c r="M20" s="110"/>
      <c r="N20" s="110"/>
      <c r="O20" s="111"/>
    </row>
    <row r="21" spans="1:15" ht="18.75" customHeight="1">
      <c r="A21" s="654"/>
      <c r="B21" s="290" t="s">
        <v>241</v>
      </c>
      <c r="C21" s="290"/>
      <c r="D21" s="120"/>
      <c r="E21" s="120"/>
      <c r="F21" s="120"/>
      <c r="G21" s="120"/>
      <c r="H21" s="120"/>
      <c r="I21" s="109"/>
      <c r="J21" s="109"/>
      <c r="K21" s="109"/>
      <c r="L21" s="109"/>
      <c r="M21" s="110"/>
      <c r="N21" s="110"/>
      <c r="O21" s="121"/>
    </row>
    <row r="22" spans="1:15" s="1" customFormat="1">
      <c r="A22" s="654"/>
      <c r="B22" s="602" t="s">
        <v>239</v>
      </c>
      <c r="C22" s="603"/>
      <c r="D22" s="603"/>
      <c r="E22" s="603"/>
      <c r="F22" s="603"/>
      <c r="G22" s="603"/>
      <c r="H22" s="603"/>
      <c r="I22" s="603"/>
      <c r="J22" s="603"/>
      <c r="K22" s="603"/>
      <c r="L22" s="603"/>
      <c r="M22" s="289"/>
      <c r="N22" s="289"/>
      <c r="O22" s="230"/>
    </row>
    <row r="23" spans="1:15" s="1" customFormat="1">
      <c r="A23" s="654"/>
      <c r="B23" s="222" t="s">
        <v>240</v>
      </c>
      <c r="C23" s="222"/>
      <c r="D23" s="222"/>
      <c r="E23" s="222"/>
      <c r="F23" s="222"/>
      <c r="G23" s="222"/>
      <c r="H23" s="222"/>
      <c r="I23" s="222"/>
      <c r="J23" s="222"/>
      <c r="K23" s="222"/>
      <c r="L23" s="222"/>
      <c r="M23" s="77"/>
      <c r="N23" s="77"/>
      <c r="O23" s="230"/>
    </row>
    <row r="24" spans="1:15" ht="7.5" customHeight="1">
      <c r="A24" s="654"/>
      <c r="B24" s="112"/>
      <c r="C24" s="112"/>
      <c r="D24" s="120"/>
      <c r="E24" s="120"/>
      <c r="F24" s="120"/>
      <c r="G24" s="120"/>
      <c r="H24" s="120"/>
      <c r="I24" s="109"/>
      <c r="J24" s="109"/>
      <c r="K24" s="109"/>
      <c r="L24" s="109"/>
      <c r="M24" s="110"/>
      <c r="N24" s="110"/>
      <c r="O24" s="121"/>
    </row>
    <row r="25" spans="1:15" ht="18" customHeight="1">
      <c r="A25" s="114"/>
      <c r="B25" s="115" t="s">
        <v>21</v>
      </c>
      <c r="C25" s="479"/>
      <c r="D25" s="116"/>
      <c r="E25" s="567" t="s">
        <v>419</v>
      </c>
      <c r="F25" s="568"/>
      <c r="G25" s="479" t="s">
        <v>418</v>
      </c>
      <c r="H25" s="569" t="s">
        <v>417</v>
      </c>
      <c r="I25" s="570"/>
      <c r="J25" s="571" t="s">
        <v>420</v>
      </c>
      <c r="K25" s="117"/>
      <c r="L25" s="117"/>
      <c r="M25" s="118"/>
      <c r="N25" s="118"/>
      <c r="O25" s="119"/>
    </row>
    <row r="26" spans="1:15" ht="47.25" customHeight="1">
      <c r="A26" s="114"/>
      <c r="B26" s="655" t="s">
        <v>182</v>
      </c>
      <c r="C26" s="656"/>
      <c r="D26" s="656"/>
      <c r="E26" s="656"/>
      <c r="F26" s="656"/>
      <c r="G26" s="656"/>
      <c r="H26" s="656"/>
      <c r="I26" s="656"/>
      <c r="J26" s="656"/>
      <c r="K26" s="656"/>
      <c r="L26" s="657"/>
      <c r="M26" s="110"/>
      <c r="N26" s="110"/>
      <c r="O26" s="121"/>
    </row>
    <row r="27" spans="1:15" ht="18.75" customHeight="1">
      <c r="A27" s="114"/>
      <c r="B27" s="728" t="s">
        <v>300</v>
      </c>
      <c r="C27" s="729"/>
      <c r="D27" s="729"/>
      <c r="E27" s="729"/>
      <c r="F27" s="123">
        <f>I8</f>
        <v>0</v>
      </c>
      <c r="G27" s="622" t="s">
        <v>24</v>
      </c>
      <c r="H27" s="622"/>
      <c r="I27" s="302">
        <f>ROUNDUP(F27/100,2)</f>
        <v>0</v>
      </c>
      <c r="J27" s="124" t="s">
        <v>251</v>
      </c>
      <c r="K27" s="302">
        <f>_xlfn.CEILING.MATH(I27,1)</f>
        <v>0</v>
      </c>
      <c r="L27" s="125" t="s">
        <v>320</v>
      </c>
      <c r="M27" s="110"/>
      <c r="N27" s="110"/>
      <c r="O27" s="121"/>
    </row>
    <row r="28" spans="1:15" ht="34.5" customHeight="1">
      <c r="A28" s="114"/>
      <c r="B28" s="658" t="s">
        <v>183</v>
      </c>
      <c r="C28" s="659"/>
      <c r="D28" s="659"/>
      <c r="E28" s="659"/>
      <c r="F28" s="659"/>
      <c r="G28" s="659"/>
      <c r="H28" s="659"/>
      <c r="I28" s="659"/>
      <c r="J28" s="659"/>
      <c r="K28" s="126"/>
      <c r="L28" s="127"/>
      <c r="M28" s="110"/>
      <c r="N28" s="110"/>
      <c r="O28" s="121"/>
    </row>
    <row r="29" spans="1:15" ht="18.75" customHeight="1">
      <c r="A29" s="128"/>
      <c r="B29" s="129" t="s">
        <v>27</v>
      </c>
      <c r="C29" s="131"/>
      <c r="D29" s="130"/>
      <c r="E29" s="673" t="s">
        <v>28</v>
      </c>
      <c r="F29" s="673"/>
      <c r="G29" s="131" t="s">
        <v>29</v>
      </c>
      <c r="H29" s="132"/>
      <c r="I29" s="133"/>
      <c r="J29" s="133"/>
      <c r="K29" s="133"/>
      <c r="L29" s="134"/>
      <c r="M29" s="110"/>
      <c r="N29" s="110"/>
      <c r="O29" s="121"/>
    </row>
    <row r="30" spans="1:15" ht="18.75" customHeight="1">
      <c r="A30" s="135"/>
      <c r="B30" s="136" t="s">
        <v>30</v>
      </c>
      <c r="C30" s="470"/>
      <c r="D30" s="137"/>
      <c r="E30" s="137"/>
      <c r="F30" s="138"/>
      <c r="G30" s="139" t="s">
        <v>31</v>
      </c>
      <c r="H30" s="140"/>
      <c r="I30" s="140"/>
      <c r="J30" s="140"/>
      <c r="K30" s="140"/>
      <c r="L30" s="134"/>
      <c r="M30" s="110"/>
      <c r="N30" s="110"/>
      <c r="O30" s="121"/>
    </row>
    <row r="31" spans="1:15" ht="18.75" customHeight="1">
      <c r="A31" s="135"/>
      <c r="B31" s="141" t="s">
        <v>32</v>
      </c>
      <c r="C31" s="139"/>
      <c r="D31" s="139"/>
      <c r="E31" s="139"/>
      <c r="F31" s="138"/>
      <c r="G31" s="139" t="s">
        <v>33</v>
      </c>
      <c r="H31" s="142"/>
      <c r="I31" s="142"/>
      <c r="J31" s="142"/>
      <c r="K31" s="142"/>
      <c r="L31" s="134"/>
      <c r="M31" s="110"/>
      <c r="N31" s="110"/>
      <c r="O31" s="121"/>
    </row>
    <row r="32" spans="1:15" ht="18.75" customHeight="1" thickBot="1">
      <c r="A32" s="135"/>
      <c r="B32" s="143"/>
      <c r="C32" s="137"/>
      <c r="D32" s="144" t="s">
        <v>34</v>
      </c>
      <c r="E32" s="145" t="str">
        <f>IF(F31="","",ROUNDDOWN((F30/F31),1))</f>
        <v/>
      </c>
      <c r="F32" s="146" t="s">
        <v>35</v>
      </c>
      <c r="G32" s="142"/>
      <c r="H32" s="139" t="s">
        <v>36</v>
      </c>
      <c r="I32" s="142"/>
      <c r="J32" s="142"/>
      <c r="K32" s="142"/>
      <c r="L32" s="134"/>
      <c r="M32" s="110"/>
      <c r="N32" s="110"/>
      <c r="O32" s="121"/>
    </row>
    <row r="33" spans="1:15" ht="18.75" customHeight="1" thickTop="1" thickBot="1">
      <c r="A33" s="329"/>
      <c r="B33" s="627" t="s">
        <v>413</v>
      </c>
      <c r="C33" s="628"/>
      <c r="D33" s="628"/>
      <c r="E33" s="147">
        <f>F25</f>
        <v>0</v>
      </c>
      <c r="F33" s="553" t="s">
        <v>412</v>
      </c>
      <c r="G33" s="145" t="str">
        <f>E32</f>
        <v/>
      </c>
      <c r="H33" s="148" t="s">
        <v>37</v>
      </c>
      <c r="I33" s="419">
        <f>SUM(E33,G33)</f>
        <v>0</v>
      </c>
      <c r="J33" s="149" t="s">
        <v>38</v>
      </c>
      <c r="K33" s="142"/>
      <c r="L33" s="134"/>
      <c r="M33" s="110"/>
      <c r="N33" s="110"/>
      <c r="O33" s="543"/>
    </row>
    <row r="34" spans="1:15" ht="33" customHeight="1" thickTop="1">
      <c r="A34" s="329"/>
      <c r="B34" s="485" t="s">
        <v>356</v>
      </c>
      <c r="C34" s="587" t="s">
        <v>357</v>
      </c>
      <c r="D34" s="587"/>
      <c r="E34" s="587"/>
      <c r="F34" s="587"/>
      <c r="G34" s="587"/>
      <c r="H34" s="587"/>
      <c r="I34" s="587"/>
      <c r="J34" s="587"/>
      <c r="K34" s="587"/>
      <c r="L34" s="588"/>
      <c r="M34" s="110"/>
      <c r="N34" s="110"/>
      <c r="O34" s="472"/>
    </row>
    <row r="35" spans="1:15" ht="34.5" customHeight="1">
      <c r="A35" s="329"/>
      <c r="B35" s="485" t="s">
        <v>356</v>
      </c>
      <c r="C35" s="587" t="s">
        <v>358</v>
      </c>
      <c r="D35" s="587"/>
      <c r="E35" s="587"/>
      <c r="F35" s="587"/>
      <c r="G35" s="587"/>
      <c r="H35" s="587"/>
      <c r="I35" s="587"/>
      <c r="J35" s="587"/>
      <c r="K35" s="587"/>
      <c r="L35" s="588"/>
      <c r="M35" s="110"/>
      <c r="N35" s="110"/>
      <c r="O35" s="472"/>
    </row>
    <row r="36" spans="1:15" ht="32.25" customHeight="1">
      <c r="A36" s="329"/>
      <c r="B36" s="485" t="s">
        <v>356</v>
      </c>
      <c r="C36" s="587" t="s">
        <v>359</v>
      </c>
      <c r="D36" s="587"/>
      <c r="E36" s="587"/>
      <c r="F36" s="587"/>
      <c r="G36" s="587"/>
      <c r="H36" s="587"/>
      <c r="I36" s="587"/>
      <c r="J36" s="587"/>
      <c r="K36" s="587"/>
      <c r="L36" s="588"/>
      <c r="M36" s="110"/>
      <c r="N36" s="110"/>
      <c r="O36" s="472"/>
    </row>
    <row r="37" spans="1:15" ht="7.5" customHeight="1">
      <c r="A37" s="135"/>
      <c r="B37" s="150"/>
      <c r="C37" s="468"/>
      <c r="D37" s="151"/>
      <c r="E37" s="151"/>
      <c r="F37" s="151"/>
      <c r="G37" s="151"/>
      <c r="H37" s="151"/>
      <c r="I37" s="151"/>
      <c r="J37" s="151"/>
      <c r="K37" s="151"/>
      <c r="L37" s="152"/>
      <c r="M37" s="110"/>
      <c r="N37" s="110"/>
      <c r="O37" s="121"/>
    </row>
    <row r="38" spans="1:15" ht="17.25" customHeight="1">
      <c r="A38" s="135"/>
      <c r="B38" s="592" t="s">
        <v>39</v>
      </c>
      <c r="C38" s="593"/>
      <c r="D38" s="593"/>
      <c r="E38" s="593"/>
      <c r="F38" s="593"/>
      <c r="G38" s="593"/>
      <c r="H38" s="593"/>
      <c r="I38" s="593"/>
      <c r="J38" s="593"/>
      <c r="K38" s="593"/>
      <c r="L38" s="594"/>
      <c r="M38" s="153"/>
      <c r="N38" s="153"/>
      <c r="O38" s="110"/>
    </row>
    <row r="39" spans="1:15" ht="82.5" customHeight="1">
      <c r="A39" s="114"/>
      <c r="B39" s="666" t="s">
        <v>40</v>
      </c>
      <c r="C39" s="659"/>
      <c r="D39" s="659"/>
      <c r="E39" s="659"/>
      <c r="F39" s="659"/>
      <c r="G39" s="659"/>
      <c r="H39" s="659"/>
      <c r="I39" s="659"/>
      <c r="J39" s="659"/>
      <c r="K39" s="659"/>
      <c r="L39" s="667"/>
      <c r="M39" s="110"/>
      <c r="N39" s="110"/>
      <c r="O39" s="110"/>
    </row>
    <row r="40" spans="1:15" ht="7.5" customHeight="1">
      <c r="A40" s="114"/>
      <c r="B40" s="154"/>
      <c r="C40" s="477"/>
      <c r="D40" s="126"/>
      <c r="E40" s="126"/>
      <c r="F40" s="126"/>
      <c r="G40" s="126"/>
      <c r="H40" s="126"/>
      <c r="I40" s="126"/>
      <c r="J40" s="126"/>
      <c r="K40" s="126"/>
      <c r="L40" s="127"/>
      <c r="M40" s="110"/>
      <c r="N40" s="110"/>
      <c r="O40" s="110"/>
    </row>
    <row r="41" spans="1:15" ht="16.5" customHeight="1">
      <c r="A41" s="114"/>
      <c r="B41" s="668" t="s">
        <v>180</v>
      </c>
      <c r="C41" s="669"/>
      <c r="D41" s="669"/>
      <c r="E41" s="669"/>
      <c r="F41" s="669"/>
      <c r="G41" s="669"/>
      <c r="H41" s="669"/>
      <c r="I41" s="669"/>
      <c r="J41" s="669"/>
      <c r="K41" s="669"/>
      <c r="L41" s="670"/>
      <c r="M41" s="153"/>
      <c r="N41" s="153"/>
      <c r="O41" s="238"/>
    </row>
    <row r="42" spans="1:15" ht="30" customHeight="1">
      <c r="A42" s="114"/>
      <c r="B42" s="509" t="s">
        <v>356</v>
      </c>
      <c r="C42" s="659" t="s">
        <v>385</v>
      </c>
      <c r="D42" s="659"/>
      <c r="E42" s="659"/>
      <c r="F42" s="659"/>
      <c r="G42" s="659"/>
      <c r="H42" s="659"/>
      <c r="I42" s="659"/>
      <c r="J42" s="659"/>
      <c r="K42" s="659"/>
      <c r="L42" s="667"/>
      <c r="M42" s="110"/>
      <c r="N42" s="110"/>
      <c r="O42" s="121"/>
    </row>
    <row r="43" spans="1:15" ht="7.5" customHeight="1">
      <c r="A43" s="114"/>
      <c r="B43" s="155"/>
      <c r="C43" s="480"/>
      <c r="D43" s="156"/>
      <c r="E43" s="156"/>
      <c r="F43" s="156"/>
      <c r="G43" s="156"/>
      <c r="H43" s="156"/>
      <c r="I43" s="156"/>
      <c r="J43" s="156"/>
      <c r="K43" s="156"/>
      <c r="L43" s="157"/>
      <c r="M43" s="158"/>
      <c r="N43" s="158"/>
      <c r="O43" s="159"/>
    </row>
    <row r="44" spans="1:15">
      <c r="A44" s="114"/>
      <c r="B44" s="160" t="s">
        <v>42</v>
      </c>
      <c r="C44" s="107"/>
      <c r="D44" s="120"/>
      <c r="E44" s="120"/>
      <c r="F44" s="120"/>
      <c r="G44" s="120"/>
      <c r="H44" s="120"/>
      <c r="I44" s="120"/>
      <c r="J44" s="120"/>
      <c r="K44" s="120"/>
      <c r="L44" s="121"/>
      <c r="M44" s="110"/>
      <c r="N44" s="110"/>
      <c r="O44" s="121"/>
    </row>
    <row r="45" spans="1:15" ht="53.25" customHeight="1">
      <c r="A45" s="114"/>
      <c r="B45" s="619" t="s">
        <v>321</v>
      </c>
      <c r="C45" s="620"/>
      <c r="D45" s="620"/>
      <c r="E45" s="620"/>
      <c r="F45" s="620"/>
      <c r="G45" s="620"/>
      <c r="H45" s="620"/>
      <c r="I45" s="620"/>
      <c r="J45" s="620"/>
      <c r="K45" s="620"/>
      <c r="L45" s="621"/>
      <c r="M45" s="110"/>
      <c r="N45" s="110"/>
      <c r="O45" s="121"/>
    </row>
    <row r="46" spans="1:15" ht="18.75" customHeight="1">
      <c r="A46" s="114"/>
      <c r="B46" s="728" t="s">
        <v>300</v>
      </c>
      <c r="C46" s="729"/>
      <c r="D46" s="729"/>
      <c r="E46" s="729"/>
      <c r="F46" s="123">
        <f>I8</f>
        <v>0</v>
      </c>
      <c r="G46" s="622" t="s">
        <v>45</v>
      </c>
      <c r="H46" s="622"/>
      <c r="I46" s="302">
        <f>ROUNDUP(F46/3,2)</f>
        <v>0</v>
      </c>
      <c r="J46" s="124" t="s">
        <v>251</v>
      </c>
      <c r="K46" s="302">
        <f>_xlfn.CEILING.MATH(I46,1)</f>
        <v>0</v>
      </c>
      <c r="L46" s="163" t="s">
        <v>320</v>
      </c>
      <c r="M46" s="110"/>
      <c r="N46" s="110"/>
      <c r="O46" s="121"/>
    </row>
    <row r="47" spans="1:15" ht="7.5" customHeight="1">
      <c r="A47" s="329"/>
      <c r="B47" s="164"/>
      <c r="C47" s="166"/>
      <c r="D47" s="165"/>
      <c r="E47" s="166"/>
      <c r="F47" s="167"/>
      <c r="G47" s="168"/>
      <c r="H47" s="167"/>
      <c r="I47" s="169"/>
      <c r="J47" s="170"/>
      <c r="K47" s="109"/>
      <c r="L47" s="134"/>
      <c r="M47" s="110"/>
      <c r="N47" s="110"/>
      <c r="O47" s="543"/>
    </row>
    <row r="48" spans="1:15" ht="16.5" customHeight="1">
      <c r="A48" s="128"/>
      <c r="B48" s="129" t="s">
        <v>27</v>
      </c>
      <c r="C48" s="131"/>
      <c r="D48" s="130"/>
      <c r="E48" s="623" t="str">
        <f>E29</f>
        <v>　　　年　　月</v>
      </c>
      <c r="F48" s="624"/>
      <c r="G48" s="131" t="s">
        <v>29</v>
      </c>
      <c r="H48" s="132"/>
      <c r="I48" s="133"/>
      <c r="J48" s="133"/>
      <c r="K48" s="133"/>
      <c r="L48" s="134"/>
      <c r="M48" s="110"/>
      <c r="N48" s="110"/>
      <c r="O48" s="543"/>
    </row>
    <row r="49" spans="1:15" ht="18.75" customHeight="1">
      <c r="A49" s="329"/>
      <c r="B49" s="141" t="s">
        <v>32</v>
      </c>
      <c r="C49" s="139"/>
      <c r="D49" s="139"/>
      <c r="E49" s="139"/>
      <c r="F49" s="138"/>
      <c r="G49" s="139" t="s">
        <v>410</v>
      </c>
      <c r="H49" s="142"/>
      <c r="I49" s="142"/>
      <c r="J49" s="142"/>
      <c r="K49" s="142"/>
      <c r="L49" s="134"/>
      <c r="M49" s="110"/>
      <c r="N49" s="110"/>
      <c r="O49" s="543"/>
    </row>
    <row r="50" spans="1:15" ht="7.5" customHeight="1">
      <c r="A50" s="329"/>
      <c r="B50" s="164"/>
      <c r="C50" s="166"/>
      <c r="D50" s="165"/>
      <c r="E50" s="166"/>
      <c r="F50" s="167"/>
      <c r="G50" s="168"/>
      <c r="H50" s="167"/>
      <c r="I50" s="169"/>
      <c r="J50" s="170"/>
      <c r="K50" s="109"/>
      <c r="L50" s="134"/>
      <c r="M50" s="110"/>
      <c r="N50" s="110"/>
      <c r="O50" s="543"/>
    </row>
    <row r="51" spans="1:15" ht="16.5" customHeight="1">
      <c r="A51" s="128"/>
      <c r="B51" s="572" t="s">
        <v>406</v>
      </c>
      <c r="C51" s="131"/>
      <c r="D51" s="130"/>
      <c r="E51" s="554" t="s">
        <v>419</v>
      </c>
      <c r="F51" s="558"/>
      <c r="G51" s="555" t="s">
        <v>418</v>
      </c>
      <c r="H51" s="556" t="s">
        <v>417</v>
      </c>
      <c r="I51" s="559"/>
      <c r="J51" s="557" t="s">
        <v>420</v>
      </c>
      <c r="K51" s="133"/>
      <c r="L51" s="134"/>
      <c r="M51" s="110"/>
      <c r="N51" s="110"/>
      <c r="O51" s="543"/>
    </row>
    <row r="52" spans="1:15" ht="18.75" customHeight="1">
      <c r="A52" s="329"/>
      <c r="B52" s="136" t="s">
        <v>30</v>
      </c>
      <c r="C52" s="540"/>
      <c r="D52" s="137"/>
      <c r="E52" s="137"/>
      <c r="F52" s="138"/>
      <c r="G52" s="139" t="s">
        <v>408</v>
      </c>
      <c r="H52" s="140"/>
      <c r="I52" s="140"/>
      <c r="J52" s="140"/>
      <c r="K52" s="140"/>
      <c r="L52" s="134"/>
      <c r="M52" s="110"/>
      <c r="N52" s="110"/>
      <c r="O52" s="543"/>
    </row>
    <row r="53" spans="1:15" ht="18.75" customHeight="1">
      <c r="A53" s="329"/>
      <c r="B53" s="143"/>
      <c r="C53" s="137"/>
      <c r="D53" s="550" t="s">
        <v>411</v>
      </c>
      <c r="E53" s="420" t="str">
        <f>IF(F52="","",ROUNDDOWN((F52/F49),1))</f>
        <v/>
      </c>
      <c r="F53" s="146" t="s">
        <v>35</v>
      </c>
      <c r="G53" s="142"/>
      <c r="H53" s="139" t="s">
        <v>36</v>
      </c>
      <c r="I53" s="299"/>
      <c r="J53" s="142"/>
      <c r="K53" s="142"/>
      <c r="L53" s="134"/>
      <c r="M53" s="110"/>
      <c r="N53" s="110"/>
      <c r="O53" s="543"/>
    </row>
    <row r="54" spans="1:15" ht="18.75" customHeight="1">
      <c r="A54" s="329"/>
      <c r="B54" s="627" t="s">
        <v>413</v>
      </c>
      <c r="C54" s="628"/>
      <c r="D54" s="628"/>
      <c r="E54" s="147">
        <f>F51</f>
        <v>0</v>
      </c>
      <c r="F54" s="553" t="s">
        <v>412</v>
      </c>
      <c r="G54" s="145" t="str">
        <f>E53</f>
        <v/>
      </c>
      <c r="H54" s="148" t="s">
        <v>37</v>
      </c>
      <c r="I54" s="560">
        <f>SUM(E54,G54)</f>
        <v>0</v>
      </c>
      <c r="J54" s="149" t="s">
        <v>38</v>
      </c>
      <c r="K54" s="142"/>
      <c r="L54" s="134"/>
      <c r="M54" s="110"/>
      <c r="N54" s="110"/>
      <c r="O54" s="543"/>
    </row>
    <row r="55" spans="1:15" ht="7.5" customHeight="1">
      <c r="A55" s="329"/>
      <c r="B55" s="164"/>
      <c r="C55" s="166"/>
      <c r="D55" s="165"/>
      <c r="E55" s="166"/>
      <c r="F55" s="167"/>
      <c r="G55" s="168"/>
      <c r="H55" s="167"/>
      <c r="I55" s="169"/>
      <c r="J55" s="170"/>
      <c r="K55" s="109"/>
      <c r="L55" s="134"/>
      <c r="M55" s="110"/>
      <c r="N55" s="110"/>
      <c r="O55" s="543"/>
    </row>
    <row r="56" spans="1:15" ht="18.75" customHeight="1">
      <c r="A56" s="329"/>
      <c r="B56" s="572" t="s">
        <v>407</v>
      </c>
      <c r="C56" s="551"/>
      <c r="D56" s="130"/>
      <c r="E56" s="554" t="s">
        <v>419</v>
      </c>
      <c r="F56" s="558"/>
      <c r="G56" s="555" t="s">
        <v>418</v>
      </c>
      <c r="H56" s="556" t="s">
        <v>417</v>
      </c>
      <c r="I56" s="559"/>
      <c r="J56" s="557" t="s">
        <v>420</v>
      </c>
      <c r="K56" s="552"/>
      <c r="L56" s="134"/>
      <c r="M56" s="110"/>
      <c r="N56" s="110"/>
      <c r="O56" s="543"/>
    </row>
    <row r="57" spans="1:15" ht="18.75" customHeight="1">
      <c r="A57" s="329"/>
      <c r="B57" s="136" t="s">
        <v>30</v>
      </c>
      <c r="C57" s="540"/>
      <c r="D57" s="137"/>
      <c r="E57" s="137"/>
      <c r="F57" s="138"/>
      <c r="G57" s="139" t="s">
        <v>414</v>
      </c>
      <c r="H57" s="140"/>
      <c r="I57" s="140"/>
      <c r="J57" s="140"/>
      <c r="K57" s="140"/>
      <c r="L57" s="134"/>
      <c r="M57" s="110"/>
      <c r="N57" s="110"/>
      <c r="O57" s="543"/>
    </row>
    <row r="58" spans="1:15" ht="18.75" customHeight="1">
      <c r="A58" s="329"/>
      <c r="B58" s="143"/>
      <c r="C58" s="137"/>
      <c r="D58" s="550" t="s">
        <v>422</v>
      </c>
      <c r="E58" s="145" t="str">
        <f>IF(F57="","",ROUNDDOWN((F57/F49),1))</f>
        <v/>
      </c>
      <c r="F58" s="146" t="s">
        <v>415</v>
      </c>
      <c r="G58" s="142"/>
      <c r="H58" s="139" t="s">
        <v>36</v>
      </c>
      <c r="I58" s="299"/>
      <c r="J58" s="142"/>
      <c r="K58" s="142"/>
      <c r="L58" s="134"/>
      <c r="M58" s="110"/>
      <c r="N58" s="110"/>
      <c r="O58" s="543"/>
    </row>
    <row r="59" spans="1:15" ht="18.75" customHeight="1">
      <c r="A59" s="329"/>
      <c r="B59" s="627" t="s">
        <v>413</v>
      </c>
      <c r="C59" s="628"/>
      <c r="D59" s="628"/>
      <c r="E59" s="147">
        <f>F56</f>
        <v>0</v>
      </c>
      <c r="F59" s="553" t="s">
        <v>416</v>
      </c>
      <c r="G59" s="145" t="str">
        <f>E58</f>
        <v/>
      </c>
      <c r="H59" s="148" t="s">
        <v>37</v>
      </c>
      <c r="I59" s="560">
        <f>SUM(E59,G59)</f>
        <v>0</v>
      </c>
      <c r="J59" s="149" t="s">
        <v>38</v>
      </c>
      <c r="K59" s="142"/>
      <c r="L59" s="134"/>
      <c r="M59" s="110"/>
      <c r="N59" s="110"/>
      <c r="O59" s="543"/>
    </row>
    <row r="60" spans="1:15" ht="7.5" customHeight="1">
      <c r="A60" s="329"/>
      <c r="B60" s="164"/>
      <c r="C60" s="166"/>
      <c r="D60" s="165"/>
      <c r="E60" s="166"/>
      <c r="F60" s="167"/>
      <c r="G60" s="168"/>
      <c r="H60" s="167"/>
      <c r="I60" s="169"/>
      <c r="J60" s="170"/>
      <c r="K60" s="109"/>
      <c r="L60" s="134"/>
      <c r="M60" s="110"/>
      <c r="N60" s="110"/>
      <c r="O60" s="543"/>
    </row>
    <row r="61" spans="1:15" ht="16.5" customHeight="1">
      <c r="A61" s="128"/>
      <c r="B61" s="572" t="s">
        <v>409</v>
      </c>
      <c r="C61" s="131"/>
      <c r="D61" s="130"/>
      <c r="E61" s="548"/>
      <c r="F61" s="548"/>
      <c r="G61" s="131"/>
      <c r="H61" s="132"/>
      <c r="I61" s="133"/>
      <c r="J61" s="133"/>
      <c r="K61" s="133"/>
      <c r="L61" s="134"/>
      <c r="M61" s="110"/>
      <c r="N61" s="110"/>
      <c r="O61" s="543"/>
    </row>
    <row r="62" spans="1:15" ht="18.75" customHeight="1">
      <c r="A62" s="329"/>
      <c r="B62" s="136" t="s">
        <v>30</v>
      </c>
      <c r="C62" s="540"/>
      <c r="D62" s="137"/>
      <c r="E62" s="137"/>
      <c r="F62" s="549">
        <f>F52+F57</f>
        <v>0</v>
      </c>
      <c r="G62" s="139" t="s">
        <v>421</v>
      </c>
      <c r="H62" s="140"/>
      <c r="I62" s="140"/>
      <c r="J62" s="140"/>
      <c r="K62" s="140"/>
      <c r="L62" s="134"/>
      <c r="M62" s="110"/>
      <c r="N62" s="110"/>
      <c r="O62" s="543"/>
    </row>
    <row r="63" spans="1:15" ht="18.75" customHeight="1" thickBot="1">
      <c r="A63" s="329"/>
      <c r="B63" s="143"/>
      <c r="C63" s="137"/>
      <c r="D63" s="550" t="s">
        <v>423</v>
      </c>
      <c r="E63" s="145" t="e">
        <f>IF(F62="","",ROUNDDOWN((F62/F49),1))</f>
        <v>#DIV/0!</v>
      </c>
      <c r="F63" s="146" t="s">
        <v>424</v>
      </c>
      <c r="G63" s="142"/>
      <c r="H63" s="139" t="s">
        <v>36</v>
      </c>
      <c r="I63" s="142"/>
      <c r="J63" s="142"/>
      <c r="K63" s="142"/>
      <c r="L63" s="134"/>
      <c r="M63" s="110"/>
      <c r="N63" s="110"/>
      <c r="O63" s="543"/>
    </row>
    <row r="64" spans="1:15" ht="18.75" customHeight="1" thickTop="1" thickBot="1">
      <c r="A64" s="329"/>
      <c r="B64" s="627" t="s">
        <v>413</v>
      </c>
      <c r="C64" s="628"/>
      <c r="D64" s="628"/>
      <c r="E64" s="147">
        <f>E54+E59</f>
        <v>0</v>
      </c>
      <c r="F64" s="553" t="s">
        <v>425</v>
      </c>
      <c r="G64" s="145" t="e">
        <f>E63</f>
        <v>#DIV/0!</v>
      </c>
      <c r="H64" s="148" t="s">
        <v>37</v>
      </c>
      <c r="I64" s="419" t="e">
        <f>SUM(E64,G64)</f>
        <v>#DIV/0!</v>
      </c>
      <c r="J64" s="149" t="s">
        <v>38</v>
      </c>
      <c r="K64" s="142"/>
      <c r="L64" s="134"/>
      <c r="M64" s="110"/>
      <c r="N64" s="110"/>
      <c r="O64" s="543"/>
    </row>
    <row r="65" spans="1:15" s="1" customFormat="1" ht="7.5" customHeight="1" thickTop="1">
      <c r="A65" s="30"/>
      <c r="B65" s="57"/>
      <c r="C65" s="59"/>
      <c r="D65" s="58"/>
      <c r="E65" s="59"/>
      <c r="F65" s="60"/>
      <c r="G65" s="61"/>
      <c r="H65" s="60"/>
      <c r="I65" s="62"/>
      <c r="J65" s="63"/>
      <c r="K65" s="9"/>
      <c r="L65" s="29"/>
      <c r="M65" s="10"/>
      <c r="N65" s="10"/>
      <c r="O65" s="544"/>
    </row>
    <row r="66" spans="1:15" ht="18">
      <c r="A66" s="135"/>
      <c r="B66" s="592" t="s">
        <v>322</v>
      </c>
      <c r="C66" s="593"/>
      <c r="D66" s="593"/>
      <c r="E66" s="593"/>
      <c r="F66" s="593"/>
      <c r="G66" s="593"/>
      <c r="H66" s="593"/>
      <c r="I66" s="593"/>
      <c r="J66" s="593"/>
      <c r="K66" s="593"/>
      <c r="L66" s="594"/>
      <c r="M66" s="153"/>
      <c r="N66" s="153"/>
      <c r="O66" s="110"/>
    </row>
    <row r="67" spans="1:15" s="1" customFormat="1" ht="7.5" customHeight="1">
      <c r="A67" s="30"/>
      <c r="B67" s="346"/>
      <c r="C67" s="476"/>
      <c r="D67" s="347"/>
      <c r="E67" s="347"/>
      <c r="F67" s="347"/>
      <c r="G67" s="347"/>
      <c r="H67" s="347"/>
      <c r="I67" s="347"/>
      <c r="J67" s="347"/>
      <c r="K67" s="347"/>
      <c r="L67" s="348"/>
      <c r="M67" s="10"/>
      <c r="N67" s="10"/>
      <c r="O67" s="345"/>
    </row>
    <row r="68" spans="1:15" s="1" customFormat="1" ht="15" customHeight="1">
      <c r="A68" s="30"/>
      <c r="B68" s="422" t="s">
        <v>310</v>
      </c>
      <c r="C68" s="500"/>
      <c r="D68" s="347"/>
      <c r="E68" s="347"/>
      <c r="F68" s="347"/>
      <c r="G68" s="347"/>
      <c r="H68" s="347"/>
      <c r="I68" s="347"/>
      <c r="J68" s="347"/>
      <c r="K68" s="347"/>
      <c r="L68" s="347"/>
      <c r="M68" s="10"/>
      <c r="N68" s="10"/>
      <c r="O68" s="345"/>
    </row>
    <row r="69" spans="1:15" s="1" customFormat="1" ht="15" customHeight="1">
      <c r="A69" s="30"/>
      <c r="B69" s="67" t="s">
        <v>309</v>
      </c>
      <c r="C69" s="501"/>
      <c r="D69" s="347"/>
      <c r="E69" s="347"/>
      <c r="F69" s="347"/>
      <c r="G69" s="347"/>
      <c r="H69" s="347"/>
      <c r="I69" s="347"/>
      <c r="J69" s="347"/>
      <c r="K69" s="347"/>
      <c r="L69" s="347"/>
      <c r="M69" s="10"/>
      <c r="N69" s="10"/>
      <c r="O69" s="345"/>
    </row>
    <row r="70" spans="1:15" s="1" customFormat="1" ht="7.5" customHeight="1">
      <c r="A70" s="30"/>
      <c r="B70" s="422"/>
      <c r="C70" s="500"/>
      <c r="D70" s="347"/>
      <c r="E70" s="347"/>
      <c r="F70" s="347"/>
      <c r="G70" s="347"/>
      <c r="H70" s="347"/>
      <c r="I70" s="347"/>
      <c r="J70" s="347"/>
      <c r="K70" s="347"/>
      <c r="L70" s="347"/>
      <c r="M70" s="10"/>
      <c r="N70" s="10"/>
      <c r="O70" s="345"/>
    </row>
    <row r="71" spans="1:15" s="1" customFormat="1" ht="15" customHeight="1">
      <c r="A71" s="30"/>
      <c r="B71" s="423" t="s">
        <v>308</v>
      </c>
      <c r="C71" s="502"/>
      <c r="D71" s="343"/>
      <c r="E71" s="343"/>
      <c r="F71" s="343"/>
      <c r="G71" s="343"/>
      <c r="H71" s="343"/>
      <c r="I71" s="343"/>
      <c r="J71" s="343"/>
      <c r="K71" s="343"/>
      <c r="L71" s="344"/>
      <c r="M71" s="10"/>
      <c r="N71" s="10"/>
      <c r="O71" s="345"/>
    </row>
    <row r="72" spans="1:15" s="1" customFormat="1" ht="18.75" customHeight="1">
      <c r="A72" s="341"/>
      <c r="B72" s="53" t="s">
        <v>44</v>
      </c>
      <c r="C72" s="503"/>
      <c r="D72" s="342"/>
      <c r="E72" s="690" t="s">
        <v>23</v>
      </c>
      <c r="F72" s="690"/>
      <c r="G72" s="18" t="str">
        <f>IF(I8&gt;30,I8,"")</f>
        <v/>
      </c>
      <c r="H72" s="691" t="s">
        <v>153</v>
      </c>
      <c r="I72" s="691"/>
      <c r="J72" s="691"/>
      <c r="K72" s="55" t="str">
        <f>IF(G72="","",ROUNDUP((G72-30)/50+1,2))</f>
        <v/>
      </c>
      <c r="L72" s="19" t="s">
        <v>25</v>
      </c>
      <c r="M72" s="10"/>
      <c r="N72" s="10"/>
      <c r="O72" s="345"/>
    </row>
    <row r="73" spans="1:15" s="1" customFormat="1" ht="20.25" customHeight="1">
      <c r="A73" s="30"/>
      <c r="B73" s="422"/>
      <c r="C73" s="500"/>
      <c r="D73" s="347"/>
      <c r="E73" s="347"/>
      <c r="F73" s="347"/>
      <c r="G73" s="347"/>
      <c r="H73" s="347"/>
      <c r="I73" s="347"/>
      <c r="J73" s="424" t="s">
        <v>311</v>
      </c>
      <c r="K73" s="425" t="e">
        <f>_xlfn.CEILING.MATH(K72,1)</f>
        <v>#VALUE!</v>
      </c>
      <c r="L73" s="347" t="s">
        <v>25</v>
      </c>
      <c r="M73" s="10"/>
      <c r="N73" s="10"/>
      <c r="O73" s="345"/>
    </row>
    <row r="74" spans="1:15" ht="7.5" customHeight="1">
      <c r="A74" s="135"/>
      <c r="B74" s="174"/>
      <c r="C74" s="467"/>
      <c r="D74" s="175"/>
      <c r="E74" s="175"/>
      <c r="F74" s="175"/>
      <c r="G74" s="175"/>
      <c r="H74" s="175"/>
      <c r="I74" s="175"/>
      <c r="J74" s="175"/>
      <c r="K74" s="175"/>
      <c r="L74" s="176"/>
      <c r="M74" s="110"/>
      <c r="N74" s="110"/>
      <c r="O74" s="121"/>
    </row>
    <row r="75" spans="1:15" ht="18.75" customHeight="1">
      <c r="A75" s="135"/>
      <c r="B75" s="592" t="s">
        <v>156</v>
      </c>
      <c r="C75" s="593"/>
      <c r="D75" s="593"/>
      <c r="E75" s="593"/>
      <c r="F75" s="593"/>
      <c r="G75" s="593"/>
      <c r="H75" s="593"/>
      <c r="I75" s="593"/>
      <c r="J75" s="593"/>
      <c r="K75" s="593"/>
      <c r="L75" s="594"/>
      <c r="M75" s="153"/>
      <c r="N75" s="153"/>
      <c r="O75" s="110"/>
    </row>
    <row r="76" spans="1:15" ht="7.5" customHeight="1">
      <c r="A76" s="135"/>
      <c r="B76" s="174"/>
      <c r="C76" s="467"/>
      <c r="D76" s="175"/>
      <c r="E76" s="175"/>
      <c r="F76" s="175"/>
      <c r="G76" s="175"/>
      <c r="H76" s="175"/>
      <c r="I76" s="175"/>
      <c r="J76" s="175"/>
      <c r="K76" s="175"/>
      <c r="L76" s="176"/>
      <c r="M76" s="110"/>
      <c r="N76" s="110"/>
      <c r="O76" s="110"/>
    </row>
    <row r="77" spans="1:15" ht="18.75" customHeight="1">
      <c r="A77" s="135"/>
      <c r="B77" s="592" t="s">
        <v>188</v>
      </c>
      <c r="C77" s="593"/>
      <c r="D77" s="593"/>
      <c r="E77" s="593"/>
      <c r="F77" s="593"/>
      <c r="G77" s="593"/>
      <c r="H77" s="593"/>
      <c r="I77" s="593"/>
      <c r="J77" s="593"/>
      <c r="K77" s="593"/>
      <c r="L77" s="594"/>
      <c r="M77" s="153"/>
      <c r="N77" s="153"/>
      <c r="O77" s="238"/>
    </row>
    <row r="78" spans="1:15" ht="18">
      <c r="A78" s="135"/>
      <c r="B78" s="164" t="s">
        <v>317</v>
      </c>
      <c r="C78" s="166"/>
      <c r="D78" s="166"/>
      <c r="E78" s="166"/>
      <c r="F78" s="166"/>
      <c r="G78" s="166"/>
      <c r="H78" s="166"/>
      <c r="I78" s="166"/>
      <c r="J78" s="166"/>
      <c r="K78" s="166"/>
      <c r="L78" s="227"/>
      <c r="M78" s="110"/>
      <c r="N78" s="110"/>
      <c r="O78" s="121"/>
    </row>
    <row r="79" spans="1:15" ht="34.5" customHeight="1">
      <c r="A79" s="135"/>
      <c r="B79" s="595" t="s">
        <v>228</v>
      </c>
      <c r="C79" s="596"/>
      <c r="D79" s="596"/>
      <c r="E79" s="596"/>
      <c r="F79" s="596"/>
      <c r="G79" s="596"/>
      <c r="H79" s="596"/>
      <c r="I79" s="596"/>
      <c r="J79" s="596"/>
      <c r="K79" s="596"/>
      <c r="L79" s="597"/>
      <c r="M79" s="110"/>
      <c r="N79" s="110"/>
      <c r="O79" s="121"/>
    </row>
    <row r="80" spans="1:15" ht="30.75" customHeight="1">
      <c r="A80" s="135"/>
      <c r="B80" s="613" t="s">
        <v>227</v>
      </c>
      <c r="C80" s="587"/>
      <c r="D80" s="587"/>
      <c r="E80" s="587"/>
      <c r="F80" s="587"/>
      <c r="G80" s="587"/>
      <c r="H80" s="587"/>
      <c r="I80" s="587"/>
      <c r="J80" s="587"/>
      <c r="K80" s="587"/>
      <c r="L80" s="588"/>
      <c r="M80" s="110"/>
      <c r="N80" s="110"/>
      <c r="O80" s="121"/>
    </row>
    <row r="81" spans="1:15" ht="7.5" customHeight="1">
      <c r="A81" s="135"/>
      <c r="B81" s="174"/>
      <c r="C81" s="467"/>
      <c r="D81" s="175"/>
      <c r="E81" s="175"/>
      <c r="F81" s="175"/>
      <c r="G81" s="175"/>
      <c r="H81" s="175"/>
      <c r="I81" s="175"/>
      <c r="J81" s="175"/>
      <c r="K81" s="175"/>
      <c r="L81" s="176"/>
      <c r="M81" s="110"/>
      <c r="N81" s="110"/>
      <c r="O81" s="121"/>
    </row>
    <row r="82" spans="1:15" ht="31.5" customHeight="1">
      <c r="A82" s="135"/>
      <c r="B82" s="592" t="s">
        <v>65</v>
      </c>
      <c r="C82" s="593"/>
      <c r="D82" s="593"/>
      <c r="E82" s="593"/>
      <c r="F82" s="593"/>
      <c r="G82" s="593"/>
      <c r="H82" s="593"/>
      <c r="I82" s="593"/>
      <c r="J82" s="593"/>
      <c r="K82" s="593"/>
      <c r="L82" s="594"/>
      <c r="M82" s="153"/>
      <c r="N82" s="153"/>
      <c r="O82" s="110"/>
    </row>
    <row r="83" spans="1:15" ht="7.5" customHeight="1">
      <c r="A83" s="135"/>
      <c r="B83" s="174"/>
      <c r="C83" s="467"/>
      <c r="D83" s="175"/>
      <c r="E83" s="175"/>
      <c r="F83" s="175"/>
      <c r="G83" s="175"/>
      <c r="H83" s="175"/>
      <c r="I83" s="175"/>
      <c r="J83" s="175"/>
      <c r="K83" s="175"/>
      <c r="L83" s="176"/>
      <c r="M83" s="110"/>
      <c r="N83" s="110"/>
      <c r="O83" s="110"/>
    </row>
    <row r="84" spans="1:15" ht="18">
      <c r="A84" s="135"/>
      <c r="B84" s="610" t="s">
        <v>48</v>
      </c>
      <c r="C84" s="611"/>
      <c r="D84" s="611"/>
      <c r="E84" s="611"/>
      <c r="F84" s="611"/>
      <c r="G84" s="611"/>
      <c r="H84" s="611"/>
      <c r="I84" s="611"/>
      <c r="J84" s="611"/>
      <c r="K84" s="611"/>
      <c r="L84" s="612"/>
      <c r="M84" s="153"/>
      <c r="N84" s="153"/>
      <c r="O84" s="238"/>
    </row>
    <row r="85" spans="1:15" ht="18">
      <c r="A85" s="135"/>
      <c r="B85" s="607" t="s">
        <v>49</v>
      </c>
      <c r="C85" s="608"/>
      <c r="D85" s="608"/>
      <c r="E85" s="608"/>
      <c r="F85" s="608"/>
      <c r="G85" s="608"/>
      <c r="H85" s="608"/>
      <c r="I85" s="608"/>
      <c r="J85" s="608"/>
      <c r="K85" s="608"/>
      <c r="L85" s="609"/>
      <c r="M85" s="110"/>
      <c r="N85" s="110"/>
      <c r="O85" s="121"/>
    </row>
    <row r="86" spans="1:15" ht="18">
      <c r="A86" s="135"/>
      <c r="B86" s="645" t="s">
        <v>297</v>
      </c>
      <c r="C86" s="646"/>
      <c r="D86" s="646"/>
      <c r="E86" s="646"/>
      <c r="F86" s="646"/>
      <c r="G86" s="646"/>
      <c r="H86" s="646"/>
      <c r="I86" s="646"/>
      <c r="J86" s="646"/>
      <c r="K86" s="646"/>
      <c r="L86" s="647"/>
      <c r="M86" s="110"/>
      <c r="N86" s="110"/>
      <c r="O86" s="121"/>
    </row>
    <row r="87" spans="1:15" ht="7.5" customHeight="1">
      <c r="A87" s="135"/>
      <c r="B87" s="174"/>
      <c r="C87" s="467"/>
      <c r="D87" s="175"/>
      <c r="E87" s="175"/>
      <c r="F87" s="175"/>
      <c r="G87" s="175"/>
      <c r="H87" s="175"/>
      <c r="I87" s="175"/>
      <c r="J87" s="175"/>
      <c r="K87" s="175"/>
      <c r="L87" s="176"/>
      <c r="M87" s="110"/>
      <c r="N87" s="110"/>
      <c r="O87" s="121"/>
    </row>
    <row r="88" spans="1:15" ht="18">
      <c r="A88" s="135"/>
      <c r="B88" s="592" t="s">
        <v>50</v>
      </c>
      <c r="C88" s="593"/>
      <c r="D88" s="593"/>
      <c r="E88" s="593"/>
      <c r="F88" s="593"/>
      <c r="G88" s="593"/>
      <c r="H88" s="593"/>
      <c r="I88" s="593"/>
      <c r="J88" s="593"/>
      <c r="K88" s="593"/>
      <c r="L88" s="594"/>
      <c r="M88" s="153"/>
      <c r="N88" s="153"/>
      <c r="O88" s="110"/>
    </row>
    <row r="89" spans="1:15" ht="17.25" customHeight="1">
      <c r="A89" s="296"/>
      <c r="B89" s="607" t="s">
        <v>51</v>
      </c>
      <c r="C89" s="608"/>
      <c r="D89" s="608"/>
      <c r="E89" s="608"/>
      <c r="F89" s="608"/>
      <c r="G89" s="608"/>
      <c r="H89" s="608"/>
      <c r="I89" s="608"/>
      <c r="J89" s="608"/>
      <c r="K89" s="608"/>
      <c r="L89" s="609"/>
      <c r="M89" s="110"/>
      <c r="N89" s="110"/>
      <c r="O89" s="238"/>
    </row>
    <row r="90" spans="1:15" ht="31.5" customHeight="1">
      <c r="A90" s="296"/>
      <c r="B90" s="607" t="s">
        <v>52</v>
      </c>
      <c r="C90" s="608"/>
      <c r="D90" s="608"/>
      <c r="E90" s="608"/>
      <c r="F90" s="608"/>
      <c r="G90" s="608"/>
      <c r="H90" s="608"/>
      <c r="I90" s="608"/>
      <c r="J90" s="608"/>
      <c r="K90" s="608"/>
      <c r="L90" s="609"/>
      <c r="M90" s="110"/>
      <c r="N90" s="110"/>
      <c r="O90" s="238"/>
    </row>
    <row r="91" spans="1:15" ht="17.25" customHeight="1">
      <c r="A91" s="296"/>
      <c r="B91" s="510" t="s">
        <v>216</v>
      </c>
      <c r="C91" s="511"/>
      <c r="D91" s="512"/>
      <c r="E91" s="512"/>
      <c r="F91" s="512"/>
      <c r="G91" s="512"/>
      <c r="H91" s="512"/>
      <c r="I91" s="512"/>
      <c r="J91" s="512"/>
      <c r="K91" s="512"/>
      <c r="L91" s="513"/>
      <c r="M91" s="110"/>
      <c r="N91" s="110"/>
      <c r="O91" s="238"/>
    </row>
    <row r="92" spans="1:15" ht="30" customHeight="1">
      <c r="A92" s="296"/>
      <c r="B92" s="607" t="s">
        <v>217</v>
      </c>
      <c r="C92" s="608"/>
      <c r="D92" s="608"/>
      <c r="E92" s="608"/>
      <c r="F92" s="608"/>
      <c r="G92" s="608"/>
      <c r="H92" s="608"/>
      <c r="I92" s="608"/>
      <c r="J92" s="608"/>
      <c r="K92" s="608"/>
      <c r="L92" s="609"/>
      <c r="M92" s="110"/>
      <c r="N92" s="110"/>
      <c r="O92" s="238"/>
    </row>
    <row r="93" spans="1:15" ht="7.5" customHeight="1">
      <c r="A93" s="135"/>
      <c r="B93" s="174"/>
      <c r="C93" s="467"/>
      <c r="D93" s="175"/>
      <c r="E93" s="175"/>
      <c r="F93" s="175"/>
      <c r="G93" s="175"/>
      <c r="H93" s="175"/>
      <c r="I93" s="175"/>
      <c r="J93" s="175"/>
      <c r="K93" s="175"/>
      <c r="L93" s="176"/>
      <c r="M93" s="110"/>
      <c r="N93" s="110"/>
      <c r="O93" s="121"/>
    </row>
    <row r="94" spans="1:15" s="1" customFormat="1">
      <c r="A94" s="82"/>
      <c r="B94" s="598" t="s">
        <v>243</v>
      </c>
      <c r="C94" s="598"/>
      <c r="D94" s="598"/>
      <c r="E94" s="598"/>
      <c r="F94" s="598"/>
      <c r="G94" s="598"/>
      <c r="H94" s="598"/>
      <c r="I94" s="598"/>
      <c r="J94" s="598"/>
      <c r="K94" s="598"/>
      <c r="L94" s="598"/>
      <c r="M94" s="289"/>
      <c r="N94" s="289"/>
      <c r="O94" s="230"/>
    </row>
    <row r="95" spans="1:15" s="1" customFormat="1" ht="49.5" customHeight="1">
      <c r="A95" s="82"/>
      <c r="B95" s="599" t="s">
        <v>245</v>
      </c>
      <c r="C95" s="600"/>
      <c r="D95" s="600"/>
      <c r="E95" s="600"/>
      <c r="F95" s="600"/>
      <c r="G95" s="600"/>
      <c r="H95" s="600"/>
      <c r="I95" s="600"/>
      <c r="J95" s="600"/>
      <c r="K95" s="600"/>
      <c r="L95" s="601"/>
      <c r="M95" s="77"/>
      <c r="N95" s="77"/>
      <c r="O95" s="230"/>
    </row>
    <row r="96" spans="1:15" s="1" customFormat="1">
      <c r="A96" s="82"/>
      <c r="B96" s="599" t="s">
        <v>244</v>
      </c>
      <c r="C96" s="600"/>
      <c r="D96" s="600"/>
      <c r="E96" s="600"/>
      <c r="F96" s="600"/>
      <c r="G96" s="600"/>
      <c r="H96" s="600"/>
      <c r="I96" s="600"/>
      <c r="J96" s="600"/>
      <c r="K96" s="600"/>
      <c r="L96" s="601"/>
      <c r="M96" s="77"/>
      <c r="N96" s="77"/>
      <c r="O96" s="230"/>
    </row>
    <row r="97" spans="1:15" ht="6" customHeight="1">
      <c r="A97" s="135"/>
      <c r="B97" s="239"/>
      <c r="C97" s="467"/>
      <c r="D97" s="240"/>
      <c r="E97" s="240"/>
      <c r="F97" s="240"/>
      <c r="G97" s="240"/>
      <c r="H97" s="240"/>
      <c r="I97" s="240"/>
      <c r="J97" s="240"/>
      <c r="K97" s="240"/>
      <c r="L97" s="241"/>
      <c r="M97" s="110"/>
      <c r="N97" s="110"/>
      <c r="O97" s="238"/>
    </row>
    <row r="98" spans="1:15" ht="18">
      <c r="A98" s="135"/>
      <c r="B98" s="177" t="s">
        <v>54</v>
      </c>
      <c r="C98" s="481"/>
      <c r="D98" s="178"/>
      <c r="E98" s="567" t="s">
        <v>419</v>
      </c>
      <c r="F98" s="568"/>
      <c r="G98" s="479" t="s">
        <v>418</v>
      </c>
      <c r="H98" s="569" t="s">
        <v>417</v>
      </c>
      <c r="I98" s="570"/>
      <c r="J98" s="571" t="s">
        <v>420</v>
      </c>
      <c r="K98" s="178"/>
      <c r="L98" s="179"/>
      <c r="M98" s="118"/>
      <c r="N98" s="118"/>
      <c r="O98" s="119"/>
    </row>
    <row r="99" spans="1:15" ht="16.5" customHeight="1">
      <c r="A99" s="135"/>
      <c r="B99" s="180" t="s">
        <v>184</v>
      </c>
      <c r="C99" s="482"/>
      <c r="D99" s="175"/>
      <c r="E99" s="175"/>
      <c r="F99" s="175"/>
      <c r="G99" s="175"/>
      <c r="H99" s="175"/>
      <c r="I99" s="175"/>
      <c r="J99" s="175"/>
      <c r="K99" s="175"/>
      <c r="L99" s="176"/>
      <c r="M99" s="110"/>
      <c r="N99" s="110"/>
      <c r="O99" s="121"/>
    </row>
    <row r="100" spans="1:15" ht="46.5" customHeight="1">
      <c r="A100" s="135"/>
      <c r="B100" s="485" t="s">
        <v>356</v>
      </c>
      <c r="C100" s="587" t="s">
        <v>386</v>
      </c>
      <c r="D100" s="587"/>
      <c r="E100" s="587"/>
      <c r="F100" s="587"/>
      <c r="G100" s="587"/>
      <c r="H100" s="587"/>
      <c r="I100" s="587"/>
      <c r="J100" s="587"/>
      <c r="K100" s="587"/>
      <c r="L100" s="588"/>
      <c r="M100" s="110"/>
      <c r="N100" s="110"/>
      <c r="O100" s="121"/>
    </row>
    <row r="101" spans="1:15" ht="6" customHeight="1">
      <c r="A101" s="135"/>
      <c r="B101" s="604"/>
      <c r="C101" s="605"/>
      <c r="D101" s="605"/>
      <c r="E101" s="605"/>
      <c r="F101" s="605"/>
      <c r="G101" s="605"/>
      <c r="H101" s="605"/>
      <c r="I101" s="605"/>
      <c r="J101" s="605"/>
      <c r="K101" s="605"/>
      <c r="L101" s="606"/>
      <c r="M101" s="110"/>
      <c r="N101" s="110"/>
      <c r="O101" s="121"/>
    </row>
    <row r="102" spans="1:15" s="1" customFormat="1">
      <c r="A102" s="82"/>
      <c r="B102" s="602" t="s">
        <v>189</v>
      </c>
      <c r="C102" s="603"/>
      <c r="D102" s="603"/>
      <c r="E102" s="603"/>
      <c r="F102" s="603"/>
      <c r="G102" s="603"/>
      <c r="H102" s="603"/>
      <c r="I102" s="603"/>
      <c r="J102" s="603"/>
      <c r="K102" s="603"/>
      <c r="L102" s="603"/>
      <c r="M102" s="289"/>
      <c r="N102" s="289"/>
      <c r="O102" s="230"/>
    </row>
    <row r="103" spans="1:15" s="295" customFormat="1" ht="15">
      <c r="A103" s="291"/>
      <c r="B103" s="292" t="s">
        <v>242</v>
      </c>
      <c r="C103" s="292"/>
      <c r="D103" s="292"/>
      <c r="E103" s="292"/>
      <c r="F103" s="292"/>
      <c r="G103" s="292"/>
      <c r="H103" s="292"/>
      <c r="I103" s="292"/>
      <c r="J103" s="292"/>
      <c r="K103" s="292"/>
      <c r="L103" s="292"/>
      <c r="M103" s="293"/>
      <c r="N103" s="293"/>
      <c r="O103" s="294"/>
    </row>
    <row r="104" spans="1:15" ht="4.5" customHeight="1">
      <c r="A104" s="135"/>
      <c r="B104" s="604"/>
      <c r="C104" s="605"/>
      <c r="D104" s="605"/>
      <c r="E104" s="605"/>
      <c r="F104" s="605"/>
      <c r="G104" s="605"/>
      <c r="H104" s="605"/>
      <c r="I104" s="605"/>
      <c r="J104" s="605"/>
      <c r="K104" s="605"/>
      <c r="L104" s="606"/>
      <c r="M104" s="110"/>
      <c r="N104" s="110"/>
      <c r="O104" s="121"/>
    </row>
    <row r="105" spans="1:15" ht="17.25" customHeight="1">
      <c r="A105" s="135"/>
      <c r="B105" s="181" t="s">
        <v>56</v>
      </c>
      <c r="C105" s="483"/>
      <c r="D105" s="182"/>
      <c r="E105" s="182"/>
      <c r="F105" s="567" t="s">
        <v>419</v>
      </c>
      <c r="G105" s="568"/>
      <c r="H105" s="479" t="s">
        <v>418</v>
      </c>
      <c r="I105" s="569" t="s">
        <v>417</v>
      </c>
      <c r="J105" s="570"/>
      <c r="K105" s="571" t="s">
        <v>420</v>
      </c>
      <c r="L105" s="183"/>
      <c r="M105" s="118"/>
      <c r="N105" s="118"/>
      <c r="O105" s="119"/>
    </row>
    <row r="106" spans="1:15" ht="16.5" customHeight="1">
      <c r="A106" s="135"/>
      <c r="B106" s="180" t="s">
        <v>185</v>
      </c>
      <c r="C106" s="482"/>
      <c r="D106" s="184"/>
      <c r="E106" s="184"/>
      <c r="F106" s="184"/>
      <c r="G106" s="184"/>
      <c r="H106" s="184"/>
      <c r="I106" s="184"/>
      <c r="J106" s="184"/>
      <c r="K106" s="184"/>
      <c r="L106" s="185"/>
      <c r="M106" s="110"/>
      <c r="N106" s="110"/>
      <c r="O106" s="121"/>
    </row>
    <row r="107" spans="1:15" ht="33.75" customHeight="1">
      <c r="A107" s="135"/>
      <c r="B107" s="492" t="s">
        <v>362</v>
      </c>
      <c r="C107" s="587" t="s">
        <v>367</v>
      </c>
      <c r="D107" s="587"/>
      <c r="E107" s="587"/>
      <c r="F107" s="587"/>
      <c r="G107" s="587"/>
      <c r="H107" s="587"/>
      <c r="I107" s="587"/>
      <c r="J107" s="587"/>
      <c r="K107" s="587"/>
      <c r="L107" s="588"/>
      <c r="M107" s="110"/>
      <c r="N107" s="110"/>
      <c r="O107" s="472"/>
    </row>
    <row r="108" spans="1:15" ht="29.25" customHeight="1">
      <c r="A108" s="135"/>
      <c r="B108" s="485" t="s">
        <v>356</v>
      </c>
      <c r="C108" s="605" t="s">
        <v>369</v>
      </c>
      <c r="D108" s="605"/>
      <c r="E108" s="605"/>
      <c r="F108" s="605"/>
      <c r="G108" s="605"/>
      <c r="H108" s="605"/>
      <c r="I108" s="605"/>
      <c r="J108" s="605"/>
      <c r="K108" s="605"/>
      <c r="L108" s="606"/>
      <c r="M108" s="110"/>
      <c r="N108" s="110"/>
      <c r="O108" s="121"/>
    </row>
    <row r="109" spans="1:15" ht="4.5" customHeight="1">
      <c r="A109" s="135"/>
      <c r="B109" s="186"/>
      <c r="C109" s="469"/>
      <c r="D109" s="184"/>
      <c r="E109" s="184"/>
      <c r="F109" s="184"/>
      <c r="G109" s="184"/>
      <c r="H109" s="184"/>
      <c r="I109" s="184"/>
      <c r="J109" s="184"/>
      <c r="K109" s="184"/>
      <c r="L109" s="185"/>
      <c r="M109" s="110"/>
      <c r="N109" s="110"/>
      <c r="O109" s="121"/>
    </row>
    <row r="110" spans="1:15" ht="16.5" customHeight="1">
      <c r="A110" s="135"/>
      <c r="B110" s="187" t="s">
        <v>39</v>
      </c>
      <c r="C110" s="471"/>
      <c r="D110" s="188"/>
      <c r="E110" s="188"/>
      <c r="F110" s="188"/>
      <c r="G110" s="188"/>
      <c r="H110" s="188"/>
      <c r="I110" s="188"/>
      <c r="J110" s="188"/>
      <c r="K110" s="188"/>
      <c r="L110" s="189"/>
      <c r="M110" s="153"/>
      <c r="N110" s="153"/>
      <c r="O110" s="110"/>
    </row>
    <row r="111" spans="1:15" ht="31.5" customHeight="1">
      <c r="A111" s="135"/>
      <c r="B111" s="613" t="s">
        <v>58</v>
      </c>
      <c r="C111" s="587"/>
      <c r="D111" s="587"/>
      <c r="E111" s="587"/>
      <c r="F111" s="587"/>
      <c r="G111" s="587"/>
      <c r="H111" s="587"/>
      <c r="I111" s="587"/>
      <c r="J111" s="587"/>
      <c r="K111" s="587"/>
      <c r="L111" s="588"/>
      <c r="M111" s="110"/>
      <c r="N111" s="110"/>
      <c r="O111" s="121"/>
    </row>
    <row r="112" spans="1:15" ht="46.5" customHeight="1">
      <c r="A112" s="135"/>
      <c r="B112" s="493" t="s">
        <v>356</v>
      </c>
      <c r="C112" s="651" t="s">
        <v>370</v>
      </c>
      <c r="D112" s="651"/>
      <c r="E112" s="651"/>
      <c r="F112" s="651"/>
      <c r="G112" s="651"/>
      <c r="H112" s="651"/>
      <c r="I112" s="651"/>
      <c r="J112" s="651"/>
      <c r="K112" s="651"/>
      <c r="L112" s="652"/>
      <c r="M112" s="190"/>
      <c r="N112" s="190"/>
      <c r="O112" s="191"/>
    </row>
    <row r="113" spans="1:15" ht="5.25" customHeight="1">
      <c r="A113" s="135"/>
      <c r="B113" s="192"/>
      <c r="C113" s="478"/>
      <c r="D113" s="193"/>
      <c r="E113" s="193"/>
      <c r="F113" s="193"/>
      <c r="G113" s="193"/>
      <c r="H113" s="193"/>
      <c r="I113" s="193"/>
      <c r="J113" s="193"/>
      <c r="K113" s="193"/>
      <c r="L113" s="193"/>
      <c r="M113" s="158"/>
      <c r="N113" s="158"/>
      <c r="O113" s="158"/>
    </row>
    <row r="114" spans="1:15" s="1" customFormat="1">
      <c r="A114" s="82"/>
      <c r="B114" s="758" t="s">
        <v>191</v>
      </c>
      <c r="C114" s="758"/>
      <c r="D114" s="758"/>
      <c r="E114" s="758"/>
      <c r="F114" s="758"/>
      <c r="G114" s="758"/>
      <c r="H114" s="758"/>
      <c r="I114" s="758"/>
      <c r="J114" s="758"/>
      <c r="K114" s="758"/>
      <c r="L114" s="758"/>
      <c r="M114" s="228"/>
      <c r="N114" s="228"/>
      <c r="O114" s="229"/>
    </row>
    <row r="115" spans="1:15" s="295" customFormat="1" ht="15">
      <c r="A115" s="291"/>
      <c r="B115" s="292" t="s">
        <v>314</v>
      </c>
      <c r="C115" s="292"/>
      <c r="D115" s="292"/>
      <c r="E115" s="292"/>
      <c r="F115" s="292"/>
      <c r="G115" s="292"/>
      <c r="H115" s="292"/>
      <c r="I115" s="292"/>
      <c r="J115" s="292"/>
      <c r="K115" s="292"/>
      <c r="L115" s="292"/>
      <c r="M115" s="293"/>
      <c r="N115" s="293"/>
      <c r="O115" s="294"/>
    </row>
    <row r="116" spans="1:15" ht="6" customHeight="1">
      <c r="A116" s="135"/>
      <c r="B116" s="604"/>
      <c r="C116" s="605"/>
      <c r="D116" s="605"/>
      <c r="E116" s="605"/>
      <c r="F116" s="605"/>
      <c r="G116" s="605"/>
      <c r="H116" s="605"/>
      <c r="I116" s="605"/>
      <c r="J116" s="605"/>
      <c r="K116" s="605"/>
      <c r="L116" s="606"/>
      <c r="M116" s="110"/>
      <c r="N116" s="110"/>
      <c r="O116" s="121"/>
    </row>
    <row r="117" spans="1:15" ht="18">
      <c r="A117" s="135"/>
      <c r="B117" s="181" t="s">
        <v>186</v>
      </c>
      <c r="C117" s="483"/>
      <c r="D117" s="182"/>
      <c r="E117" s="182"/>
      <c r="F117" s="567" t="s">
        <v>419</v>
      </c>
      <c r="G117" s="568"/>
      <c r="H117" s="479" t="s">
        <v>418</v>
      </c>
      <c r="I117" s="569" t="s">
        <v>417</v>
      </c>
      <c r="J117" s="570"/>
      <c r="K117" s="571" t="s">
        <v>420</v>
      </c>
      <c r="L117" s="183"/>
      <c r="M117" s="118"/>
      <c r="N117" s="118"/>
      <c r="O117" s="119"/>
    </row>
    <row r="118" spans="1:15" ht="18.75" customHeight="1">
      <c r="A118" s="135"/>
      <c r="B118" s="595" t="s">
        <v>215</v>
      </c>
      <c r="C118" s="596"/>
      <c r="D118" s="596"/>
      <c r="E118" s="596"/>
      <c r="F118" s="596"/>
      <c r="G118" s="596"/>
      <c r="H118" s="596"/>
      <c r="I118" s="596"/>
      <c r="J118" s="596"/>
      <c r="K118" s="596"/>
      <c r="L118" s="597"/>
      <c r="M118" s="110"/>
      <c r="N118" s="110"/>
      <c r="O118" s="121"/>
    </row>
    <row r="119" spans="1:15" ht="48" customHeight="1">
      <c r="A119" s="135"/>
      <c r="B119" s="485" t="s">
        <v>356</v>
      </c>
      <c r="C119" s="605" t="s">
        <v>387</v>
      </c>
      <c r="D119" s="605"/>
      <c r="E119" s="605"/>
      <c r="F119" s="605"/>
      <c r="G119" s="605"/>
      <c r="H119" s="605"/>
      <c r="I119" s="605"/>
      <c r="J119" s="605"/>
      <c r="K119" s="605"/>
      <c r="L119" s="606"/>
      <c r="M119" s="110"/>
      <c r="N119" s="110"/>
      <c r="O119" s="121"/>
    </row>
    <row r="120" spans="1:15" ht="6" customHeight="1">
      <c r="A120" s="135"/>
      <c r="B120" s="174"/>
      <c r="C120" s="467"/>
      <c r="D120" s="175"/>
      <c r="E120" s="175"/>
      <c r="F120" s="175"/>
      <c r="G120" s="175"/>
      <c r="H120" s="175"/>
      <c r="I120" s="175"/>
      <c r="J120" s="175"/>
      <c r="K120" s="175"/>
      <c r="L120" s="176"/>
      <c r="M120" s="110"/>
      <c r="N120" s="110"/>
      <c r="O120" s="121"/>
    </row>
    <row r="121" spans="1:15" ht="16.5" customHeight="1">
      <c r="A121" s="135"/>
      <c r="B121" s="592" t="s">
        <v>187</v>
      </c>
      <c r="C121" s="593"/>
      <c r="D121" s="593"/>
      <c r="E121" s="593"/>
      <c r="F121" s="593"/>
      <c r="G121" s="593"/>
      <c r="H121" s="593"/>
      <c r="I121" s="593"/>
      <c r="J121" s="593"/>
      <c r="K121" s="593"/>
      <c r="L121" s="594"/>
      <c r="M121" s="153"/>
      <c r="N121" s="153"/>
      <c r="O121" s="110"/>
    </row>
    <row r="122" spans="1:15" ht="17.25" customHeight="1">
      <c r="A122" s="114"/>
      <c r="B122" s="122" t="s">
        <v>324</v>
      </c>
      <c r="C122" s="325"/>
      <c r="E122" s="351"/>
      <c r="F122" s="123">
        <f>I8</f>
        <v>0</v>
      </c>
      <c r="G122" s="622" t="s">
        <v>24</v>
      </c>
      <c r="H122" s="622"/>
      <c r="I122" s="302">
        <f>ROUNDUP(F122/100,2)</f>
        <v>0</v>
      </c>
      <c r="J122" s="124" t="s">
        <v>251</v>
      </c>
      <c r="K122" s="302">
        <f>_xlfn.CEILING.MATH(I122,1)</f>
        <v>0</v>
      </c>
      <c r="L122" s="125" t="s">
        <v>320</v>
      </c>
      <c r="M122" s="110"/>
      <c r="N122" s="110"/>
      <c r="O122" s="121"/>
    </row>
    <row r="123" spans="1:15" ht="4.5" customHeight="1" thickBot="1">
      <c r="A123" s="135"/>
      <c r="B123" s="648"/>
      <c r="C123" s="649"/>
      <c r="D123" s="649"/>
      <c r="E123" s="649"/>
      <c r="F123" s="649"/>
      <c r="G123" s="649"/>
      <c r="H123" s="649"/>
      <c r="I123" s="649"/>
      <c r="J123" s="649"/>
      <c r="K123" s="649"/>
      <c r="L123" s="650"/>
      <c r="M123" s="110"/>
      <c r="N123" s="110"/>
      <c r="O123" s="121"/>
    </row>
    <row r="124" spans="1:15">
      <c r="A124" s="195" t="s">
        <v>61</v>
      </c>
      <c r="B124" s="616" t="s">
        <v>62</v>
      </c>
      <c r="C124" s="616"/>
      <c r="D124" s="616"/>
      <c r="E124" s="616"/>
      <c r="F124" s="616"/>
      <c r="G124" s="616"/>
      <c r="H124" s="616"/>
      <c r="I124" s="616"/>
      <c r="J124" s="616"/>
      <c r="K124" s="616"/>
      <c r="L124" s="616"/>
      <c r="M124" s="196"/>
      <c r="N124" s="196"/>
      <c r="O124" s="197"/>
    </row>
    <row r="125" spans="1:15" ht="17.25" customHeight="1">
      <c r="A125" s="198"/>
      <c r="B125" s="617" t="s">
        <v>63</v>
      </c>
      <c r="C125" s="617"/>
      <c r="D125" s="617"/>
      <c r="E125" s="617"/>
      <c r="F125" s="617"/>
      <c r="G125" s="617"/>
      <c r="H125" s="617"/>
      <c r="I125" s="617"/>
      <c r="J125" s="617"/>
      <c r="K125" s="617"/>
      <c r="L125" s="617"/>
      <c r="M125" s="644"/>
      <c r="N125" s="644"/>
      <c r="O125" s="190"/>
    </row>
    <row r="126" spans="1:15" ht="16.5" customHeight="1">
      <c r="A126" s="198"/>
      <c r="B126" s="494" t="s">
        <v>382</v>
      </c>
      <c r="C126" s="614" t="s">
        <v>388</v>
      </c>
      <c r="D126" s="614"/>
      <c r="E126" s="614"/>
      <c r="F126" s="614"/>
      <c r="G126" s="614"/>
      <c r="H126" s="614"/>
      <c r="I126" s="614"/>
      <c r="J126" s="614"/>
      <c r="K126" s="614"/>
      <c r="L126" s="615"/>
      <c r="M126" s="644"/>
      <c r="N126" s="644"/>
      <c r="O126" s="190"/>
    </row>
    <row r="127" spans="1:15" ht="32.25" customHeight="1">
      <c r="A127" s="198"/>
      <c r="B127" s="494" t="s">
        <v>389</v>
      </c>
      <c r="C127" s="614" t="s">
        <v>390</v>
      </c>
      <c r="D127" s="614"/>
      <c r="E127" s="614"/>
      <c r="F127" s="614"/>
      <c r="G127" s="614"/>
      <c r="H127" s="614"/>
      <c r="I127" s="614"/>
      <c r="J127" s="614"/>
      <c r="K127" s="614"/>
      <c r="L127" s="615"/>
      <c r="M127" s="644"/>
      <c r="N127" s="644"/>
      <c r="O127" s="190"/>
    </row>
    <row r="128" spans="1:15" ht="7.5" customHeight="1" thickBot="1">
      <c r="A128" s="199"/>
      <c r="B128" s="200"/>
      <c r="C128" s="201"/>
      <c r="D128" s="201"/>
      <c r="E128" s="201"/>
      <c r="F128" s="201"/>
      <c r="G128" s="201"/>
      <c r="H128" s="201"/>
      <c r="I128" s="201"/>
      <c r="J128" s="201"/>
      <c r="K128" s="201"/>
      <c r="L128" s="202"/>
      <c r="M128" s="203"/>
      <c r="N128" s="203"/>
      <c r="O128" s="203"/>
    </row>
    <row r="129" spans="1:11">
      <c r="A129" s="204"/>
      <c r="B129" s="204"/>
      <c r="C129" s="204"/>
      <c r="D129" s="204"/>
      <c r="E129" s="204"/>
      <c r="F129" s="204"/>
      <c r="G129" s="204"/>
      <c r="H129" s="204"/>
      <c r="I129" s="204"/>
      <c r="J129" s="204"/>
      <c r="K129" s="204"/>
    </row>
    <row r="130" spans="1:11">
      <c r="A130" s="205"/>
    </row>
  </sheetData>
  <mergeCells count="83">
    <mergeCell ref="B26:L26"/>
    <mergeCell ref="A9:O9"/>
    <mergeCell ref="B22:L22"/>
    <mergeCell ref="B27:E27"/>
    <mergeCell ref="N125:N127"/>
    <mergeCell ref="B121:L121"/>
    <mergeCell ref="B90:L90"/>
    <mergeCell ref="B92:L92"/>
    <mergeCell ref="B101:L101"/>
    <mergeCell ref="B96:L96"/>
    <mergeCell ref="B94:L94"/>
    <mergeCell ref="B95:L95"/>
    <mergeCell ref="B104:L104"/>
    <mergeCell ref="B116:L116"/>
    <mergeCell ref="B118:L118"/>
    <mergeCell ref="B111:L111"/>
    <mergeCell ref="M125:M127"/>
    <mergeCell ref="B114:L114"/>
    <mergeCell ref="G122:H122"/>
    <mergeCell ref="G27:H27"/>
    <mergeCell ref="A1:O1"/>
    <mergeCell ref="B3:F3"/>
    <mergeCell ref="B4:O4"/>
    <mergeCell ref="B28:J28"/>
    <mergeCell ref="A11:O11"/>
    <mergeCell ref="A12:O12"/>
    <mergeCell ref="A13:O13"/>
    <mergeCell ref="A14:O14"/>
    <mergeCell ref="A16:O16"/>
    <mergeCell ref="A18:O18"/>
    <mergeCell ref="B19:L19"/>
    <mergeCell ref="A20:A24"/>
    <mergeCell ref="E29:F29"/>
    <mergeCell ref="B38:L38"/>
    <mergeCell ref="B39:L39"/>
    <mergeCell ref="C34:L34"/>
    <mergeCell ref="C35:L35"/>
    <mergeCell ref="C36:L36"/>
    <mergeCell ref="B33:D33"/>
    <mergeCell ref="B41:L41"/>
    <mergeCell ref="B45:L45"/>
    <mergeCell ref="B77:L77"/>
    <mergeCell ref="B46:E46"/>
    <mergeCell ref="G46:H46"/>
    <mergeCell ref="E72:F72"/>
    <mergeCell ref="H72:J72"/>
    <mergeCell ref="B66:L66"/>
    <mergeCell ref="C42:L42"/>
    <mergeCell ref="E48:F48"/>
    <mergeCell ref="B54:D54"/>
    <mergeCell ref="B59:D59"/>
    <mergeCell ref="B64:D64"/>
    <mergeCell ref="B102:L102"/>
    <mergeCell ref="B75:L75"/>
    <mergeCell ref="B79:L79"/>
    <mergeCell ref="B80:L80"/>
    <mergeCell ref="B89:L89"/>
    <mergeCell ref="B88:L88"/>
    <mergeCell ref="B82:L82"/>
    <mergeCell ref="B84:L84"/>
    <mergeCell ref="B85:L85"/>
    <mergeCell ref="B86:L86"/>
    <mergeCell ref="C100:L100"/>
    <mergeCell ref="B6:C6"/>
    <mergeCell ref="B7:C7"/>
    <mergeCell ref="B8:C8"/>
    <mergeCell ref="G3:I3"/>
    <mergeCell ref="J3:L3"/>
    <mergeCell ref="F6:H6"/>
    <mergeCell ref="F7:H7"/>
    <mergeCell ref="F8:H8"/>
    <mergeCell ref="K8:M8"/>
    <mergeCell ref="K7:M7"/>
    <mergeCell ref="K6:M6"/>
    <mergeCell ref="C127:L127"/>
    <mergeCell ref="C107:L107"/>
    <mergeCell ref="C108:L108"/>
    <mergeCell ref="C112:L112"/>
    <mergeCell ref="C119:L119"/>
    <mergeCell ref="C126:L126"/>
    <mergeCell ref="B123:L123"/>
    <mergeCell ref="B124:L124"/>
    <mergeCell ref="B125:L125"/>
  </mergeCells>
  <phoneticPr fontId="2"/>
  <dataValidations count="2">
    <dataValidation type="custom" allowBlank="1" showInputMessage="1" showErrorMessage="1" sqref="I8 D8 E32 I33 F50 D60 I59 H60 F60 I54 D55 H55 F55 D50 H50 F47 D47 H47 D65 F65 H65" xr:uid="{00000000-0002-0000-0300-000000000000}">
      <formula1>""</formula1>
    </dataValidation>
    <dataValidation type="list" allowBlank="1" showInputMessage="1" showErrorMessage="1" sqref="J3:L3" xr:uid="{00000000-0002-0000-0300-000001000000}">
      <formula1>$R$1:$R$4</formula1>
    </dataValidation>
  </dataValidations>
  <hyperlinks>
    <hyperlink ref="B86:L86" location="'８短期・10老人福祉施設②'!A1" display="(２)夜勤を行なう介護職員又は看護職員の数は適切か。（人員基準確認表②）" xr:uid="{00000000-0004-0000-0300-000000000000}"/>
  </hyperlinks>
  <printOptions horizontalCentered="1"/>
  <pageMargins left="0.70866141732283472" right="0.51181102362204722" top="0.74803149606299213" bottom="0.55118110236220474" header="0.31496062992125984" footer="0.31496062992125984"/>
  <pageSetup paperSize="9" scale="84" fitToHeight="0" orientation="portrait" r:id="rId1"/>
  <headerFooter>
    <oddFooter>&amp;C&amp;P /&amp;N</oddFooter>
  </headerFooter>
  <rowBreaks count="2" manualBreakCount="2">
    <brk id="43" max="12" man="1"/>
    <brk id="93"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defaultSize="0" autoFill="0" autoLine="0" autoPict="0">
                <anchor moveWithCells="1">
                  <from>
                    <xdr:col>12</xdr:col>
                    <xdr:colOff>144780</xdr:colOff>
                    <xdr:row>19</xdr:row>
                    <xdr:rowOff>99060</xdr:rowOff>
                  </from>
                  <to>
                    <xdr:col>13</xdr:col>
                    <xdr:colOff>7620</xdr:colOff>
                    <xdr:row>20</xdr:row>
                    <xdr:rowOff>114300</xdr:rowOff>
                  </to>
                </anchor>
              </controlPr>
            </control>
          </mc:Choice>
        </mc:AlternateContent>
        <mc:AlternateContent xmlns:mc="http://schemas.openxmlformats.org/markup-compatibility/2006">
          <mc:Choice Requires="x14">
            <control shapeId="10244" r:id="rId5" name="Check Box 4">
              <controlPr defaultSize="0" autoFill="0" autoLine="0" autoPict="0">
                <anchor moveWithCells="1">
                  <from>
                    <xdr:col>12</xdr:col>
                    <xdr:colOff>144780</xdr:colOff>
                    <xdr:row>25</xdr:row>
                    <xdr:rowOff>99060</xdr:rowOff>
                  </from>
                  <to>
                    <xdr:col>13</xdr:col>
                    <xdr:colOff>7620</xdr:colOff>
                    <xdr:row>25</xdr:row>
                    <xdr:rowOff>342900</xdr:rowOff>
                  </to>
                </anchor>
              </controlPr>
            </control>
          </mc:Choice>
        </mc:AlternateContent>
        <mc:AlternateContent xmlns:mc="http://schemas.openxmlformats.org/markup-compatibility/2006">
          <mc:Choice Requires="x14">
            <control shapeId="10245" r:id="rId6" name="Check Box 5">
              <controlPr defaultSize="0" autoFill="0" autoLine="0" autoPict="0">
                <anchor moveWithCells="1">
                  <from>
                    <xdr:col>12</xdr:col>
                    <xdr:colOff>144780</xdr:colOff>
                    <xdr:row>37</xdr:row>
                    <xdr:rowOff>99060</xdr:rowOff>
                  </from>
                  <to>
                    <xdr:col>13</xdr:col>
                    <xdr:colOff>7620</xdr:colOff>
                    <xdr:row>38</xdr:row>
                    <xdr:rowOff>121920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12</xdr:col>
                    <xdr:colOff>152400</xdr:colOff>
                    <xdr:row>40</xdr:row>
                    <xdr:rowOff>38100</xdr:rowOff>
                  </from>
                  <to>
                    <xdr:col>13</xdr:col>
                    <xdr:colOff>22860</xdr:colOff>
                    <xdr:row>41</xdr:row>
                    <xdr:rowOff>76200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12</xdr:col>
                    <xdr:colOff>152400</xdr:colOff>
                    <xdr:row>44</xdr:row>
                    <xdr:rowOff>7620</xdr:rowOff>
                  </from>
                  <to>
                    <xdr:col>13</xdr:col>
                    <xdr:colOff>22860</xdr:colOff>
                    <xdr:row>44</xdr:row>
                    <xdr:rowOff>259080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12</xdr:col>
                    <xdr:colOff>144780</xdr:colOff>
                    <xdr:row>65</xdr:row>
                    <xdr:rowOff>106680</xdr:rowOff>
                  </from>
                  <to>
                    <xdr:col>13</xdr:col>
                    <xdr:colOff>7620</xdr:colOff>
                    <xdr:row>67</xdr:row>
                    <xdr:rowOff>22860</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12</xdr:col>
                    <xdr:colOff>152400</xdr:colOff>
                    <xdr:row>81</xdr:row>
                    <xdr:rowOff>30480</xdr:rowOff>
                  </from>
                  <to>
                    <xdr:col>13</xdr:col>
                    <xdr:colOff>22860</xdr:colOff>
                    <xdr:row>81</xdr:row>
                    <xdr:rowOff>274320</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12</xdr:col>
                    <xdr:colOff>152400</xdr:colOff>
                    <xdr:row>83</xdr:row>
                    <xdr:rowOff>30480</xdr:rowOff>
                  </from>
                  <to>
                    <xdr:col>13</xdr:col>
                    <xdr:colOff>22860</xdr:colOff>
                    <xdr:row>84</xdr:row>
                    <xdr:rowOff>38100</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from>
                    <xdr:col>12</xdr:col>
                    <xdr:colOff>152400</xdr:colOff>
                    <xdr:row>87</xdr:row>
                    <xdr:rowOff>30480</xdr:rowOff>
                  </from>
                  <to>
                    <xdr:col>13</xdr:col>
                    <xdr:colOff>22860</xdr:colOff>
                    <xdr:row>88</xdr:row>
                    <xdr:rowOff>38100</xdr:rowOff>
                  </to>
                </anchor>
              </controlPr>
            </control>
          </mc:Choice>
        </mc:AlternateContent>
        <mc:AlternateContent xmlns:mc="http://schemas.openxmlformats.org/markup-compatibility/2006">
          <mc:Choice Requires="x14">
            <control shapeId="10252" r:id="rId13" name="Check Box 12">
              <controlPr defaultSize="0" autoFill="0" autoLine="0" autoPict="0">
                <anchor moveWithCells="1">
                  <from>
                    <xdr:col>12</xdr:col>
                    <xdr:colOff>152400</xdr:colOff>
                    <xdr:row>98</xdr:row>
                    <xdr:rowOff>7620</xdr:rowOff>
                  </from>
                  <to>
                    <xdr:col>13</xdr:col>
                    <xdr:colOff>22860</xdr:colOff>
                    <xdr:row>99</xdr:row>
                    <xdr:rowOff>45720</xdr:rowOff>
                  </to>
                </anchor>
              </controlPr>
            </control>
          </mc:Choice>
        </mc:AlternateContent>
        <mc:AlternateContent xmlns:mc="http://schemas.openxmlformats.org/markup-compatibility/2006">
          <mc:Choice Requires="x14">
            <control shapeId="10253" r:id="rId14" name="Check Box 13">
              <controlPr defaultSize="0" autoFill="0" autoLine="0" autoPict="0">
                <anchor moveWithCells="1">
                  <from>
                    <xdr:col>12</xdr:col>
                    <xdr:colOff>152400</xdr:colOff>
                    <xdr:row>105</xdr:row>
                    <xdr:rowOff>7620</xdr:rowOff>
                  </from>
                  <to>
                    <xdr:col>13</xdr:col>
                    <xdr:colOff>22860</xdr:colOff>
                    <xdr:row>106</xdr:row>
                    <xdr:rowOff>45720</xdr:rowOff>
                  </to>
                </anchor>
              </controlPr>
            </control>
          </mc:Choice>
        </mc:AlternateContent>
        <mc:AlternateContent xmlns:mc="http://schemas.openxmlformats.org/markup-compatibility/2006">
          <mc:Choice Requires="x14">
            <control shapeId="10254" r:id="rId15" name="Check Box 14">
              <controlPr defaultSize="0" autoFill="0" autoLine="0" autoPict="0">
                <anchor moveWithCells="1">
                  <from>
                    <xdr:col>12</xdr:col>
                    <xdr:colOff>152400</xdr:colOff>
                    <xdr:row>109</xdr:row>
                    <xdr:rowOff>7620</xdr:rowOff>
                  </from>
                  <to>
                    <xdr:col>13</xdr:col>
                    <xdr:colOff>22860</xdr:colOff>
                    <xdr:row>110</xdr:row>
                    <xdr:rowOff>45720</xdr:rowOff>
                  </to>
                </anchor>
              </controlPr>
            </control>
          </mc:Choice>
        </mc:AlternateContent>
        <mc:AlternateContent xmlns:mc="http://schemas.openxmlformats.org/markup-compatibility/2006">
          <mc:Choice Requires="x14">
            <control shapeId="10261" r:id="rId16" name="Check Box 21">
              <controlPr defaultSize="0" autoFill="0" autoLine="0" autoPict="0">
                <anchor moveWithCells="1">
                  <from>
                    <xdr:col>12</xdr:col>
                    <xdr:colOff>152400</xdr:colOff>
                    <xdr:row>74</xdr:row>
                    <xdr:rowOff>30480</xdr:rowOff>
                  </from>
                  <to>
                    <xdr:col>13</xdr:col>
                    <xdr:colOff>22860</xdr:colOff>
                    <xdr:row>75</xdr:row>
                    <xdr:rowOff>38100</xdr:rowOff>
                  </to>
                </anchor>
              </controlPr>
            </control>
          </mc:Choice>
        </mc:AlternateContent>
        <mc:AlternateContent xmlns:mc="http://schemas.openxmlformats.org/markup-compatibility/2006">
          <mc:Choice Requires="x14">
            <control shapeId="10263" r:id="rId17" name="Check Box 23">
              <controlPr defaultSize="0" autoFill="0" autoLine="0" autoPict="0">
                <anchor moveWithCells="1">
                  <from>
                    <xdr:col>12</xdr:col>
                    <xdr:colOff>152400</xdr:colOff>
                    <xdr:row>120</xdr:row>
                    <xdr:rowOff>30480</xdr:rowOff>
                  </from>
                  <to>
                    <xdr:col>13</xdr:col>
                    <xdr:colOff>22860</xdr:colOff>
                    <xdr:row>121</xdr:row>
                    <xdr:rowOff>68580</xdr:rowOff>
                  </to>
                </anchor>
              </controlPr>
            </control>
          </mc:Choice>
        </mc:AlternateContent>
        <mc:AlternateContent xmlns:mc="http://schemas.openxmlformats.org/markup-compatibility/2006">
          <mc:Choice Requires="x14">
            <control shapeId="10264" r:id="rId18" name="Check Box 24">
              <controlPr defaultSize="0" autoFill="0" autoLine="0" autoPict="0">
                <anchor moveWithCells="1">
                  <from>
                    <xdr:col>12</xdr:col>
                    <xdr:colOff>152400</xdr:colOff>
                    <xdr:row>117</xdr:row>
                    <xdr:rowOff>7620</xdr:rowOff>
                  </from>
                  <to>
                    <xdr:col>13</xdr:col>
                    <xdr:colOff>22860</xdr:colOff>
                    <xdr:row>118</xdr:row>
                    <xdr:rowOff>22860</xdr:rowOff>
                  </to>
                </anchor>
              </controlPr>
            </control>
          </mc:Choice>
        </mc:AlternateContent>
        <mc:AlternateContent xmlns:mc="http://schemas.openxmlformats.org/markup-compatibility/2006">
          <mc:Choice Requires="x14">
            <control shapeId="10268" r:id="rId19" name="Check Box 28">
              <controlPr defaultSize="0" autoFill="0" autoLine="0" autoPict="0">
                <anchor moveWithCells="1">
                  <from>
                    <xdr:col>12</xdr:col>
                    <xdr:colOff>152400</xdr:colOff>
                    <xdr:row>123</xdr:row>
                    <xdr:rowOff>30480</xdr:rowOff>
                  </from>
                  <to>
                    <xdr:col>13</xdr:col>
                    <xdr:colOff>22860</xdr:colOff>
                    <xdr:row>124</xdr:row>
                    <xdr:rowOff>68580</xdr:rowOff>
                  </to>
                </anchor>
              </controlPr>
            </control>
          </mc:Choice>
        </mc:AlternateContent>
        <mc:AlternateContent xmlns:mc="http://schemas.openxmlformats.org/markup-compatibility/2006">
          <mc:Choice Requires="x14">
            <control shapeId="10270" r:id="rId20" name="Check Box 30">
              <controlPr defaultSize="0" autoFill="0" autoLine="0" autoPict="0">
                <anchor moveWithCells="1">
                  <from>
                    <xdr:col>12</xdr:col>
                    <xdr:colOff>152400</xdr:colOff>
                    <xdr:row>117</xdr:row>
                    <xdr:rowOff>7620</xdr:rowOff>
                  </from>
                  <to>
                    <xdr:col>13</xdr:col>
                    <xdr:colOff>22860</xdr:colOff>
                    <xdr:row>118</xdr:row>
                    <xdr:rowOff>22860</xdr:rowOff>
                  </to>
                </anchor>
              </controlPr>
            </control>
          </mc:Choice>
        </mc:AlternateContent>
        <mc:AlternateContent xmlns:mc="http://schemas.openxmlformats.org/markup-compatibility/2006">
          <mc:Choice Requires="x14">
            <control shapeId="10271" r:id="rId21" name="Check Box 31">
              <controlPr defaultSize="0" autoFill="0" autoLine="0" autoPict="0">
                <anchor moveWithCells="1">
                  <from>
                    <xdr:col>12</xdr:col>
                    <xdr:colOff>152400</xdr:colOff>
                    <xdr:row>76</xdr:row>
                    <xdr:rowOff>38100</xdr:rowOff>
                  </from>
                  <to>
                    <xdr:col>13</xdr:col>
                    <xdr:colOff>22860</xdr:colOff>
                    <xdr:row>77</xdr:row>
                    <xdr:rowOff>45720</xdr:rowOff>
                  </to>
                </anchor>
              </controlPr>
            </control>
          </mc:Choice>
        </mc:AlternateContent>
        <mc:AlternateContent xmlns:mc="http://schemas.openxmlformats.org/markup-compatibility/2006">
          <mc:Choice Requires="x14">
            <control shapeId="10272" r:id="rId22" name="Check Box 32">
              <controlPr defaultSize="0" autoFill="0" autoLine="0" autoPict="0">
                <anchor moveWithCells="1">
                  <from>
                    <xdr:col>1</xdr:col>
                    <xdr:colOff>152400</xdr:colOff>
                    <xdr:row>76</xdr:row>
                    <xdr:rowOff>220980</xdr:rowOff>
                  </from>
                  <to>
                    <xdr:col>3</xdr:col>
                    <xdr:colOff>0</xdr:colOff>
                    <xdr:row>77</xdr:row>
                    <xdr:rowOff>228600</xdr:rowOff>
                  </to>
                </anchor>
              </controlPr>
            </control>
          </mc:Choice>
        </mc:AlternateContent>
        <mc:AlternateContent xmlns:mc="http://schemas.openxmlformats.org/markup-compatibility/2006">
          <mc:Choice Requires="x14">
            <control shapeId="10273" r:id="rId23" name="Check Box 33">
              <controlPr defaultSize="0" autoFill="0" autoLine="0" autoPict="0">
                <anchor moveWithCells="1">
                  <from>
                    <xdr:col>1</xdr:col>
                    <xdr:colOff>152400</xdr:colOff>
                    <xdr:row>77</xdr:row>
                    <xdr:rowOff>220980</xdr:rowOff>
                  </from>
                  <to>
                    <xdr:col>3</xdr:col>
                    <xdr:colOff>0</xdr:colOff>
                    <xdr:row>78</xdr:row>
                    <xdr:rowOff>228600</xdr:rowOff>
                  </to>
                </anchor>
              </controlPr>
            </control>
          </mc:Choice>
        </mc:AlternateContent>
        <mc:AlternateContent xmlns:mc="http://schemas.openxmlformats.org/markup-compatibility/2006">
          <mc:Choice Requires="x14">
            <control shapeId="10275" r:id="rId24" name="Check Box 35">
              <controlPr defaultSize="0" autoFill="0" autoLine="0" autoPict="0">
                <anchor moveWithCells="1">
                  <from>
                    <xdr:col>1</xdr:col>
                    <xdr:colOff>83820</xdr:colOff>
                    <xdr:row>101</xdr:row>
                    <xdr:rowOff>190500</xdr:rowOff>
                  </from>
                  <to>
                    <xdr:col>2</xdr:col>
                    <xdr:colOff>182880</xdr:colOff>
                    <xdr:row>103</xdr:row>
                    <xdr:rowOff>30480</xdr:rowOff>
                  </to>
                </anchor>
              </controlPr>
            </control>
          </mc:Choice>
        </mc:AlternateContent>
        <mc:AlternateContent xmlns:mc="http://schemas.openxmlformats.org/markup-compatibility/2006">
          <mc:Choice Requires="x14">
            <control shapeId="10276" r:id="rId25" name="Check Box 36">
              <controlPr defaultSize="0" autoFill="0" autoLine="0" autoPict="0">
                <anchor moveWithCells="1">
                  <from>
                    <xdr:col>1</xdr:col>
                    <xdr:colOff>83820</xdr:colOff>
                    <xdr:row>113</xdr:row>
                    <xdr:rowOff>190500</xdr:rowOff>
                  </from>
                  <to>
                    <xdr:col>2</xdr:col>
                    <xdr:colOff>182880</xdr:colOff>
                    <xdr:row>115</xdr:row>
                    <xdr:rowOff>30480</xdr:rowOff>
                  </to>
                </anchor>
              </controlPr>
            </control>
          </mc:Choice>
        </mc:AlternateContent>
        <mc:AlternateContent xmlns:mc="http://schemas.openxmlformats.org/markup-compatibility/2006">
          <mc:Choice Requires="x14">
            <control shapeId="10277" r:id="rId26" name="Check Box 37">
              <controlPr defaultSize="0" autoFill="0" autoLine="0" autoPict="0">
                <anchor moveWithCells="1">
                  <from>
                    <xdr:col>1</xdr:col>
                    <xdr:colOff>83820</xdr:colOff>
                    <xdr:row>21</xdr:row>
                    <xdr:rowOff>190500</xdr:rowOff>
                  </from>
                  <to>
                    <xdr:col>2</xdr:col>
                    <xdr:colOff>182880</xdr:colOff>
                    <xdr:row>23</xdr:row>
                    <xdr:rowOff>22860</xdr:rowOff>
                  </to>
                </anchor>
              </controlPr>
            </control>
          </mc:Choice>
        </mc:AlternateContent>
        <mc:AlternateContent xmlns:mc="http://schemas.openxmlformats.org/markup-compatibility/2006">
          <mc:Choice Requires="x14">
            <control shapeId="10278" r:id="rId27" name="Check Box 38">
              <controlPr defaultSize="0" autoFill="0" autoLine="0" autoPict="0">
                <anchor moveWithCells="1">
                  <from>
                    <xdr:col>1</xdr:col>
                    <xdr:colOff>38100</xdr:colOff>
                    <xdr:row>93</xdr:row>
                    <xdr:rowOff>198120</xdr:rowOff>
                  </from>
                  <to>
                    <xdr:col>2</xdr:col>
                    <xdr:colOff>137160</xdr:colOff>
                    <xdr:row>94</xdr:row>
                    <xdr:rowOff>236220</xdr:rowOff>
                  </to>
                </anchor>
              </controlPr>
            </control>
          </mc:Choice>
        </mc:AlternateContent>
        <mc:AlternateContent xmlns:mc="http://schemas.openxmlformats.org/markup-compatibility/2006">
          <mc:Choice Requires="x14">
            <control shapeId="10282" r:id="rId28" name="Check Box 42">
              <controlPr defaultSize="0" autoFill="0" autoLine="0" autoPict="0">
                <anchor moveWithCells="1">
                  <from>
                    <xdr:col>1</xdr:col>
                    <xdr:colOff>30480</xdr:colOff>
                    <xdr:row>94</xdr:row>
                    <xdr:rowOff>594360</xdr:rowOff>
                  </from>
                  <to>
                    <xdr:col>2</xdr:col>
                    <xdr:colOff>121920</xdr:colOff>
                    <xdr:row>96</xdr:row>
                    <xdr:rowOff>0</xdr:rowOff>
                  </to>
                </anchor>
              </controlPr>
            </control>
          </mc:Choice>
        </mc:AlternateContent>
        <mc:AlternateContent xmlns:mc="http://schemas.openxmlformats.org/markup-compatibility/2006">
          <mc:Choice Requires="x14">
            <control shapeId="10283" r:id="rId29" name="Check Box 43">
              <controlPr defaultSize="0" autoFill="0" autoLine="0" autoPict="0">
                <anchor moveWithCells="1">
                  <from>
                    <xdr:col>12</xdr:col>
                    <xdr:colOff>152400</xdr:colOff>
                    <xdr:row>93</xdr:row>
                    <xdr:rowOff>38100</xdr:rowOff>
                  </from>
                  <to>
                    <xdr:col>13</xdr:col>
                    <xdr:colOff>22860</xdr:colOff>
                    <xdr:row>94</xdr:row>
                    <xdr:rowOff>76200</xdr:rowOff>
                  </to>
                </anchor>
              </controlPr>
            </control>
          </mc:Choice>
        </mc:AlternateContent>
        <mc:AlternateContent xmlns:mc="http://schemas.openxmlformats.org/markup-compatibility/2006">
          <mc:Choice Requires="x14">
            <control shapeId="10284" r:id="rId30" name="Check Box 44">
              <controlPr defaultSize="0" autoFill="0" autoLine="0" autoPict="0">
                <anchor moveWithCells="1">
                  <from>
                    <xdr:col>1</xdr:col>
                    <xdr:colOff>45720</xdr:colOff>
                    <xdr:row>66</xdr:row>
                    <xdr:rowOff>60960</xdr:rowOff>
                  </from>
                  <to>
                    <xdr:col>2</xdr:col>
                    <xdr:colOff>144780</xdr:colOff>
                    <xdr:row>68</xdr:row>
                    <xdr:rowOff>30480</xdr:rowOff>
                  </to>
                </anchor>
              </controlPr>
            </control>
          </mc:Choice>
        </mc:AlternateContent>
        <mc:AlternateContent xmlns:mc="http://schemas.openxmlformats.org/markup-compatibility/2006">
          <mc:Choice Requires="x14">
            <control shapeId="10286" r:id="rId31" name="Check Box 46">
              <controlPr defaultSize="0" autoFill="0" autoLine="0" autoPict="0">
                <anchor moveWithCells="1">
                  <from>
                    <xdr:col>1</xdr:col>
                    <xdr:colOff>45720</xdr:colOff>
                    <xdr:row>69</xdr:row>
                    <xdr:rowOff>76200</xdr:rowOff>
                  </from>
                  <to>
                    <xdr:col>2</xdr:col>
                    <xdr:colOff>144780</xdr:colOff>
                    <xdr:row>71</xdr:row>
                    <xdr:rowOff>38100</xdr:rowOff>
                  </to>
                </anchor>
              </controlPr>
            </control>
          </mc:Choice>
        </mc:AlternateContent>
        <mc:AlternateContent xmlns:mc="http://schemas.openxmlformats.org/markup-compatibility/2006">
          <mc:Choice Requires="x14">
            <control shapeId="10287" r:id="rId32" name="Check Box 47">
              <controlPr defaultSize="0" autoFill="0" autoLine="0" autoPict="0">
                <anchor moveWithCells="1">
                  <from>
                    <xdr:col>13</xdr:col>
                    <xdr:colOff>144780</xdr:colOff>
                    <xdr:row>19</xdr:row>
                    <xdr:rowOff>99060</xdr:rowOff>
                  </from>
                  <to>
                    <xdr:col>14</xdr:col>
                    <xdr:colOff>7620</xdr:colOff>
                    <xdr:row>20</xdr:row>
                    <xdr:rowOff>114300</xdr:rowOff>
                  </to>
                </anchor>
              </controlPr>
            </control>
          </mc:Choice>
        </mc:AlternateContent>
        <mc:AlternateContent xmlns:mc="http://schemas.openxmlformats.org/markup-compatibility/2006">
          <mc:Choice Requires="x14">
            <control shapeId="10288" r:id="rId33" name="Check Box 48">
              <controlPr defaultSize="0" autoFill="0" autoLine="0" autoPict="0">
                <anchor moveWithCells="1">
                  <from>
                    <xdr:col>13</xdr:col>
                    <xdr:colOff>144780</xdr:colOff>
                    <xdr:row>25</xdr:row>
                    <xdr:rowOff>99060</xdr:rowOff>
                  </from>
                  <to>
                    <xdr:col>14</xdr:col>
                    <xdr:colOff>7620</xdr:colOff>
                    <xdr:row>25</xdr:row>
                    <xdr:rowOff>342900</xdr:rowOff>
                  </to>
                </anchor>
              </controlPr>
            </control>
          </mc:Choice>
        </mc:AlternateContent>
        <mc:AlternateContent xmlns:mc="http://schemas.openxmlformats.org/markup-compatibility/2006">
          <mc:Choice Requires="x14">
            <control shapeId="10289" r:id="rId34" name="Check Box 49">
              <controlPr defaultSize="0" autoFill="0" autoLine="0" autoPict="0">
                <anchor moveWithCells="1">
                  <from>
                    <xdr:col>13</xdr:col>
                    <xdr:colOff>144780</xdr:colOff>
                    <xdr:row>37</xdr:row>
                    <xdr:rowOff>99060</xdr:rowOff>
                  </from>
                  <to>
                    <xdr:col>14</xdr:col>
                    <xdr:colOff>7620</xdr:colOff>
                    <xdr:row>38</xdr:row>
                    <xdr:rowOff>121920</xdr:rowOff>
                  </to>
                </anchor>
              </controlPr>
            </control>
          </mc:Choice>
        </mc:AlternateContent>
        <mc:AlternateContent xmlns:mc="http://schemas.openxmlformats.org/markup-compatibility/2006">
          <mc:Choice Requires="x14">
            <control shapeId="10290" r:id="rId35" name="Check Box 50">
              <controlPr defaultSize="0" autoFill="0" autoLine="0" autoPict="0">
                <anchor moveWithCells="1">
                  <from>
                    <xdr:col>13</xdr:col>
                    <xdr:colOff>152400</xdr:colOff>
                    <xdr:row>40</xdr:row>
                    <xdr:rowOff>38100</xdr:rowOff>
                  </from>
                  <to>
                    <xdr:col>14</xdr:col>
                    <xdr:colOff>22860</xdr:colOff>
                    <xdr:row>41</xdr:row>
                    <xdr:rowOff>76200</xdr:rowOff>
                  </to>
                </anchor>
              </controlPr>
            </control>
          </mc:Choice>
        </mc:AlternateContent>
        <mc:AlternateContent xmlns:mc="http://schemas.openxmlformats.org/markup-compatibility/2006">
          <mc:Choice Requires="x14">
            <control shapeId="10291" r:id="rId36" name="Check Box 51">
              <controlPr defaultSize="0" autoFill="0" autoLine="0" autoPict="0">
                <anchor moveWithCells="1">
                  <from>
                    <xdr:col>13</xdr:col>
                    <xdr:colOff>152400</xdr:colOff>
                    <xdr:row>44</xdr:row>
                    <xdr:rowOff>7620</xdr:rowOff>
                  </from>
                  <to>
                    <xdr:col>14</xdr:col>
                    <xdr:colOff>22860</xdr:colOff>
                    <xdr:row>44</xdr:row>
                    <xdr:rowOff>259080</xdr:rowOff>
                  </to>
                </anchor>
              </controlPr>
            </control>
          </mc:Choice>
        </mc:AlternateContent>
        <mc:AlternateContent xmlns:mc="http://schemas.openxmlformats.org/markup-compatibility/2006">
          <mc:Choice Requires="x14">
            <control shapeId="10292" r:id="rId37" name="Check Box 52">
              <controlPr defaultSize="0" autoFill="0" autoLine="0" autoPict="0">
                <anchor moveWithCells="1">
                  <from>
                    <xdr:col>13</xdr:col>
                    <xdr:colOff>144780</xdr:colOff>
                    <xdr:row>65</xdr:row>
                    <xdr:rowOff>106680</xdr:rowOff>
                  </from>
                  <to>
                    <xdr:col>14</xdr:col>
                    <xdr:colOff>7620</xdr:colOff>
                    <xdr:row>67</xdr:row>
                    <xdr:rowOff>22860</xdr:rowOff>
                  </to>
                </anchor>
              </controlPr>
            </control>
          </mc:Choice>
        </mc:AlternateContent>
        <mc:AlternateContent xmlns:mc="http://schemas.openxmlformats.org/markup-compatibility/2006">
          <mc:Choice Requires="x14">
            <control shapeId="10293" r:id="rId38" name="Check Box 53">
              <controlPr defaultSize="0" autoFill="0" autoLine="0" autoPict="0">
                <anchor moveWithCells="1">
                  <from>
                    <xdr:col>13</xdr:col>
                    <xdr:colOff>152400</xdr:colOff>
                    <xdr:row>81</xdr:row>
                    <xdr:rowOff>30480</xdr:rowOff>
                  </from>
                  <to>
                    <xdr:col>14</xdr:col>
                    <xdr:colOff>22860</xdr:colOff>
                    <xdr:row>81</xdr:row>
                    <xdr:rowOff>274320</xdr:rowOff>
                  </to>
                </anchor>
              </controlPr>
            </control>
          </mc:Choice>
        </mc:AlternateContent>
        <mc:AlternateContent xmlns:mc="http://schemas.openxmlformats.org/markup-compatibility/2006">
          <mc:Choice Requires="x14">
            <control shapeId="10294" r:id="rId39" name="Check Box 54">
              <controlPr defaultSize="0" autoFill="0" autoLine="0" autoPict="0">
                <anchor moveWithCells="1">
                  <from>
                    <xdr:col>13</xdr:col>
                    <xdr:colOff>152400</xdr:colOff>
                    <xdr:row>83</xdr:row>
                    <xdr:rowOff>30480</xdr:rowOff>
                  </from>
                  <to>
                    <xdr:col>14</xdr:col>
                    <xdr:colOff>22860</xdr:colOff>
                    <xdr:row>84</xdr:row>
                    <xdr:rowOff>38100</xdr:rowOff>
                  </to>
                </anchor>
              </controlPr>
            </control>
          </mc:Choice>
        </mc:AlternateContent>
        <mc:AlternateContent xmlns:mc="http://schemas.openxmlformats.org/markup-compatibility/2006">
          <mc:Choice Requires="x14">
            <control shapeId="10295" r:id="rId40" name="Check Box 55">
              <controlPr defaultSize="0" autoFill="0" autoLine="0" autoPict="0">
                <anchor moveWithCells="1">
                  <from>
                    <xdr:col>13</xdr:col>
                    <xdr:colOff>152400</xdr:colOff>
                    <xdr:row>87</xdr:row>
                    <xdr:rowOff>30480</xdr:rowOff>
                  </from>
                  <to>
                    <xdr:col>14</xdr:col>
                    <xdr:colOff>22860</xdr:colOff>
                    <xdr:row>88</xdr:row>
                    <xdr:rowOff>38100</xdr:rowOff>
                  </to>
                </anchor>
              </controlPr>
            </control>
          </mc:Choice>
        </mc:AlternateContent>
        <mc:AlternateContent xmlns:mc="http://schemas.openxmlformats.org/markup-compatibility/2006">
          <mc:Choice Requires="x14">
            <control shapeId="10296" r:id="rId41" name="Check Box 56">
              <controlPr defaultSize="0" autoFill="0" autoLine="0" autoPict="0">
                <anchor moveWithCells="1">
                  <from>
                    <xdr:col>13</xdr:col>
                    <xdr:colOff>152400</xdr:colOff>
                    <xdr:row>98</xdr:row>
                    <xdr:rowOff>7620</xdr:rowOff>
                  </from>
                  <to>
                    <xdr:col>14</xdr:col>
                    <xdr:colOff>22860</xdr:colOff>
                    <xdr:row>99</xdr:row>
                    <xdr:rowOff>45720</xdr:rowOff>
                  </to>
                </anchor>
              </controlPr>
            </control>
          </mc:Choice>
        </mc:AlternateContent>
        <mc:AlternateContent xmlns:mc="http://schemas.openxmlformats.org/markup-compatibility/2006">
          <mc:Choice Requires="x14">
            <control shapeId="10297" r:id="rId42" name="Check Box 57">
              <controlPr defaultSize="0" autoFill="0" autoLine="0" autoPict="0">
                <anchor moveWithCells="1">
                  <from>
                    <xdr:col>13</xdr:col>
                    <xdr:colOff>152400</xdr:colOff>
                    <xdr:row>105</xdr:row>
                    <xdr:rowOff>7620</xdr:rowOff>
                  </from>
                  <to>
                    <xdr:col>14</xdr:col>
                    <xdr:colOff>22860</xdr:colOff>
                    <xdr:row>106</xdr:row>
                    <xdr:rowOff>45720</xdr:rowOff>
                  </to>
                </anchor>
              </controlPr>
            </control>
          </mc:Choice>
        </mc:AlternateContent>
        <mc:AlternateContent xmlns:mc="http://schemas.openxmlformats.org/markup-compatibility/2006">
          <mc:Choice Requires="x14">
            <control shapeId="10298" r:id="rId43" name="Check Box 58">
              <controlPr defaultSize="0" autoFill="0" autoLine="0" autoPict="0">
                <anchor moveWithCells="1">
                  <from>
                    <xdr:col>13</xdr:col>
                    <xdr:colOff>152400</xdr:colOff>
                    <xdr:row>109</xdr:row>
                    <xdr:rowOff>7620</xdr:rowOff>
                  </from>
                  <to>
                    <xdr:col>14</xdr:col>
                    <xdr:colOff>22860</xdr:colOff>
                    <xdr:row>110</xdr:row>
                    <xdr:rowOff>45720</xdr:rowOff>
                  </to>
                </anchor>
              </controlPr>
            </control>
          </mc:Choice>
        </mc:AlternateContent>
        <mc:AlternateContent xmlns:mc="http://schemas.openxmlformats.org/markup-compatibility/2006">
          <mc:Choice Requires="x14">
            <control shapeId="10299" r:id="rId44" name="Check Box 59">
              <controlPr defaultSize="0" autoFill="0" autoLine="0" autoPict="0">
                <anchor moveWithCells="1">
                  <from>
                    <xdr:col>13</xdr:col>
                    <xdr:colOff>152400</xdr:colOff>
                    <xdr:row>74</xdr:row>
                    <xdr:rowOff>30480</xdr:rowOff>
                  </from>
                  <to>
                    <xdr:col>14</xdr:col>
                    <xdr:colOff>22860</xdr:colOff>
                    <xdr:row>75</xdr:row>
                    <xdr:rowOff>38100</xdr:rowOff>
                  </to>
                </anchor>
              </controlPr>
            </control>
          </mc:Choice>
        </mc:AlternateContent>
        <mc:AlternateContent xmlns:mc="http://schemas.openxmlformats.org/markup-compatibility/2006">
          <mc:Choice Requires="x14">
            <control shapeId="10300" r:id="rId45" name="Check Box 60">
              <controlPr defaultSize="0" autoFill="0" autoLine="0" autoPict="0">
                <anchor moveWithCells="1">
                  <from>
                    <xdr:col>13</xdr:col>
                    <xdr:colOff>152400</xdr:colOff>
                    <xdr:row>120</xdr:row>
                    <xdr:rowOff>30480</xdr:rowOff>
                  </from>
                  <to>
                    <xdr:col>14</xdr:col>
                    <xdr:colOff>22860</xdr:colOff>
                    <xdr:row>121</xdr:row>
                    <xdr:rowOff>68580</xdr:rowOff>
                  </to>
                </anchor>
              </controlPr>
            </control>
          </mc:Choice>
        </mc:AlternateContent>
        <mc:AlternateContent xmlns:mc="http://schemas.openxmlformats.org/markup-compatibility/2006">
          <mc:Choice Requires="x14">
            <control shapeId="10301" r:id="rId46" name="Check Box 61">
              <controlPr defaultSize="0" autoFill="0" autoLine="0" autoPict="0">
                <anchor moveWithCells="1">
                  <from>
                    <xdr:col>13</xdr:col>
                    <xdr:colOff>152400</xdr:colOff>
                    <xdr:row>117</xdr:row>
                    <xdr:rowOff>7620</xdr:rowOff>
                  </from>
                  <to>
                    <xdr:col>14</xdr:col>
                    <xdr:colOff>22860</xdr:colOff>
                    <xdr:row>118</xdr:row>
                    <xdr:rowOff>22860</xdr:rowOff>
                  </to>
                </anchor>
              </controlPr>
            </control>
          </mc:Choice>
        </mc:AlternateContent>
        <mc:AlternateContent xmlns:mc="http://schemas.openxmlformats.org/markup-compatibility/2006">
          <mc:Choice Requires="x14">
            <control shapeId="10302" r:id="rId47" name="Check Box 62">
              <controlPr defaultSize="0" autoFill="0" autoLine="0" autoPict="0">
                <anchor moveWithCells="1">
                  <from>
                    <xdr:col>13</xdr:col>
                    <xdr:colOff>152400</xdr:colOff>
                    <xdr:row>123</xdr:row>
                    <xdr:rowOff>30480</xdr:rowOff>
                  </from>
                  <to>
                    <xdr:col>14</xdr:col>
                    <xdr:colOff>22860</xdr:colOff>
                    <xdr:row>124</xdr:row>
                    <xdr:rowOff>68580</xdr:rowOff>
                  </to>
                </anchor>
              </controlPr>
            </control>
          </mc:Choice>
        </mc:AlternateContent>
        <mc:AlternateContent xmlns:mc="http://schemas.openxmlformats.org/markup-compatibility/2006">
          <mc:Choice Requires="x14">
            <control shapeId="10303" r:id="rId48" name="Check Box 63">
              <controlPr defaultSize="0" autoFill="0" autoLine="0" autoPict="0">
                <anchor moveWithCells="1">
                  <from>
                    <xdr:col>13</xdr:col>
                    <xdr:colOff>152400</xdr:colOff>
                    <xdr:row>117</xdr:row>
                    <xdr:rowOff>7620</xdr:rowOff>
                  </from>
                  <to>
                    <xdr:col>14</xdr:col>
                    <xdr:colOff>22860</xdr:colOff>
                    <xdr:row>118</xdr:row>
                    <xdr:rowOff>22860</xdr:rowOff>
                  </to>
                </anchor>
              </controlPr>
            </control>
          </mc:Choice>
        </mc:AlternateContent>
        <mc:AlternateContent xmlns:mc="http://schemas.openxmlformats.org/markup-compatibility/2006">
          <mc:Choice Requires="x14">
            <control shapeId="10304" r:id="rId49" name="Check Box 64">
              <controlPr defaultSize="0" autoFill="0" autoLine="0" autoPict="0">
                <anchor moveWithCells="1">
                  <from>
                    <xdr:col>13</xdr:col>
                    <xdr:colOff>152400</xdr:colOff>
                    <xdr:row>76</xdr:row>
                    <xdr:rowOff>38100</xdr:rowOff>
                  </from>
                  <to>
                    <xdr:col>14</xdr:col>
                    <xdr:colOff>22860</xdr:colOff>
                    <xdr:row>77</xdr:row>
                    <xdr:rowOff>45720</xdr:rowOff>
                  </to>
                </anchor>
              </controlPr>
            </control>
          </mc:Choice>
        </mc:AlternateContent>
        <mc:AlternateContent xmlns:mc="http://schemas.openxmlformats.org/markup-compatibility/2006">
          <mc:Choice Requires="x14">
            <control shapeId="10305" r:id="rId50" name="Check Box 65">
              <controlPr defaultSize="0" autoFill="0" autoLine="0" autoPict="0">
                <anchor moveWithCells="1">
                  <from>
                    <xdr:col>13</xdr:col>
                    <xdr:colOff>152400</xdr:colOff>
                    <xdr:row>93</xdr:row>
                    <xdr:rowOff>38100</xdr:rowOff>
                  </from>
                  <to>
                    <xdr:col>14</xdr:col>
                    <xdr:colOff>22860</xdr:colOff>
                    <xdr:row>94</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AE52"/>
  <sheetViews>
    <sheetView tabSelected="1" view="pageBreakPreview" zoomScaleNormal="100" zoomScaleSheetLayoutView="100" workbookViewId="0">
      <selection activeCell="AI43" sqref="AI43"/>
    </sheetView>
  </sheetViews>
  <sheetFormatPr defaultColWidth="9" defaultRowHeight="16.2"/>
  <cols>
    <col min="1" max="29" width="3.3984375" style="257" customWidth="1"/>
    <col min="30" max="30" width="2.3984375" style="257" customWidth="1"/>
    <col min="31" max="31" width="3.3984375" style="257" bestFit="1" customWidth="1"/>
    <col min="32" max="16384" width="9" style="257"/>
  </cols>
  <sheetData>
    <row r="1" spans="1:31" ht="18">
      <c r="A1" s="804" t="s">
        <v>220</v>
      </c>
      <c r="B1" s="804"/>
      <c r="C1" s="804"/>
      <c r="D1" s="804"/>
      <c r="E1" s="804"/>
      <c r="F1" s="804"/>
      <c r="G1" s="804"/>
      <c r="H1" s="804"/>
      <c r="I1" s="804"/>
      <c r="J1" s="804"/>
      <c r="K1" s="804"/>
      <c r="L1" s="804"/>
      <c r="M1" s="804"/>
      <c r="N1" s="804"/>
      <c r="O1" s="804"/>
      <c r="P1" s="804"/>
      <c r="Q1" s="804"/>
      <c r="R1" s="804"/>
      <c r="S1" s="804"/>
      <c r="T1" s="804"/>
      <c r="U1" s="804"/>
      <c r="V1" s="804"/>
      <c r="W1" s="804"/>
      <c r="X1" s="804"/>
      <c r="Y1" s="804"/>
      <c r="Z1" s="804"/>
      <c r="AA1" s="804"/>
      <c r="AB1" s="804"/>
      <c r="AC1" s="804"/>
    </row>
    <row r="2" spans="1:31" ht="17.25" customHeight="1">
      <c r="A2" s="805" t="s">
        <v>223</v>
      </c>
      <c r="B2" s="805"/>
      <c r="C2" s="805"/>
      <c r="D2" s="805"/>
      <c r="E2" s="805"/>
      <c r="F2" s="805"/>
      <c r="G2" s="805"/>
      <c r="H2" s="805"/>
      <c r="I2" s="805"/>
      <c r="J2" s="805"/>
      <c r="K2" s="805"/>
      <c r="L2" s="805"/>
      <c r="M2" s="805"/>
      <c r="N2" s="805"/>
      <c r="O2" s="805"/>
      <c r="P2" s="805"/>
      <c r="Q2" s="805"/>
      <c r="R2" s="805"/>
      <c r="S2" s="805"/>
      <c r="T2" s="805"/>
      <c r="U2" s="805"/>
      <c r="V2" s="805"/>
      <c r="W2" s="805"/>
      <c r="X2" s="805"/>
      <c r="Y2" s="805"/>
      <c r="Z2" s="805"/>
      <c r="AA2" s="805"/>
      <c r="AB2" s="805"/>
      <c r="AC2" s="805"/>
    </row>
    <row r="3" spans="1:31" ht="17.25" customHeight="1">
      <c r="A3" s="806" t="s">
        <v>224</v>
      </c>
      <c r="B3" s="806"/>
      <c r="C3" s="806"/>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C3" s="806"/>
    </row>
    <row r="4" spans="1:31" ht="9" customHeight="1" thickBot="1">
      <c r="E4" s="258"/>
      <c r="F4" s="258"/>
      <c r="G4" s="258"/>
      <c r="H4" s="258"/>
      <c r="I4" s="258"/>
      <c r="J4" s="258"/>
      <c r="K4" s="258"/>
      <c r="L4" s="258"/>
      <c r="M4" s="258"/>
      <c r="N4" s="258"/>
      <c r="O4" s="258"/>
      <c r="P4" s="258"/>
      <c r="Q4" s="258"/>
      <c r="R4" s="258"/>
      <c r="S4" s="258"/>
      <c r="T4" s="258"/>
      <c r="U4" s="258"/>
      <c r="V4" s="258"/>
      <c r="W4" s="258"/>
      <c r="X4" s="258"/>
      <c r="Y4" s="258"/>
      <c r="Z4" s="258"/>
      <c r="AA4" s="258"/>
      <c r="AB4" s="258"/>
      <c r="AC4" s="258"/>
    </row>
    <row r="5" spans="1:31" ht="19.5" customHeight="1">
      <c r="A5" s="769" t="s">
        <v>127</v>
      </c>
      <c r="B5" s="770"/>
      <c r="C5" s="770"/>
      <c r="D5" s="770"/>
      <c r="E5" s="807"/>
      <c r="F5" s="808"/>
      <c r="G5" s="808"/>
      <c r="H5" s="808"/>
      <c r="I5" s="808"/>
      <c r="J5" s="808"/>
      <c r="K5" s="808"/>
      <c r="L5" s="808"/>
      <c r="M5" s="808"/>
      <c r="N5" s="808"/>
      <c r="O5" s="808"/>
      <c r="P5" s="808"/>
      <c r="Q5" s="808"/>
      <c r="R5" s="808"/>
      <c r="S5" s="808"/>
      <c r="T5" s="808"/>
      <c r="U5" s="808"/>
      <c r="V5" s="808"/>
      <c r="W5" s="808"/>
      <c r="X5" s="808"/>
      <c r="Y5" s="808"/>
      <c r="Z5" s="808"/>
      <c r="AA5" s="808"/>
      <c r="AB5" s="808"/>
      <c r="AC5" s="809"/>
      <c r="AE5" s="259" t="s">
        <v>70</v>
      </c>
    </row>
    <row r="6" spans="1:31" ht="19.5" customHeight="1">
      <c r="A6" s="816" t="s">
        <v>71</v>
      </c>
      <c r="B6" s="817"/>
      <c r="C6" s="817"/>
      <c r="D6" s="817"/>
      <c r="E6" s="260"/>
      <c r="F6" s="284" t="s">
        <v>70</v>
      </c>
      <c r="G6" s="261" t="s">
        <v>72</v>
      </c>
      <c r="H6" s="261"/>
      <c r="I6" s="261"/>
      <c r="J6" s="261"/>
      <c r="K6" s="284" t="s">
        <v>70</v>
      </c>
      <c r="L6" s="261" t="s">
        <v>73</v>
      </c>
      <c r="M6" s="261"/>
      <c r="N6" s="261"/>
      <c r="O6" s="261"/>
      <c r="P6" s="261"/>
      <c r="Q6" s="261"/>
      <c r="R6" s="261"/>
      <c r="S6" s="261"/>
      <c r="T6" s="261"/>
      <c r="U6" s="261"/>
      <c r="V6" s="261"/>
      <c r="W6" s="261"/>
      <c r="X6" s="261"/>
      <c r="Y6" s="261"/>
      <c r="Z6" s="261"/>
      <c r="AA6" s="261"/>
      <c r="AB6" s="261"/>
      <c r="AC6" s="280"/>
      <c r="AE6" s="259" t="s">
        <v>74</v>
      </c>
    </row>
    <row r="7" spans="1:31" ht="32.25" customHeight="1">
      <c r="A7" s="816" t="s">
        <v>75</v>
      </c>
      <c r="B7" s="817"/>
      <c r="C7" s="817"/>
      <c r="D7" s="817"/>
      <c r="E7" s="823"/>
      <c r="F7" s="824"/>
      <c r="G7" s="262" t="s">
        <v>76</v>
      </c>
      <c r="H7" s="824"/>
      <c r="I7" s="824"/>
      <c r="J7" s="262" t="s">
        <v>77</v>
      </c>
      <c r="K7" s="262" t="s">
        <v>78</v>
      </c>
      <c r="L7" s="785" t="s">
        <v>79</v>
      </c>
      <c r="M7" s="785"/>
      <c r="N7" s="824" t="s">
        <v>80</v>
      </c>
      <c r="O7" s="824"/>
      <c r="P7" s="262" t="s">
        <v>76</v>
      </c>
      <c r="Q7" s="824"/>
      <c r="R7" s="824"/>
      <c r="S7" s="262" t="s">
        <v>77</v>
      </c>
      <c r="T7" s="825" t="s">
        <v>229</v>
      </c>
      <c r="U7" s="825"/>
      <c r="V7" s="825"/>
      <c r="W7" s="825"/>
      <c r="X7" s="825"/>
      <c r="Y7" s="825"/>
      <c r="Z7" s="825"/>
      <c r="AA7" s="825"/>
      <c r="AB7" s="825"/>
      <c r="AC7" s="826"/>
      <c r="AE7" s="259"/>
    </row>
    <row r="8" spans="1:31" ht="20.25" customHeight="1" thickBot="1">
      <c r="A8" s="827" t="s">
        <v>81</v>
      </c>
      <c r="B8" s="828"/>
      <c r="C8" s="828"/>
      <c r="D8" s="828"/>
      <c r="E8" s="799"/>
      <c r="F8" s="800"/>
      <c r="G8" s="800"/>
      <c r="H8" s="800"/>
      <c r="I8" s="281" t="s">
        <v>82</v>
      </c>
      <c r="J8" s="800"/>
      <c r="K8" s="800"/>
      <c r="L8" s="281" t="s">
        <v>83</v>
      </c>
      <c r="M8" s="282"/>
      <c r="N8" s="282"/>
      <c r="O8" s="282"/>
      <c r="P8" s="282"/>
      <c r="Q8" s="282"/>
      <c r="R8" s="282"/>
      <c r="S8" s="282"/>
      <c r="T8" s="282"/>
      <c r="U8" s="282"/>
      <c r="V8" s="282"/>
      <c r="W8" s="282"/>
      <c r="X8" s="282"/>
      <c r="Y8" s="282"/>
      <c r="Z8" s="282"/>
      <c r="AA8" s="282"/>
      <c r="AB8" s="282"/>
      <c r="AC8" s="283"/>
    </row>
    <row r="9" spans="1:31" ht="15" customHeight="1">
      <c r="A9" s="264"/>
      <c r="B9" s="264"/>
      <c r="C9" s="264"/>
      <c r="D9" s="264"/>
      <c r="E9" s="265"/>
      <c r="F9" s="265"/>
      <c r="G9" s="265"/>
      <c r="H9" s="265"/>
      <c r="I9" s="265"/>
      <c r="J9" s="265"/>
      <c r="K9" s="265"/>
      <c r="L9" s="265"/>
      <c r="M9" s="265"/>
      <c r="N9" s="265"/>
      <c r="O9" s="265"/>
      <c r="P9" s="265"/>
      <c r="Q9" s="265"/>
      <c r="R9" s="265"/>
      <c r="S9" s="265"/>
      <c r="T9" s="265"/>
      <c r="U9" s="265"/>
      <c r="V9" s="265"/>
      <c r="W9" s="265"/>
      <c r="X9" s="265"/>
      <c r="Y9" s="265"/>
      <c r="Z9" s="265"/>
      <c r="AA9" s="265"/>
      <c r="AB9" s="265"/>
      <c r="AC9" s="265"/>
    </row>
    <row r="10" spans="1:31" ht="15" customHeight="1">
      <c r="A10" s="530" t="s">
        <v>84</v>
      </c>
      <c r="B10" s="531"/>
      <c r="C10" s="531"/>
      <c r="D10" s="531"/>
      <c r="E10" s="532"/>
      <c r="F10" s="532"/>
      <c r="G10" s="532"/>
      <c r="H10" s="532"/>
      <c r="I10" s="532"/>
      <c r="J10" s="532"/>
      <c r="K10" s="532"/>
      <c r="L10" s="532"/>
      <c r="M10" s="532"/>
      <c r="N10" s="532"/>
      <c r="O10" s="532"/>
      <c r="P10" s="532"/>
      <c r="Q10" s="532"/>
      <c r="R10" s="532"/>
      <c r="S10" s="532"/>
      <c r="T10" s="532"/>
      <c r="U10" s="532"/>
      <c r="V10" s="532"/>
      <c r="W10" s="532"/>
      <c r="X10" s="532"/>
      <c r="Y10" s="532"/>
      <c r="Z10" s="532"/>
      <c r="AA10" s="532"/>
      <c r="AB10" s="532"/>
      <c r="AC10" s="532"/>
    </row>
    <row r="11" spans="1:31" ht="15" customHeight="1">
      <c r="A11" s="266"/>
      <c r="B11" s="264"/>
      <c r="C11" s="264"/>
      <c r="D11" s="264"/>
      <c r="E11" s="265"/>
      <c r="F11" s="265"/>
      <c r="G11" s="265"/>
      <c r="H11" s="265"/>
      <c r="I11" s="265"/>
      <c r="J11" s="263"/>
      <c r="K11" s="263"/>
      <c r="L11" s="263"/>
      <c r="M11" s="265"/>
      <c r="N11" s="265"/>
      <c r="O11" s="265"/>
      <c r="P11" s="265"/>
      <c r="Q11" s="265"/>
      <c r="R11" s="265"/>
      <c r="S11" s="265"/>
      <c r="T11" s="265"/>
      <c r="U11" s="265"/>
      <c r="V11" s="265"/>
      <c r="W11" s="265"/>
      <c r="X11" s="265"/>
      <c r="Y11" s="265"/>
      <c r="Z11" s="265"/>
      <c r="AA11" s="265"/>
      <c r="AB11" s="265"/>
      <c r="AC11" s="265"/>
    </row>
    <row r="12" spans="1:31" ht="18" customHeight="1">
      <c r="A12" s="760" t="s">
        <v>221</v>
      </c>
      <c r="B12" s="760"/>
      <c r="C12" s="760"/>
      <c r="D12" s="760"/>
      <c r="E12" s="760"/>
      <c r="F12" s="760"/>
      <c r="G12" s="760"/>
      <c r="H12" s="768"/>
      <c r="I12" s="818"/>
      <c r="J12" s="819"/>
      <c r="K12" s="820"/>
      <c r="L12" s="821"/>
      <c r="M12" s="267" t="s">
        <v>85</v>
      </c>
      <c r="N12" s="268"/>
      <c r="O12" s="269" t="s">
        <v>86</v>
      </c>
      <c r="P12" s="822" t="s">
        <v>87</v>
      </c>
      <c r="Q12" s="822"/>
      <c r="R12" s="822"/>
      <c r="S12" s="822"/>
      <c r="T12" s="822"/>
      <c r="U12" s="822"/>
      <c r="V12" s="822"/>
      <c r="W12" s="822"/>
      <c r="X12" s="822"/>
      <c r="Y12" s="822"/>
      <c r="Z12" s="822"/>
      <c r="AA12" s="822"/>
      <c r="AB12" s="822"/>
      <c r="AC12" s="822"/>
    </row>
    <row r="13" spans="1:31">
      <c r="A13" s="264"/>
      <c r="B13" s="264"/>
      <c r="C13" s="264"/>
      <c r="D13" s="264"/>
      <c r="E13" s="265"/>
      <c r="F13" s="265"/>
      <c r="G13" s="265"/>
      <c r="H13" s="265"/>
      <c r="I13" s="265"/>
      <c r="J13" s="265"/>
      <c r="K13" s="265"/>
      <c r="L13" s="265"/>
      <c r="M13" s="265"/>
      <c r="N13" s="265"/>
      <c r="O13" s="265"/>
      <c r="P13" s="801" t="s">
        <v>88</v>
      </c>
      <c r="Q13" s="801"/>
      <c r="R13" s="801"/>
      <c r="S13" s="801"/>
      <c r="T13" s="801"/>
      <c r="U13" s="801"/>
      <c r="V13" s="801"/>
      <c r="W13" s="801"/>
      <c r="X13" s="801"/>
      <c r="Y13" s="801"/>
      <c r="Z13" s="801"/>
      <c r="AA13" s="801"/>
      <c r="AB13" s="801"/>
      <c r="AC13" s="801"/>
    </row>
    <row r="14" spans="1:31" ht="18" customHeight="1">
      <c r="A14" s="760" t="s">
        <v>89</v>
      </c>
      <c r="B14" s="760"/>
      <c r="C14" s="760"/>
      <c r="D14" s="760"/>
      <c r="E14" s="760"/>
      <c r="F14" s="760"/>
      <c r="G14" s="760"/>
      <c r="H14" s="760"/>
      <c r="I14" s="802"/>
      <c r="J14" s="766"/>
      <c r="K14" s="767"/>
      <c r="L14" s="803"/>
      <c r="M14" s="269" t="s">
        <v>90</v>
      </c>
      <c r="N14" s="269"/>
      <c r="O14" s="269" t="s">
        <v>91</v>
      </c>
      <c r="P14" s="765" t="s">
        <v>92</v>
      </c>
      <c r="Q14" s="765"/>
      <c r="R14" s="765"/>
      <c r="S14" s="765"/>
      <c r="T14" s="765"/>
      <c r="U14" s="765"/>
      <c r="V14" s="765"/>
      <c r="W14" s="765"/>
      <c r="X14" s="765"/>
      <c r="Y14" s="765"/>
      <c r="Z14" s="765"/>
      <c r="AA14" s="765"/>
      <c r="AB14" s="765"/>
      <c r="AC14" s="765"/>
    </row>
    <row r="15" spans="1:31" ht="16.8" thickBot="1">
      <c r="C15" s="269"/>
      <c r="D15" s="269"/>
      <c r="E15" s="269"/>
      <c r="F15" s="269"/>
      <c r="G15" s="269"/>
      <c r="H15" s="269"/>
      <c r="I15" s="269"/>
      <c r="J15" s="269"/>
      <c r="K15" s="269"/>
      <c r="L15" s="269"/>
      <c r="M15" s="269"/>
      <c r="N15" s="269"/>
      <c r="O15" s="269"/>
      <c r="P15" s="269"/>
    </row>
    <row r="16" spans="1:31" ht="18" customHeight="1" thickTop="1" thickBot="1">
      <c r="A16" s="760" t="s">
        <v>93</v>
      </c>
      <c r="B16" s="760"/>
      <c r="C16" s="760"/>
      <c r="D16" s="760"/>
      <c r="E16" s="760"/>
      <c r="F16" s="760"/>
      <c r="G16" s="760"/>
      <c r="H16" s="760"/>
      <c r="I16" s="761"/>
      <c r="J16" s="762" t="str">
        <f>IF(J12="","",ROUNDDOWN(J12/(J14*16),2))</f>
        <v/>
      </c>
      <c r="K16" s="763"/>
      <c r="L16" s="764"/>
      <c r="M16" s="269"/>
      <c r="N16" s="269"/>
      <c r="O16" s="269" t="s">
        <v>94</v>
      </c>
      <c r="P16" s="765" t="s">
        <v>222</v>
      </c>
      <c r="Q16" s="765"/>
      <c r="R16" s="765"/>
      <c r="S16" s="765"/>
      <c r="T16" s="765"/>
      <c r="U16" s="765"/>
      <c r="V16" s="765"/>
      <c r="W16" s="765"/>
      <c r="X16" s="765"/>
      <c r="Y16" s="765"/>
      <c r="Z16" s="765"/>
      <c r="AA16" s="765"/>
      <c r="AB16" s="765"/>
      <c r="AC16" s="765"/>
    </row>
    <row r="17" spans="1:29" ht="12.75" customHeight="1" thickTop="1">
      <c r="A17" s="271"/>
      <c r="B17" s="271"/>
      <c r="C17" s="271"/>
      <c r="D17" s="271"/>
      <c r="E17" s="271"/>
      <c r="F17" s="271"/>
      <c r="G17" s="271"/>
      <c r="H17" s="271"/>
      <c r="I17" s="272"/>
      <c r="J17" s="261"/>
      <c r="K17" s="261"/>
      <c r="L17" s="261"/>
      <c r="M17" s="269"/>
      <c r="N17" s="269"/>
      <c r="O17" s="269"/>
      <c r="P17" s="269"/>
      <c r="Q17" s="269"/>
      <c r="R17" s="269"/>
      <c r="S17" s="269"/>
    </row>
    <row r="18" spans="1:29" ht="15" customHeight="1">
      <c r="A18" s="530" t="s">
        <v>95</v>
      </c>
      <c r="B18" s="531"/>
      <c r="C18" s="531"/>
      <c r="D18" s="531"/>
      <c r="E18" s="532"/>
      <c r="F18" s="532"/>
      <c r="G18" s="532"/>
      <c r="H18" s="532"/>
      <c r="I18" s="532"/>
      <c r="J18" s="532"/>
      <c r="K18" s="532"/>
      <c r="L18" s="532"/>
      <c r="M18" s="532"/>
      <c r="N18" s="532"/>
      <c r="O18" s="532"/>
      <c r="P18" s="532"/>
      <c r="Q18" s="532"/>
      <c r="R18" s="532"/>
      <c r="S18" s="532"/>
      <c r="T18" s="532"/>
      <c r="U18" s="532"/>
      <c r="V18" s="532"/>
      <c r="W18" s="532"/>
      <c r="X18" s="532"/>
      <c r="Y18" s="532"/>
      <c r="Z18" s="532"/>
      <c r="AA18" s="532"/>
      <c r="AB18" s="532"/>
      <c r="AC18" s="532"/>
    </row>
    <row r="19" spans="1:29" ht="13.5" customHeight="1">
      <c r="A19" s="266"/>
      <c r="B19" s="264"/>
      <c r="C19" s="264"/>
      <c r="D19" s="264"/>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row>
    <row r="20" spans="1:29" ht="18" customHeight="1">
      <c r="B20" s="257" t="s">
        <v>96</v>
      </c>
      <c r="C20" s="270"/>
      <c r="D20" s="273"/>
      <c r="E20" s="274"/>
      <c r="K20" s="270"/>
      <c r="L20" s="270"/>
      <c r="M20" s="766"/>
      <c r="N20" s="767"/>
      <c r="O20" s="767"/>
      <c r="P20" s="767"/>
      <c r="Q20" s="515" t="s">
        <v>5</v>
      </c>
    </row>
    <row r="21" spans="1:29" ht="9" customHeight="1">
      <c r="C21" s="270"/>
      <c r="D21" s="270"/>
      <c r="E21" s="270"/>
      <c r="F21" s="268"/>
      <c r="G21" s="268"/>
      <c r="H21" s="268"/>
      <c r="I21" s="268"/>
      <c r="J21" s="270"/>
      <c r="K21" s="270"/>
      <c r="L21" s="270"/>
      <c r="M21" s="270"/>
      <c r="N21" s="270"/>
      <c r="O21" s="270"/>
      <c r="P21" s="270"/>
    </row>
    <row r="22" spans="1:29" ht="18" customHeight="1">
      <c r="B22" s="257" t="s">
        <v>235</v>
      </c>
      <c r="C22" s="270"/>
      <c r="D22" s="273"/>
      <c r="E22" s="274"/>
      <c r="K22" s="270"/>
      <c r="L22" s="287" t="s">
        <v>236</v>
      </c>
      <c r="M22" s="766"/>
      <c r="N22" s="767"/>
      <c r="O22" s="767"/>
      <c r="P22" s="767"/>
      <c r="Q22" s="515" t="s">
        <v>5</v>
      </c>
    </row>
    <row r="23" spans="1:29" ht="9" customHeight="1" thickBot="1">
      <c r="C23" s="270"/>
      <c r="D23" s="270"/>
      <c r="E23" s="270"/>
      <c r="F23" s="268"/>
      <c r="G23" s="268"/>
      <c r="H23" s="268"/>
      <c r="I23" s="268"/>
      <c r="J23" s="270"/>
      <c r="K23" s="270"/>
      <c r="L23" s="270"/>
      <c r="M23" s="270"/>
      <c r="N23" s="270"/>
      <c r="O23" s="270"/>
      <c r="P23" s="270"/>
    </row>
    <row r="24" spans="1:29" ht="18" customHeight="1">
      <c r="B24" s="257" t="s">
        <v>97</v>
      </c>
      <c r="G24" s="769" t="s">
        <v>67</v>
      </c>
      <c r="H24" s="770"/>
      <c r="I24" s="770"/>
      <c r="J24" s="770"/>
      <c r="K24" s="770"/>
      <c r="L24" s="770"/>
      <c r="M24" s="770"/>
      <c r="N24" s="770"/>
      <c r="O24" s="770"/>
      <c r="P24" s="770"/>
      <c r="Q24" s="771"/>
      <c r="R24" s="772" t="s">
        <v>68</v>
      </c>
      <c r="S24" s="773"/>
      <c r="T24" s="773"/>
      <c r="U24" s="773"/>
      <c r="V24" s="774"/>
    </row>
    <row r="25" spans="1:29" ht="18" customHeight="1">
      <c r="G25" s="784" t="s">
        <v>98</v>
      </c>
      <c r="H25" s="785"/>
      <c r="I25" s="785"/>
      <c r="J25" s="786"/>
      <c r="K25" s="787" t="s">
        <v>99</v>
      </c>
      <c r="L25" s="788"/>
      <c r="M25" s="788"/>
      <c r="N25" s="788"/>
      <c r="O25" s="788"/>
      <c r="P25" s="788"/>
      <c r="Q25" s="789"/>
      <c r="R25" s="775" t="s">
        <v>100</v>
      </c>
      <c r="S25" s="776"/>
      <c r="T25" s="776"/>
      <c r="U25" s="776"/>
      <c r="V25" s="777"/>
    </row>
    <row r="26" spans="1:29" ht="18" customHeight="1">
      <c r="G26" s="793" t="s">
        <v>302</v>
      </c>
      <c r="H26" s="794"/>
      <c r="I26" s="794"/>
      <c r="J26" s="795"/>
      <c r="K26" s="787" t="s">
        <v>246</v>
      </c>
      <c r="L26" s="788"/>
      <c r="M26" s="788"/>
      <c r="N26" s="788"/>
      <c r="O26" s="788"/>
      <c r="P26" s="788"/>
      <c r="Q26" s="789"/>
      <c r="R26" s="778"/>
      <c r="S26" s="779"/>
      <c r="T26" s="779"/>
      <c r="U26" s="779"/>
      <c r="V26" s="780"/>
    </row>
    <row r="27" spans="1:29" ht="18" customHeight="1">
      <c r="G27" s="793" t="s">
        <v>303</v>
      </c>
      <c r="H27" s="794"/>
      <c r="I27" s="794"/>
      <c r="J27" s="795"/>
      <c r="K27" s="787" t="s">
        <v>247</v>
      </c>
      <c r="L27" s="788"/>
      <c r="M27" s="788"/>
      <c r="N27" s="788"/>
      <c r="O27" s="788"/>
      <c r="P27" s="788"/>
      <c r="Q27" s="789"/>
      <c r="R27" s="778"/>
      <c r="S27" s="779"/>
      <c r="T27" s="779"/>
      <c r="U27" s="779"/>
      <c r="V27" s="780"/>
    </row>
    <row r="28" spans="1:29" ht="18" customHeight="1">
      <c r="G28" s="793" t="s">
        <v>304</v>
      </c>
      <c r="H28" s="794"/>
      <c r="I28" s="794"/>
      <c r="J28" s="795"/>
      <c r="K28" s="787" t="s">
        <v>248</v>
      </c>
      <c r="L28" s="788"/>
      <c r="M28" s="788"/>
      <c r="N28" s="788"/>
      <c r="O28" s="788"/>
      <c r="P28" s="788"/>
      <c r="Q28" s="789"/>
      <c r="R28" s="778"/>
      <c r="S28" s="779"/>
      <c r="T28" s="779"/>
      <c r="U28" s="779"/>
      <c r="V28" s="780"/>
      <c r="X28" s="285"/>
    </row>
    <row r="29" spans="1:29" ht="18" customHeight="1">
      <c r="G29" s="793" t="s">
        <v>305</v>
      </c>
      <c r="H29" s="794"/>
      <c r="I29" s="794"/>
      <c r="J29" s="795"/>
      <c r="K29" s="787" t="s">
        <v>249</v>
      </c>
      <c r="L29" s="788"/>
      <c r="M29" s="788"/>
      <c r="N29" s="788"/>
      <c r="O29" s="788"/>
      <c r="P29" s="788"/>
      <c r="Q29" s="789"/>
      <c r="R29" s="778"/>
      <c r="S29" s="779"/>
      <c r="T29" s="779"/>
      <c r="U29" s="779"/>
      <c r="V29" s="780"/>
    </row>
    <row r="30" spans="1:29" ht="18" customHeight="1" thickBot="1">
      <c r="G30" s="790" t="s">
        <v>306</v>
      </c>
      <c r="H30" s="791"/>
      <c r="I30" s="791"/>
      <c r="J30" s="792"/>
      <c r="K30" s="796" t="s">
        <v>234</v>
      </c>
      <c r="L30" s="797"/>
      <c r="M30" s="797"/>
      <c r="N30" s="797"/>
      <c r="O30" s="797"/>
      <c r="P30" s="797"/>
      <c r="Q30" s="798"/>
      <c r="R30" s="781"/>
      <c r="S30" s="782"/>
      <c r="T30" s="782"/>
      <c r="U30" s="782"/>
      <c r="V30" s="783"/>
    </row>
    <row r="31" spans="1:29" ht="9" customHeight="1"/>
    <row r="32" spans="1:29">
      <c r="A32" s="276" t="s">
        <v>104</v>
      </c>
      <c r="B32" s="275"/>
      <c r="C32" s="275"/>
      <c r="D32" s="275"/>
      <c r="E32" s="275"/>
      <c r="F32" s="275"/>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row>
    <row r="33" spans="1:29" ht="48.75" customHeight="1">
      <c r="A33" s="830" t="s">
        <v>231</v>
      </c>
      <c r="B33" s="830"/>
      <c r="C33" s="830"/>
      <c r="D33" s="830"/>
      <c r="E33" s="830"/>
      <c r="F33" s="830"/>
      <c r="G33" s="830"/>
      <c r="H33" s="830"/>
      <c r="I33" s="830"/>
      <c r="J33" s="830"/>
      <c r="K33" s="830"/>
      <c r="L33" s="830"/>
      <c r="M33" s="830"/>
      <c r="N33" s="830"/>
      <c r="O33" s="830"/>
      <c r="P33" s="830"/>
      <c r="Q33" s="830"/>
      <c r="R33" s="830"/>
      <c r="S33" s="830"/>
      <c r="T33" s="830"/>
      <c r="U33" s="830"/>
      <c r="V33" s="830"/>
      <c r="W33" s="830"/>
      <c r="X33" s="830"/>
      <c r="Y33" s="830"/>
      <c r="Z33" s="830"/>
      <c r="AA33" s="830"/>
      <c r="AB33" s="830"/>
      <c r="AC33" s="830"/>
    </row>
    <row r="34" spans="1:29">
      <c r="A34" s="276" t="s">
        <v>105</v>
      </c>
      <c r="B34" s="276"/>
      <c r="C34" s="276"/>
      <c r="D34" s="276"/>
      <c r="E34" s="276"/>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row>
    <row r="35" spans="1:29" ht="34.5" customHeight="1">
      <c r="A35" s="830" t="s">
        <v>232</v>
      </c>
      <c r="B35" s="830"/>
      <c r="C35" s="830"/>
      <c r="D35" s="830"/>
      <c r="E35" s="830"/>
      <c r="F35" s="830"/>
      <c r="G35" s="830"/>
      <c r="H35" s="830"/>
      <c r="I35" s="830"/>
      <c r="J35" s="830"/>
      <c r="K35" s="830"/>
      <c r="L35" s="830"/>
      <c r="M35" s="830"/>
      <c r="N35" s="830"/>
      <c r="O35" s="830"/>
      <c r="P35" s="830"/>
      <c r="Q35" s="830"/>
      <c r="R35" s="830"/>
      <c r="S35" s="830"/>
      <c r="T35" s="830"/>
      <c r="U35" s="830"/>
      <c r="V35" s="830"/>
      <c r="W35" s="830"/>
      <c r="X35" s="830"/>
      <c r="Y35" s="830"/>
      <c r="Z35" s="830"/>
      <c r="AA35" s="830"/>
      <c r="AB35" s="830"/>
      <c r="AC35" s="830"/>
    </row>
    <row r="36" spans="1:29" ht="14.25" customHeight="1">
      <c r="D36" s="269"/>
      <c r="E36" s="269"/>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row>
    <row r="37" spans="1:29" ht="15" customHeight="1">
      <c r="A37" s="530" t="s">
        <v>106</v>
      </c>
      <c r="B37" s="531"/>
      <c r="C37" s="531"/>
      <c r="D37" s="531"/>
      <c r="E37" s="532"/>
      <c r="F37" s="532"/>
      <c r="G37" s="532"/>
      <c r="H37" s="532"/>
      <c r="I37" s="532"/>
      <c r="J37" s="532"/>
      <c r="K37" s="532"/>
      <c r="L37" s="532"/>
      <c r="M37" s="532"/>
      <c r="N37" s="532"/>
      <c r="O37" s="532"/>
      <c r="P37" s="532"/>
      <c r="Q37" s="532"/>
      <c r="R37" s="532"/>
      <c r="S37" s="532"/>
      <c r="T37" s="532"/>
      <c r="U37" s="532"/>
      <c r="V37" s="532"/>
      <c r="W37" s="532"/>
      <c r="X37" s="532"/>
      <c r="Y37" s="532"/>
      <c r="Z37" s="532"/>
      <c r="AA37" s="532"/>
      <c r="AB37" s="532"/>
      <c r="AC37" s="532"/>
    </row>
    <row r="38" spans="1:29" ht="15" customHeight="1" thickBot="1">
      <c r="C38" s="269"/>
      <c r="D38" s="269"/>
      <c r="E38" s="269"/>
      <c r="F38" s="268"/>
      <c r="G38" s="268"/>
      <c r="H38" s="268"/>
      <c r="I38" s="268"/>
      <c r="J38" s="269"/>
      <c r="K38" s="269"/>
      <c r="L38" s="269"/>
      <c r="M38" s="269"/>
      <c r="N38" s="269"/>
      <c r="P38" s="269"/>
      <c r="Q38" s="269"/>
    </row>
    <row r="39" spans="1:29" ht="18.75" customHeight="1" thickTop="1" thickBot="1">
      <c r="B39" s="270" t="s">
        <v>22</v>
      </c>
      <c r="E39" s="270"/>
      <c r="F39" s="268"/>
      <c r="G39" s="288" t="s">
        <v>237</v>
      </c>
      <c r="H39" s="810" t="str">
        <f>IF(M22="","",M22)</f>
        <v/>
      </c>
      <c r="I39" s="811"/>
      <c r="J39" s="812"/>
      <c r="K39" s="270"/>
      <c r="L39" s="257" t="s">
        <v>101</v>
      </c>
      <c r="N39" s="286">
        <v>1</v>
      </c>
      <c r="P39" s="257" t="s">
        <v>102</v>
      </c>
      <c r="R39" s="271" t="s">
        <v>238</v>
      </c>
      <c r="S39" s="813" t="str">
        <f>IF(H39="","",SUM(H39,1))</f>
        <v/>
      </c>
      <c r="T39" s="814"/>
      <c r="U39" s="815"/>
    </row>
    <row r="40" spans="1:29" ht="9" customHeight="1" thickTop="1">
      <c r="A40" s="398"/>
      <c r="B40" s="398"/>
      <c r="C40" s="273"/>
      <c r="D40" s="273"/>
      <c r="E40" s="273"/>
      <c r="F40" s="261"/>
      <c r="G40" s="261"/>
      <c r="H40" s="261"/>
      <c r="I40" s="268"/>
      <c r="J40" s="268"/>
      <c r="K40" s="268"/>
      <c r="L40" s="273"/>
      <c r="M40" s="273"/>
      <c r="N40" s="273"/>
      <c r="O40" s="273"/>
      <c r="P40" s="273"/>
      <c r="Q40" s="398"/>
      <c r="R40" s="398"/>
      <c r="S40" s="398"/>
      <c r="T40" s="398"/>
      <c r="U40" s="398"/>
      <c r="V40" s="398"/>
      <c r="W40" s="398"/>
      <c r="X40" s="398"/>
      <c r="Y40" s="398"/>
      <c r="Z40" s="398"/>
      <c r="AA40" s="398"/>
      <c r="AB40" s="398"/>
      <c r="AC40" s="398"/>
    </row>
    <row r="41" spans="1:29" ht="15" customHeight="1">
      <c r="A41" s="398"/>
      <c r="B41" s="284" t="s">
        <v>70</v>
      </c>
      <c r="C41" s="273" t="s">
        <v>294</v>
      </c>
      <c r="D41" s="273"/>
      <c r="E41" s="273"/>
      <c r="F41" s="261"/>
      <c r="G41" s="261"/>
      <c r="H41" s="261"/>
      <c r="I41" s="268"/>
      <c r="J41" s="268"/>
      <c r="K41" s="268"/>
      <c r="L41" s="273"/>
      <c r="M41" s="273"/>
      <c r="N41" s="273"/>
      <c r="O41" s="273"/>
      <c r="P41" s="273"/>
      <c r="Q41" s="398"/>
      <c r="R41" s="398"/>
      <c r="S41" s="398"/>
      <c r="T41" s="398"/>
      <c r="U41" s="398"/>
      <c r="V41" s="398"/>
      <c r="W41" s="398"/>
      <c r="X41" s="398"/>
      <c r="Y41" s="398"/>
      <c r="Z41" s="398"/>
      <c r="AA41" s="398"/>
      <c r="AB41" s="398"/>
      <c r="AC41" s="398"/>
    </row>
    <row r="42" spans="1:29" ht="54.75" customHeight="1">
      <c r="C42" s="932" t="s">
        <v>436</v>
      </c>
      <c r="D42" s="932"/>
      <c r="E42" s="932"/>
      <c r="F42" s="932"/>
      <c r="G42" s="932"/>
      <c r="H42" s="932"/>
      <c r="I42" s="932"/>
      <c r="J42" s="932"/>
      <c r="K42" s="932"/>
      <c r="L42" s="932"/>
      <c r="M42" s="932"/>
      <c r="N42" s="932"/>
      <c r="O42" s="932"/>
      <c r="P42" s="932"/>
      <c r="Q42" s="932"/>
      <c r="R42" s="932"/>
      <c r="S42" s="932"/>
      <c r="T42" s="932"/>
      <c r="U42" s="932"/>
      <c r="V42" s="932"/>
      <c r="W42" s="932"/>
      <c r="X42" s="932"/>
      <c r="Y42" s="932"/>
      <c r="Z42" s="932"/>
      <c r="AA42" s="932"/>
      <c r="AB42" s="932"/>
      <c r="AC42" s="932"/>
    </row>
    <row r="43" spans="1:29" ht="9.75" customHeight="1">
      <c r="A43" s="398"/>
      <c r="B43" s="398"/>
      <c r="C43" s="273"/>
      <c r="D43" s="273"/>
      <c r="E43" s="273"/>
      <c r="F43" s="261"/>
      <c r="G43" s="261"/>
      <c r="H43" s="261"/>
      <c r="I43" s="268"/>
      <c r="J43" s="268"/>
      <c r="K43" s="268"/>
      <c r="L43" s="273"/>
      <c r="M43" s="273"/>
      <c r="N43" s="273"/>
      <c r="O43" s="273"/>
      <c r="P43" s="273"/>
      <c r="Q43" s="398"/>
      <c r="R43" s="398"/>
      <c r="S43" s="398"/>
      <c r="T43" s="398"/>
      <c r="U43" s="398"/>
      <c r="V43" s="398"/>
      <c r="W43" s="398"/>
      <c r="X43" s="398"/>
      <c r="Y43" s="398"/>
      <c r="Z43" s="398"/>
      <c r="AA43" s="398"/>
      <c r="AB43" s="398"/>
      <c r="AC43" s="398"/>
    </row>
    <row r="44" spans="1:29" ht="18" customHeight="1">
      <c r="A44" s="760" t="s">
        <v>107</v>
      </c>
      <c r="B44" s="768"/>
      <c r="C44" s="257" t="s">
        <v>108</v>
      </c>
      <c r="D44" s="278"/>
      <c r="E44" s="278"/>
      <c r="F44" s="278"/>
      <c r="G44" s="278"/>
      <c r="H44" s="278"/>
      <c r="I44" s="278"/>
      <c r="J44" s="278"/>
      <c r="K44" s="278"/>
      <c r="L44" s="278"/>
      <c r="M44" s="278"/>
      <c r="N44" s="278"/>
      <c r="O44" s="278"/>
      <c r="P44" s="278"/>
      <c r="Q44" s="278"/>
      <c r="R44" s="278"/>
      <c r="S44" s="278"/>
      <c r="T44" s="278"/>
      <c r="U44" s="278"/>
      <c r="V44" s="278"/>
      <c r="W44" s="278"/>
      <c r="X44" s="278"/>
      <c r="Y44" s="278"/>
      <c r="Z44" s="278"/>
      <c r="AA44" s="278"/>
      <c r="AB44" s="278"/>
      <c r="AC44" s="278"/>
    </row>
    <row r="45" spans="1:29" ht="64.5" customHeight="1">
      <c r="A45" s="829" t="s">
        <v>230</v>
      </c>
      <c r="B45" s="829"/>
      <c r="C45" s="829"/>
      <c r="D45" s="829"/>
      <c r="E45" s="829"/>
      <c r="F45" s="829"/>
      <c r="G45" s="829"/>
      <c r="H45" s="829"/>
      <c r="I45" s="829"/>
      <c r="J45" s="829"/>
      <c r="K45" s="829"/>
      <c r="L45" s="829"/>
      <c r="M45" s="829"/>
      <c r="N45" s="829"/>
      <c r="O45" s="829"/>
      <c r="P45" s="829"/>
      <c r="Q45" s="829"/>
      <c r="R45" s="829"/>
      <c r="S45" s="829"/>
      <c r="T45" s="829"/>
      <c r="U45" s="829"/>
      <c r="V45" s="829"/>
      <c r="W45" s="829"/>
      <c r="X45" s="829"/>
      <c r="Y45" s="829"/>
      <c r="Z45" s="829"/>
      <c r="AA45" s="829"/>
      <c r="AB45" s="829"/>
      <c r="AC45" s="829"/>
    </row>
    <row r="46" spans="1:29" ht="10.5" customHeight="1">
      <c r="A46" s="279"/>
      <c r="B46" s="279"/>
      <c r="C46" s="278"/>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row>
    <row r="47" spans="1:29" ht="18" customHeight="1">
      <c r="A47" s="760" t="s">
        <v>109</v>
      </c>
      <c r="B47" s="768"/>
      <c r="C47" s="257" t="s">
        <v>110</v>
      </c>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row>
    <row r="48" spans="1:29" ht="70.5" customHeight="1">
      <c r="A48" s="829" t="s">
        <v>233</v>
      </c>
      <c r="B48" s="829"/>
      <c r="C48" s="829"/>
      <c r="D48" s="829"/>
      <c r="E48" s="829"/>
      <c r="F48" s="829"/>
      <c r="G48" s="829"/>
      <c r="H48" s="829"/>
      <c r="I48" s="829"/>
      <c r="J48" s="829"/>
      <c r="K48" s="829"/>
      <c r="L48" s="829"/>
      <c r="M48" s="829"/>
      <c r="N48" s="829"/>
      <c r="O48" s="829"/>
      <c r="P48" s="829"/>
      <c r="Q48" s="829"/>
      <c r="R48" s="829"/>
      <c r="S48" s="829"/>
      <c r="T48" s="829"/>
      <c r="U48" s="829"/>
      <c r="V48" s="829"/>
      <c r="W48" s="829"/>
      <c r="X48" s="829"/>
      <c r="Y48" s="829"/>
      <c r="Z48" s="829"/>
      <c r="AA48" s="829"/>
      <c r="AB48" s="829"/>
      <c r="AC48" s="829"/>
    </row>
    <row r="49" spans="1:29" ht="18" customHeight="1">
      <c r="A49" s="278"/>
      <c r="B49" s="278"/>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row>
    <row r="50" spans="1:29">
      <c r="C50" s="279"/>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row>
    <row r="51" spans="1:29">
      <c r="C51" s="279"/>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row>
    <row r="52" spans="1:29">
      <c r="C52" s="279"/>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row>
  </sheetData>
  <mergeCells count="52">
    <mergeCell ref="K29:Q29"/>
    <mergeCell ref="K28:Q28"/>
    <mergeCell ref="K27:Q27"/>
    <mergeCell ref="K26:Q26"/>
    <mergeCell ref="A48:AC48"/>
    <mergeCell ref="A47:B47"/>
    <mergeCell ref="A33:AC33"/>
    <mergeCell ref="A35:AC35"/>
    <mergeCell ref="A45:AC45"/>
    <mergeCell ref="C42:AC42"/>
    <mergeCell ref="M22:P22"/>
    <mergeCell ref="H39:J39"/>
    <mergeCell ref="S39:U39"/>
    <mergeCell ref="A6:D6"/>
    <mergeCell ref="A12:I12"/>
    <mergeCell ref="J12:L12"/>
    <mergeCell ref="P12:AC12"/>
    <mergeCell ref="A7:D7"/>
    <mergeCell ref="E7:F7"/>
    <mergeCell ref="H7:I7"/>
    <mergeCell ref="L7:M7"/>
    <mergeCell ref="N7:O7"/>
    <mergeCell ref="Q7:R7"/>
    <mergeCell ref="T7:AC7"/>
    <mergeCell ref="A8:D8"/>
    <mergeCell ref="J8:K8"/>
    <mergeCell ref="A1:AC1"/>
    <mergeCell ref="A2:AC2"/>
    <mergeCell ref="A3:AC3"/>
    <mergeCell ref="A5:D5"/>
    <mergeCell ref="E5:AC5"/>
    <mergeCell ref="E8:H8"/>
    <mergeCell ref="P13:AC13"/>
    <mergeCell ref="A14:I14"/>
    <mergeCell ref="J14:L14"/>
    <mergeCell ref="P14:AC14"/>
    <mergeCell ref="A16:I16"/>
    <mergeCell ref="J16:L16"/>
    <mergeCell ref="P16:AC16"/>
    <mergeCell ref="M20:P20"/>
    <mergeCell ref="A44:B44"/>
    <mergeCell ref="G24:Q24"/>
    <mergeCell ref="R24:V24"/>
    <mergeCell ref="R25:V30"/>
    <mergeCell ref="G25:J25"/>
    <mergeCell ref="K25:Q25"/>
    <mergeCell ref="G30:J30"/>
    <mergeCell ref="G29:J29"/>
    <mergeCell ref="G28:J28"/>
    <mergeCell ref="G27:J27"/>
    <mergeCell ref="G26:J26"/>
    <mergeCell ref="K30:Q30"/>
  </mergeCells>
  <phoneticPr fontId="2"/>
  <dataValidations count="1">
    <dataValidation type="list" allowBlank="1" showInputMessage="1" showErrorMessage="1" sqref="F6 K6 B41" xr:uid="{00000000-0002-0000-0400-000000000000}">
      <formula1>$AE$5:$AE$7</formula1>
    </dataValidation>
  </dataValidations>
  <printOptions horizontalCentered="1"/>
  <pageMargins left="0.59055118110236227" right="0.19685039370078741" top="0.19685039370078741" bottom="0.19685039370078741" header="0.31496062992125984" footer="0.31496062992125984"/>
  <pageSetup paperSize="9" scale="82"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192"/>
  <sheetViews>
    <sheetView showGridLines="0" showZeros="0" view="pageBreakPreview" zoomScaleNormal="100" zoomScaleSheetLayoutView="100" workbookViewId="0">
      <selection activeCell="C23" sqref="C23:L23"/>
    </sheetView>
  </sheetViews>
  <sheetFormatPr defaultColWidth="9" defaultRowHeight="16.2"/>
  <cols>
    <col min="1" max="1" width="12.09765625" style="90" customWidth="1"/>
    <col min="2" max="3" width="3.19921875" style="90" customWidth="1"/>
    <col min="4" max="12" width="6.5" style="90" customWidth="1"/>
    <col min="13" max="14" width="6.19921875" style="90" customWidth="1"/>
    <col min="15" max="15" width="9" style="90" customWidth="1"/>
    <col min="16" max="16384" width="9" style="90"/>
  </cols>
  <sheetData>
    <row r="1" spans="1:19" ht="18.75" customHeight="1">
      <c r="A1" s="629" t="s">
        <v>226</v>
      </c>
      <c r="B1" s="629"/>
      <c r="C1" s="629"/>
      <c r="D1" s="629"/>
      <c r="E1" s="629"/>
      <c r="F1" s="629"/>
      <c r="G1" s="629"/>
      <c r="H1" s="629"/>
      <c r="I1" s="629"/>
      <c r="J1" s="629"/>
      <c r="K1" s="629"/>
      <c r="L1" s="629"/>
      <c r="M1" s="629"/>
      <c r="N1" s="629"/>
      <c r="O1" s="629"/>
    </row>
    <row r="2" spans="1:19" ht="11.25" customHeight="1" thickBot="1">
      <c r="A2" s="91"/>
    </row>
    <row r="3" spans="1:19" ht="26.25" customHeight="1" thickBot="1">
      <c r="A3" s="92" t="s">
        <v>0</v>
      </c>
      <c r="B3" s="630" t="s">
        <v>1</v>
      </c>
      <c r="C3" s="631"/>
      <c r="D3" s="631"/>
      <c r="E3" s="631"/>
      <c r="F3" s="759"/>
    </row>
    <row r="4" spans="1:19" ht="26.25" customHeight="1" thickBot="1">
      <c r="A4" s="92" t="s">
        <v>2</v>
      </c>
      <c r="B4" s="632"/>
      <c r="C4" s="633"/>
      <c r="D4" s="633"/>
      <c r="E4" s="633"/>
      <c r="F4" s="633"/>
      <c r="G4" s="633"/>
      <c r="H4" s="633"/>
      <c r="I4" s="633"/>
      <c r="J4" s="633"/>
      <c r="K4" s="633"/>
      <c r="L4" s="633"/>
      <c r="M4" s="633"/>
      <c r="N4" s="633"/>
      <c r="O4" s="634"/>
    </row>
    <row r="5" spans="1:19" ht="11.25" customHeight="1" thickBot="1">
      <c r="A5" s="93"/>
    </row>
    <row r="6" spans="1:19" ht="18.75" customHeight="1">
      <c r="A6" s="94" t="s">
        <v>193</v>
      </c>
      <c r="B6" s="835" t="s">
        <v>4</v>
      </c>
      <c r="C6" s="836"/>
      <c r="D6" s="95"/>
      <c r="E6" s="96" t="s">
        <v>5</v>
      </c>
      <c r="F6" s="835" t="s">
        <v>262</v>
      </c>
      <c r="G6" s="836"/>
      <c r="H6" s="836"/>
      <c r="I6" s="324"/>
      <c r="J6" s="97" t="s">
        <v>5</v>
      </c>
      <c r="K6" s="878" t="s">
        <v>212</v>
      </c>
      <c r="L6" s="879"/>
      <c r="M6" s="880"/>
      <c r="N6" s="446"/>
      <c r="O6" s="225"/>
    </row>
    <row r="7" spans="1:19" ht="18.75" customHeight="1" thickBot="1">
      <c r="A7" s="98" t="s">
        <v>192</v>
      </c>
      <c r="B7" s="837" t="s">
        <v>4</v>
      </c>
      <c r="C7" s="838"/>
      <c r="D7" s="99"/>
      <c r="E7" s="100" t="s">
        <v>5</v>
      </c>
      <c r="F7" s="837" t="s">
        <v>339</v>
      </c>
      <c r="G7" s="838"/>
      <c r="H7" s="431" t="s">
        <v>344</v>
      </c>
      <c r="I7" s="246"/>
      <c r="J7" s="101" t="s">
        <v>5</v>
      </c>
      <c r="K7" s="431" t="s">
        <v>345</v>
      </c>
      <c r="L7" s="99"/>
      <c r="M7" s="432" t="s">
        <v>5</v>
      </c>
      <c r="N7" s="449"/>
      <c r="O7" s="225"/>
    </row>
    <row r="8" spans="1:19" ht="18.75" customHeight="1">
      <c r="A8" s="618" t="s">
        <v>69</v>
      </c>
      <c r="B8" s="618"/>
      <c r="C8" s="618"/>
      <c r="D8" s="618"/>
      <c r="E8" s="618"/>
      <c r="F8" s="618"/>
      <c r="G8" s="618"/>
      <c r="H8" s="618"/>
      <c r="I8" s="618"/>
      <c r="J8" s="618"/>
      <c r="K8" s="618"/>
      <c r="L8" s="618"/>
      <c r="M8" s="618"/>
      <c r="N8" s="618"/>
      <c r="O8" s="618"/>
      <c r="P8" s="224"/>
      <c r="Q8" s="224"/>
      <c r="R8" s="224"/>
      <c r="S8" s="224"/>
    </row>
    <row r="9" spans="1:19" ht="11.25" customHeight="1">
      <c r="A9" s="93"/>
    </row>
    <row r="10" spans="1:19" ht="11.25" customHeight="1">
      <c r="A10" s="660" t="s">
        <v>9</v>
      </c>
      <c r="B10" s="660"/>
      <c r="C10" s="660"/>
      <c r="D10" s="660"/>
      <c r="E10" s="660"/>
      <c r="F10" s="660"/>
      <c r="G10" s="660"/>
      <c r="H10" s="660"/>
      <c r="I10" s="660"/>
      <c r="J10" s="660"/>
      <c r="K10" s="660"/>
      <c r="L10" s="660"/>
      <c r="M10" s="660"/>
      <c r="N10" s="660"/>
      <c r="O10" s="660"/>
    </row>
    <row r="11" spans="1:19" ht="11.25" customHeight="1">
      <c r="A11" s="661" t="s">
        <v>10</v>
      </c>
      <c r="B11" s="661"/>
      <c r="C11" s="661"/>
      <c r="D11" s="661"/>
      <c r="E11" s="661"/>
      <c r="F11" s="661"/>
      <c r="G11" s="661"/>
      <c r="H11" s="661"/>
      <c r="I11" s="661"/>
      <c r="J11" s="661"/>
      <c r="K11" s="661"/>
      <c r="L11" s="661"/>
      <c r="M11" s="661"/>
      <c r="N11" s="661"/>
      <c r="O11" s="661"/>
    </row>
    <row r="12" spans="1:19" ht="11.25" customHeight="1">
      <c r="A12" s="661" t="s">
        <v>355</v>
      </c>
      <c r="B12" s="661"/>
      <c r="C12" s="661"/>
      <c r="D12" s="661"/>
      <c r="E12" s="661"/>
      <c r="F12" s="661"/>
      <c r="G12" s="661"/>
      <c r="H12" s="661"/>
      <c r="I12" s="661"/>
      <c r="J12" s="661"/>
      <c r="K12" s="661"/>
      <c r="L12" s="661"/>
      <c r="M12" s="661"/>
      <c r="N12" s="661"/>
      <c r="O12" s="661"/>
    </row>
    <row r="13" spans="1:19" ht="11.25" customHeight="1">
      <c r="A13" s="661" t="s">
        <v>11</v>
      </c>
      <c r="B13" s="661"/>
      <c r="C13" s="661"/>
      <c r="D13" s="661"/>
      <c r="E13" s="661"/>
      <c r="F13" s="661"/>
      <c r="G13" s="661"/>
      <c r="H13" s="661"/>
      <c r="I13" s="661"/>
      <c r="J13" s="661"/>
      <c r="K13" s="661"/>
      <c r="L13" s="661"/>
      <c r="M13" s="661"/>
      <c r="N13" s="661"/>
      <c r="O13" s="661"/>
    </row>
    <row r="14" spans="1:19" ht="11.25" customHeight="1">
      <c r="A14" s="93"/>
    </row>
    <row r="15" spans="1:19" ht="11.25" customHeight="1">
      <c r="A15" s="660" t="s">
        <v>12</v>
      </c>
      <c r="B15" s="660"/>
      <c r="C15" s="660"/>
      <c r="D15" s="660"/>
      <c r="E15" s="660"/>
      <c r="F15" s="660"/>
      <c r="G15" s="660"/>
      <c r="H15" s="660"/>
      <c r="I15" s="660"/>
      <c r="J15" s="660"/>
      <c r="K15" s="660"/>
      <c r="L15" s="660"/>
      <c r="M15" s="660"/>
      <c r="N15" s="660"/>
      <c r="O15" s="660"/>
    </row>
    <row r="16" spans="1:19" ht="11.25" customHeight="1">
      <c r="A16" s="93"/>
    </row>
    <row r="17" spans="1:15" ht="11.25" customHeight="1" thickBot="1">
      <c r="A17" s="662" t="s">
        <v>13</v>
      </c>
      <c r="B17" s="662"/>
      <c r="C17" s="662"/>
      <c r="D17" s="662"/>
      <c r="E17" s="662"/>
      <c r="F17" s="662"/>
      <c r="G17" s="662"/>
      <c r="H17" s="662"/>
      <c r="I17" s="662"/>
      <c r="J17" s="662"/>
      <c r="K17" s="662"/>
      <c r="L17" s="662"/>
      <c r="M17" s="662"/>
      <c r="N17" s="662"/>
      <c r="O17" s="662"/>
    </row>
    <row r="18" spans="1:15" s="106" customFormat="1" ht="15.75" customHeight="1" thickBot="1">
      <c r="A18" s="444" t="s">
        <v>14</v>
      </c>
      <c r="B18" s="663" t="s">
        <v>15</v>
      </c>
      <c r="C18" s="664"/>
      <c r="D18" s="664"/>
      <c r="E18" s="664"/>
      <c r="F18" s="664"/>
      <c r="G18" s="664"/>
      <c r="H18" s="664"/>
      <c r="I18" s="664"/>
      <c r="J18" s="664"/>
      <c r="K18" s="664"/>
      <c r="L18" s="665"/>
      <c r="M18" s="444" t="s">
        <v>16</v>
      </c>
      <c r="N18" s="445" t="s">
        <v>352</v>
      </c>
      <c r="O18" s="445" t="s">
        <v>17</v>
      </c>
    </row>
    <row r="19" spans="1:15" s="106" customFormat="1" ht="15.75" customHeight="1">
      <c r="A19" s="845" t="s">
        <v>347</v>
      </c>
      <c r="B19" s="846"/>
      <c r="C19" s="846"/>
      <c r="D19" s="846"/>
      <c r="E19" s="846"/>
      <c r="F19" s="846"/>
      <c r="G19" s="846"/>
      <c r="H19" s="846"/>
      <c r="I19" s="846"/>
      <c r="J19" s="846"/>
      <c r="K19" s="846"/>
      <c r="L19" s="846"/>
      <c r="M19" s="846"/>
      <c r="N19" s="846"/>
      <c r="O19" s="847"/>
    </row>
    <row r="20" spans="1:15" ht="18" customHeight="1">
      <c r="A20" s="654" t="s">
        <v>263</v>
      </c>
      <c r="B20" s="107" t="s">
        <v>19</v>
      </c>
      <c r="C20" s="107"/>
      <c r="D20" s="317"/>
      <c r="E20" s="567" t="s">
        <v>419</v>
      </c>
      <c r="F20" s="568"/>
      <c r="G20" s="479" t="s">
        <v>418</v>
      </c>
      <c r="H20" s="569" t="s">
        <v>417</v>
      </c>
      <c r="I20" s="570"/>
      <c r="J20" s="571" t="s">
        <v>420</v>
      </c>
      <c r="K20" s="109"/>
      <c r="L20" s="109"/>
      <c r="M20" s="110"/>
      <c r="N20" s="110"/>
      <c r="O20" s="435"/>
    </row>
    <row r="21" spans="1:15" ht="16.5" customHeight="1">
      <c r="A21" s="654"/>
      <c r="B21" s="881" t="s">
        <v>195</v>
      </c>
      <c r="C21" s="857"/>
      <c r="D21" s="857"/>
      <c r="E21" s="857"/>
      <c r="F21" s="857"/>
      <c r="G21" s="857"/>
      <c r="H21" s="857"/>
      <c r="I21" s="857"/>
      <c r="J21" s="857"/>
      <c r="K21" s="857"/>
      <c r="L21" s="882"/>
      <c r="M21" s="110"/>
      <c r="N21" s="110"/>
      <c r="O21" s="318"/>
    </row>
    <row r="22" spans="1:15" ht="61.5" customHeight="1">
      <c r="A22" s="654"/>
      <c r="B22" s="518" t="s">
        <v>362</v>
      </c>
      <c r="C22" s="841" t="s">
        <v>396</v>
      </c>
      <c r="D22" s="841"/>
      <c r="E22" s="841"/>
      <c r="F22" s="841"/>
      <c r="G22" s="841"/>
      <c r="H22" s="841"/>
      <c r="I22" s="841"/>
      <c r="J22" s="841"/>
      <c r="K22" s="841"/>
      <c r="L22" s="842"/>
      <c r="M22" s="110"/>
      <c r="N22" s="110"/>
      <c r="O22" s="318"/>
    </row>
    <row r="23" spans="1:15" ht="78.75" customHeight="1">
      <c r="A23" s="654"/>
      <c r="B23" s="509" t="s">
        <v>356</v>
      </c>
      <c r="C23" s="659" t="s">
        <v>397</v>
      </c>
      <c r="D23" s="659"/>
      <c r="E23" s="659"/>
      <c r="F23" s="659"/>
      <c r="G23" s="659"/>
      <c r="H23" s="659"/>
      <c r="I23" s="659"/>
      <c r="J23" s="659"/>
      <c r="K23" s="659"/>
      <c r="L23" s="667"/>
      <c r="M23" s="110"/>
      <c r="N23" s="110"/>
      <c r="O23" s="318"/>
    </row>
    <row r="24" spans="1:15" ht="7.5" customHeight="1">
      <c r="A24" s="654"/>
      <c r="B24" s="122"/>
      <c r="C24" s="325"/>
      <c r="D24" s="319"/>
      <c r="E24" s="319"/>
      <c r="F24" s="319"/>
      <c r="G24" s="319"/>
      <c r="H24" s="319"/>
      <c r="I24" s="319"/>
      <c r="J24" s="319"/>
      <c r="K24" s="319"/>
      <c r="L24" s="320"/>
      <c r="M24" s="110"/>
      <c r="N24" s="110"/>
      <c r="O24" s="318"/>
    </row>
    <row r="25" spans="1:15">
      <c r="A25" s="654"/>
      <c r="B25" s="297" t="s">
        <v>194</v>
      </c>
      <c r="C25" s="256"/>
      <c r="D25" s="298"/>
      <c r="E25" s="298"/>
      <c r="F25" s="298"/>
      <c r="G25" s="298"/>
      <c r="H25" s="298"/>
      <c r="I25" s="299"/>
      <c r="J25" s="299"/>
      <c r="K25" s="299"/>
      <c r="L25" s="299"/>
      <c r="M25" s="153"/>
      <c r="N25" s="153"/>
      <c r="O25" s="110"/>
    </row>
    <row r="26" spans="1:15" ht="21" customHeight="1">
      <c r="A26" s="654"/>
      <c r="B26" s="322" t="s">
        <v>253</v>
      </c>
      <c r="C26" s="327"/>
      <c r="D26" s="109"/>
      <c r="E26" s="321"/>
      <c r="F26" s="123">
        <f>I6</f>
        <v>0</v>
      </c>
      <c r="G26" s="622" t="s">
        <v>24</v>
      </c>
      <c r="H26" s="622"/>
      <c r="I26" s="302">
        <f>ROUNDUP(F26/100,2)</f>
        <v>0</v>
      </c>
      <c r="J26" s="124" t="s">
        <v>251</v>
      </c>
      <c r="K26" s="302">
        <f>IF(F26&lt;100,1,I26)</f>
        <v>1</v>
      </c>
      <c r="L26" s="125" t="s">
        <v>25</v>
      </c>
      <c r="M26" s="110"/>
      <c r="N26" s="110"/>
      <c r="O26" s="318"/>
    </row>
    <row r="27" spans="1:15" ht="18.75" customHeight="1">
      <c r="A27" s="654"/>
      <c r="B27" s="301" t="s">
        <v>250</v>
      </c>
      <c r="C27" s="516"/>
      <c r="D27" s="109"/>
      <c r="E27" s="315"/>
      <c r="F27" s="315"/>
      <c r="G27" s="300"/>
      <c r="H27" s="315"/>
      <c r="I27" s="315"/>
      <c r="K27" s="124"/>
      <c r="L27" s="321"/>
      <c r="M27" s="110"/>
      <c r="N27" s="110"/>
      <c r="O27" s="318"/>
    </row>
    <row r="28" spans="1:15" ht="18.75" customHeight="1">
      <c r="A28" s="654"/>
      <c r="B28" s="129" t="s">
        <v>27</v>
      </c>
      <c r="C28" s="131"/>
      <c r="D28" s="130"/>
      <c r="E28" s="673" t="s">
        <v>28</v>
      </c>
      <c r="F28" s="673"/>
      <c r="G28" s="131" t="s">
        <v>29</v>
      </c>
      <c r="H28" s="132"/>
      <c r="I28" s="133"/>
      <c r="J28" s="133"/>
      <c r="K28" s="133"/>
      <c r="L28" s="134"/>
      <c r="M28" s="110"/>
      <c r="N28" s="110"/>
      <c r="O28" s="318"/>
    </row>
    <row r="29" spans="1:15" ht="18.75" customHeight="1">
      <c r="A29" s="654"/>
      <c r="B29" s="136" t="s">
        <v>30</v>
      </c>
      <c r="C29" s="470"/>
      <c r="D29" s="137"/>
      <c r="E29" s="137"/>
      <c r="F29" s="138"/>
      <c r="G29" s="139" t="s">
        <v>31</v>
      </c>
      <c r="H29" s="140"/>
      <c r="I29" s="140"/>
      <c r="J29" s="140"/>
      <c r="K29" s="140"/>
      <c r="L29" s="134"/>
      <c r="M29" s="110"/>
      <c r="N29" s="110"/>
      <c r="O29" s="318"/>
    </row>
    <row r="30" spans="1:15" ht="18.75" customHeight="1">
      <c r="A30" s="654"/>
      <c r="B30" s="141" t="s">
        <v>32</v>
      </c>
      <c r="C30" s="139"/>
      <c r="D30" s="139"/>
      <c r="E30" s="139"/>
      <c r="F30" s="138"/>
      <c r="G30" s="139" t="s">
        <v>33</v>
      </c>
      <c r="H30" s="142"/>
      <c r="I30" s="142"/>
      <c r="J30" s="142"/>
      <c r="K30" s="142"/>
      <c r="L30" s="134"/>
      <c r="M30" s="110"/>
      <c r="N30" s="110"/>
      <c r="O30" s="318"/>
    </row>
    <row r="31" spans="1:15" ht="18.75" customHeight="1" thickBot="1">
      <c r="A31" s="654"/>
      <c r="B31" s="143"/>
      <c r="C31" s="137"/>
      <c r="D31" s="144" t="s">
        <v>34</v>
      </c>
      <c r="E31" s="145" t="str">
        <f>IF(F30="","",ROUNDDOWN((F29/F30),1))</f>
        <v/>
      </c>
      <c r="F31" s="146" t="s">
        <v>35</v>
      </c>
      <c r="G31" s="142"/>
      <c r="H31" s="139" t="s">
        <v>36</v>
      </c>
      <c r="I31" s="142"/>
      <c r="J31" s="142"/>
      <c r="K31" s="142"/>
      <c r="L31" s="134"/>
      <c r="M31" s="110"/>
      <c r="N31" s="110"/>
      <c r="O31" s="318"/>
    </row>
    <row r="32" spans="1:15" ht="18.75" customHeight="1" thickTop="1" thickBot="1">
      <c r="A32" s="654"/>
      <c r="B32" s="627" t="s">
        <v>413</v>
      </c>
      <c r="C32" s="628"/>
      <c r="D32" s="628"/>
      <c r="E32" s="147">
        <f>F20</f>
        <v>0</v>
      </c>
      <c r="F32" s="553" t="s">
        <v>412</v>
      </c>
      <c r="G32" s="145" t="str">
        <f>E31</f>
        <v/>
      </c>
      <c r="H32" s="148" t="s">
        <v>37</v>
      </c>
      <c r="I32" s="419">
        <f>SUM(E32,G32)</f>
        <v>0</v>
      </c>
      <c r="J32" s="149" t="s">
        <v>38</v>
      </c>
      <c r="K32" s="142"/>
      <c r="L32" s="134"/>
      <c r="M32" s="110"/>
      <c r="N32" s="110"/>
      <c r="O32" s="574"/>
    </row>
    <row r="33" spans="1:15" ht="33" customHeight="1" thickTop="1">
      <c r="A33" s="654"/>
      <c r="B33" s="485" t="s">
        <v>356</v>
      </c>
      <c r="C33" s="587" t="s">
        <v>357</v>
      </c>
      <c r="D33" s="587"/>
      <c r="E33" s="587"/>
      <c r="F33" s="587"/>
      <c r="G33" s="587"/>
      <c r="H33" s="587"/>
      <c r="I33" s="587"/>
      <c r="J33" s="587"/>
      <c r="K33" s="587"/>
      <c r="L33" s="588"/>
      <c r="M33" s="110"/>
      <c r="N33" s="110"/>
      <c r="O33" s="472"/>
    </row>
    <row r="34" spans="1:15" ht="34.5" customHeight="1">
      <c r="A34" s="654"/>
      <c r="B34" s="485" t="s">
        <v>356</v>
      </c>
      <c r="C34" s="587" t="s">
        <v>358</v>
      </c>
      <c r="D34" s="587"/>
      <c r="E34" s="587"/>
      <c r="F34" s="587"/>
      <c r="G34" s="587"/>
      <c r="H34" s="587"/>
      <c r="I34" s="587"/>
      <c r="J34" s="587"/>
      <c r="K34" s="587"/>
      <c r="L34" s="588"/>
      <c r="M34" s="110"/>
      <c r="N34" s="110"/>
      <c r="O34" s="472"/>
    </row>
    <row r="35" spans="1:15" ht="32.25" customHeight="1">
      <c r="A35" s="654"/>
      <c r="B35" s="485" t="s">
        <v>356</v>
      </c>
      <c r="C35" s="587" t="s">
        <v>359</v>
      </c>
      <c r="D35" s="587"/>
      <c r="E35" s="587"/>
      <c r="F35" s="587"/>
      <c r="G35" s="587"/>
      <c r="H35" s="587"/>
      <c r="I35" s="587"/>
      <c r="J35" s="587"/>
      <c r="K35" s="587"/>
      <c r="L35" s="588"/>
      <c r="M35" s="110"/>
      <c r="N35" s="110"/>
      <c r="O35" s="472"/>
    </row>
    <row r="36" spans="1:15" ht="7.5" customHeight="1">
      <c r="A36" s="316"/>
      <c r="B36" s="155"/>
      <c r="C36" s="480"/>
      <c r="D36" s="156"/>
      <c r="E36" s="156"/>
      <c r="F36" s="156"/>
      <c r="G36" s="156"/>
      <c r="H36" s="156"/>
      <c r="I36" s="156"/>
      <c r="J36" s="156"/>
      <c r="K36" s="156"/>
      <c r="L36" s="157"/>
      <c r="M36" s="158"/>
      <c r="N36" s="158"/>
      <c r="O36" s="159"/>
    </row>
    <row r="37" spans="1:15" ht="18">
      <c r="A37" s="135"/>
      <c r="B37" s="177" t="s">
        <v>196</v>
      </c>
      <c r="C37" s="481"/>
      <c r="D37" s="178"/>
      <c r="E37" s="567" t="s">
        <v>419</v>
      </c>
      <c r="F37" s="568"/>
      <c r="G37" s="479" t="s">
        <v>418</v>
      </c>
      <c r="H37" s="569" t="s">
        <v>417</v>
      </c>
      <c r="I37" s="570"/>
      <c r="J37" s="571" t="s">
        <v>420</v>
      </c>
      <c r="K37" s="178"/>
      <c r="L37" s="179"/>
      <c r="M37" s="118"/>
      <c r="N37" s="118"/>
      <c r="O37" s="119"/>
    </row>
    <row r="38" spans="1:15" ht="18">
      <c r="A38" s="135"/>
      <c r="B38" s="180" t="s">
        <v>197</v>
      </c>
      <c r="C38" s="482"/>
      <c r="D38" s="453"/>
      <c r="E38" s="453"/>
      <c r="F38" s="453"/>
      <c r="G38" s="453"/>
      <c r="H38" s="453"/>
      <c r="I38" s="453"/>
      <c r="J38" s="453"/>
      <c r="K38" s="453"/>
      <c r="L38" s="454"/>
      <c r="M38" s="110"/>
      <c r="N38" s="110"/>
      <c r="O38" s="452"/>
    </row>
    <row r="39" spans="1:15" ht="21" customHeight="1">
      <c r="A39" s="135"/>
      <c r="B39" s="122" t="s">
        <v>255</v>
      </c>
      <c r="C39" s="325"/>
      <c r="D39" s="109"/>
      <c r="E39" s="455"/>
      <c r="F39" s="123">
        <f>I6</f>
        <v>0</v>
      </c>
      <c r="G39" s="622" t="s">
        <v>198</v>
      </c>
      <c r="H39" s="622"/>
      <c r="I39" s="457">
        <f>ROUNDUP(F39/300,2)</f>
        <v>0</v>
      </c>
      <c r="J39" s="124" t="s">
        <v>251</v>
      </c>
      <c r="K39" s="458">
        <f>_xlfn.CEILING.MATH(I39,1)</f>
        <v>0</v>
      </c>
      <c r="L39" s="125" t="s">
        <v>25</v>
      </c>
      <c r="M39" s="110"/>
      <c r="N39" s="110"/>
      <c r="O39" s="452"/>
    </row>
    <row r="40" spans="1:15" ht="7.5" customHeight="1">
      <c r="A40" s="135"/>
      <c r="B40" s="874"/>
      <c r="C40" s="875"/>
      <c r="D40" s="875"/>
      <c r="E40" s="875"/>
      <c r="F40" s="875"/>
      <c r="G40" s="875"/>
      <c r="H40" s="875"/>
      <c r="I40" s="875"/>
      <c r="J40" s="875"/>
      <c r="K40" s="875"/>
      <c r="L40" s="876"/>
      <c r="M40" s="158"/>
      <c r="N40" s="158"/>
      <c r="O40" s="159"/>
    </row>
    <row r="41" spans="1:15" ht="18" customHeight="1">
      <c r="A41" s="316"/>
      <c r="B41" s="115" t="s">
        <v>199</v>
      </c>
      <c r="C41" s="479"/>
      <c r="D41" s="116"/>
      <c r="E41" s="567" t="s">
        <v>419</v>
      </c>
      <c r="F41" s="568"/>
      <c r="G41" s="479" t="s">
        <v>418</v>
      </c>
      <c r="H41" s="569" t="s">
        <v>417</v>
      </c>
      <c r="I41" s="570"/>
      <c r="J41" s="571" t="s">
        <v>420</v>
      </c>
      <c r="K41" s="117"/>
      <c r="L41" s="117"/>
      <c r="M41" s="118"/>
      <c r="N41" s="118"/>
      <c r="O41" s="119"/>
    </row>
    <row r="42" spans="1:15">
      <c r="A42" s="316"/>
      <c r="B42" s="231" t="s">
        <v>257</v>
      </c>
      <c r="C42" s="112"/>
      <c r="D42" s="112"/>
      <c r="E42" s="112"/>
      <c r="F42" s="112"/>
      <c r="G42" s="112"/>
      <c r="H42" s="112"/>
      <c r="I42" s="112"/>
      <c r="J42" s="112"/>
      <c r="K42" s="112"/>
      <c r="L42" s="232"/>
      <c r="M42" s="110"/>
      <c r="N42" s="110"/>
      <c r="O42" s="452"/>
    </row>
    <row r="43" spans="1:15" ht="35.25" customHeight="1">
      <c r="A43" s="316"/>
      <c r="B43" s="668" t="s">
        <v>254</v>
      </c>
      <c r="C43" s="669"/>
      <c r="D43" s="669"/>
      <c r="E43" s="669"/>
      <c r="F43" s="669"/>
      <c r="G43" s="669"/>
      <c r="H43" s="669"/>
      <c r="I43" s="669"/>
      <c r="J43" s="669"/>
      <c r="K43" s="669"/>
      <c r="L43" s="670"/>
      <c r="M43" s="153"/>
      <c r="N43" s="153"/>
      <c r="O43" s="110"/>
    </row>
    <row r="44" spans="1:15" ht="18.75" customHeight="1">
      <c r="A44" s="316"/>
      <c r="B44" s="122" t="s">
        <v>22</v>
      </c>
      <c r="C44" s="325"/>
      <c r="E44" s="622" t="s">
        <v>200</v>
      </c>
      <c r="F44" s="622"/>
      <c r="G44" s="622"/>
      <c r="H44" s="233"/>
      <c r="I44" s="877" t="s">
        <v>24</v>
      </c>
      <c r="J44" s="877"/>
      <c r="K44" s="302">
        <f>ROUNDUP(H44/100,2)</f>
        <v>0</v>
      </c>
      <c r="L44" s="124" t="s">
        <v>25</v>
      </c>
      <c r="M44" s="110"/>
      <c r="N44" s="110"/>
      <c r="O44" s="110"/>
    </row>
    <row r="45" spans="1:15" ht="17.25" customHeight="1">
      <c r="A45" s="128"/>
      <c r="B45" s="129" t="s">
        <v>27</v>
      </c>
      <c r="C45" s="131"/>
      <c r="D45" s="130"/>
      <c r="E45" s="623" t="str">
        <f>E28</f>
        <v>　　　年　　月</v>
      </c>
      <c r="F45" s="624"/>
      <c r="G45" s="131" t="s">
        <v>29</v>
      </c>
      <c r="H45" s="132"/>
      <c r="I45" s="133"/>
      <c r="J45" s="133"/>
      <c r="K45" s="133"/>
      <c r="L45" s="134"/>
      <c r="M45" s="110"/>
      <c r="N45" s="110"/>
      <c r="O45" s="110"/>
    </row>
    <row r="46" spans="1:15" ht="17.25" customHeight="1">
      <c r="A46" s="135"/>
      <c r="B46" s="136" t="s">
        <v>30</v>
      </c>
      <c r="C46" s="470"/>
      <c r="D46" s="137"/>
      <c r="E46" s="137"/>
      <c r="F46" s="138"/>
      <c r="G46" s="139" t="s">
        <v>31</v>
      </c>
      <c r="H46" s="140"/>
      <c r="I46" s="140"/>
      <c r="J46" s="140"/>
      <c r="K46" s="140"/>
      <c r="L46" s="134"/>
      <c r="M46" s="110"/>
      <c r="N46" s="110"/>
      <c r="O46" s="110"/>
    </row>
    <row r="47" spans="1:15" ht="17.25" customHeight="1">
      <c r="A47" s="135"/>
      <c r="B47" s="141" t="s">
        <v>32</v>
      </c>
      <c r="C47" s="139"/>
      <c r="D47" s="139"/>
      <c r="E47" s="139"/>
      <c r="F47" s="138"/>
      <c r="G47" s="139" t="s">
        <v>33</v>
      </c>
      <c r="H47" s="142"/>
      <c r="I47" s="142"/>
      <c r="J47" s="142"/>
      <c r="K47" s="142"/>
      <c r="L47" s="134"/>
      <c r="M47" s="110"/>
      <c r="N47" s="110"/>
      <c r="O47" s="110"/>
    </row>
    <row r="48" spans="1:15" ht="17.25" customHeight="1" thickBot="1">
      <c r="A48" s="135"/>
      <c r="B48" s="143"/>
      <c r="C48" s="137"/>
      <c r="D48" s="144" t="s">
        <v>34</v>
      </c>
      <c r="E48" s="145" t="str">
        <f>IF(F47="","",ROUNDDOWN((F46/F47),1))</f>
        <v/>
      </c>
      <c r="F48" s="146" t="s">
        <v>35</v>
      </c>
      <c r="G48" s="142"/>
      <c r="H48" s="139" t="s">
        <v>36</v>
      </c>
      <c r="I48" s="142"/>
      <c r="J48" s="142"/>
      <c r="K48" s="142"/>
      <c r="L48" s="134"/>
      <c r="M48" s="110"/>
      <c r="N48" s="110"/>
      <c r="O48" s="110"/>
    </row>
    <row r="49" spans="1:15" ht="18.75" customHeight="1" thickTop="1" thickBot="1">
      <c r="A49" s="135"/>
      <c r="B49" s="627" t="s">
        <v>413</v>
      </c>
      <c r="C49" s="628"/>
      <c r="D49" s="628"/>
      <c r="E49" s="147">
        <f>F41</f>
        <v>0</v>
      </c>
      <c r="F49" s="553" t="s">
        <v>412</v>
      </c>
      <c r="G49" s="145" t="str">
        <f>E48</f>
        <v/>
      </c>
      <c r="H49" s="148" t="s">
        <v>37</v>
      </c>
      <c r="I49" s="419">
        <f>SUM(E49,G49)</f>
        <v>0</v>
      </c>
      <c r="J49" s="149" t="s">
        <v>38</v>
      </c>
      <c r="K49" s="142"/>
      <c r="L49" s="134"/>
      <c r="M49" s="110"/>
      <c r="N49" s="110"/>
      <c r="O49" s="574"/>
    </row>
    <row r="50" spans="1:15" ht="7.5" customHeight="1" thickTop="1">
      <c r="A50" s="135"/>
      <c r="B50" s="306"/>
      <c r="C50" s="468"/>
      <c r="D50" s="307"/>
      <c r="E50" s="307"/>
      <c r="F50" s="307"/>
      <c r="G50" s="307"/>
      <c r="H50" s="307"/>
      <c r="I50" s="307"/>
      <c r="J50" s="307"/>
      <c r="K50" s="307"/>
      <c r="L50" s="308"/>
      <c r="M50" s="110"/>
      <c r="N50" s="110"/>
      <c r="O50" s="110"/>
    </row>
    <row r="51" spans="1:15" ht="47.25" customHeight="1">
      <c r="A51" s="316"/>
      <c r="B51" s="509" t="s">
        <v>356</v>
      </c>
      <c r="C51" s="659" t="s">
        <v>398</v>
      </c>
      <c r="D51" s="659"/>
      <c r="E51" s="659"/>
      <c r="F51" s="659"/>
      <c r="G51" s="659"/>
      <c r="H51" s="659"/>
      <c r="I51" s="659"/>
      <c r="J51" s="659"/>
      <c r="K51" s="659"/>
      <c r="L51" s="667"/>
      <c r="M51" s="110"/>
      <c r="N51" s="110"/>
      <c r="O51" s="318"/>
    </row>
    <row r="52" spans="1:15" ht="7.5" customHeight="1">
      <c r="A52" s="316"/>
      <c r="B52" s="155"/>
      <c r="C52" s="480"/>
      <c r="D52" s="156"/>
      <c r="E52" s="156"/>
      <c r="F52" s="156"/>
      <c r="G52" s="156"/>
      <c r="H52" s="156"/>
      <c r="I52" s="156"/>
      <c r="J52" s="156"/>
      <c r="K52" s="156"/>
      <c r="L52" s="157"/>
      <c r="M52" s="158"/>
      <c r="N52" s="158"/>
      <c r="O52" s="159"/>
    </row>
    <row r="53" spans="1:15">
      <c r="A53" s="316"/>
      <c r="B53" s="160" t="s">
        <v>42</v>
      </c>
      <c r="C53" s="107"/>
      <c r="D53" s="317"/>
      <c r="E53" s="317"/>
      <c r="F53" s="317"/>
      <c r="G53" s="317"/>
      <c r="H53" s="317"/>
      <c r="I53" s="317"/>
      <c r="J53" s="317"/>
      <c r="K53" s="317"/>
      <c r="L53" s="318"/>
      <c r="M53" s="110"/>
      <c r="N53" s="110"/>
      <c r="O53" s="318"/>
    </row>
    <row r="54" spans="1:15" ht="36.75" customHeight="1">
      <c r="A54" s="316"/>
      <c r="B54" s="619" t="s">
        <v>201</v>
      </c>
      <c r="C54" s="620"/>
      <c r="D54" s="620"/>
      <c r="E54" s="620"/>
      <c r="F54" s="620"/>
      <c r="G54" s="620"/>
      <c r="H54" s="620"/>
      <c r="I54" s="620"/>
      <c r="J54" s="620"/>
      <c r="K54" s="620"/>
      <c r="L54" s="621"/>
      <c r="M54" s="110"/>
      <c r="N54" s="110"/>
      <c r="O54" s="318"/>
    </row>
    <row r="55" spans="1:15" ht="18.75" customHeight="1">
      <c r="A55" s="316"/>
      <c r="B55" s="585" t="s">
        <v>343</v>
      </c>
      <c r="C55" s="586"/>
      <c r="D55" s="586"/>
      <c r="E55" s="586"/>
      <c r="F55" s="123">
        <f>I6</f>
        <v>0</v>
      </c>
      <c r="G55" s="622" t="s">
        <v>45</v>
      </c>
      <c r="H55" s="622"/>
      <c r="I55" s="162">
        <f>ROUNDUP(F55/3,2)</f>
        <v>0</v>
      </c>
      <c r="J55" s="124" t="s">
        <v>251</v>
      </c>
      <c r="K55" s="302">
        <f>_xlfn.CEILING.MATH(I55,1)</f>
        <v>0</v>
      </c>
      <c r="L55" s="314" t="s">
        <v>25</v>
      </c>
      <c r="M55" s="110"/>
      <c r="N55" s="110"/>
      <c r="O55" s="318"/>
    </row>
    <row r="56" spans="1:15" ht="3.75" customHeight="1">
      <c r="A56" s="135"/>
      <c r="B56" s="164"/>
      <c r="C56" s="166"/>
      <c r="D56" s="165"/>
      <c r="E56" s="166"/>
      <c r="F56" s="167"/>
      <c r="G56" s="168"/>
      <c r="H56" s="167"/>
      <c r="I56" s="169"/>
      <c r="J56" s="170"/>
      <c r="K56" s="109"/>
      <c r="L56" s="134"/>
      <c r="M56" s="110"/>
      <c r="N56" s="110"/>
      <c r="O56" s="340"/>
    </row>
    <row r="57" spans="1:15" ht="16.5" customHeight="1">
      <c r="A57" s="128"/>
      <c r="B57" s="129" t="s">
        <v>27</v>
      </c>
      <c r="C57" s="131"/>
      <c r="D57" s="130"/>
      <c r="E57" s="623" t="str">
        <f>E28</f>
        <v>　　　年　　月</v>
      </c>
      <c r="F57" s="624"/>
      <c r="G57" s="131" t="s">
        <v>29</v>
      </c>
      <c r="H57" s="132"/>
      <c r="I57" s="133"/>
      <c r="J57" s="133"/>
      <c r="K57" s="133"/>
      <c r="L57" s="134"/>
      <c r="M57" s="110"/>
      <c r="N57" s="110"/>
      <c r="O57" s="543"/>
    </row>
    <row r="58" spans="1:15" ht="18.75" customHeight="1">
      <c r="A58" s="329"/>
      <c r="B58" s="141" t="s">
        <v>32</v>
      </c>
      <c r="C58" s="139"/>
      <c r="D58" s="139"/>
      <c r="E58" s="139"/>
      <c r="F58" s="138"/>
      <c r="G58" s="139" t="s">
        <v>410</v>
      </c>
      <c r="H58" s="142"/>
      <c r="I58" s="142"/>
      <c r="J58" s="142"/>
      <c r="K58" s="142"/>
      <c r="L58" s="134"/>
      <c r="M58" s="110"/>
      <c r="N58" s="110"/>
      <c r="O58" s="543"/>
    </row>
    <row r="59" spans="1:15" ht="7.5" customHeight="1">
      <c r="A59" s="329"/>
      <c r="B59" s="164"/>
      <c r="C59" s="166"/>
      <c r="D59" s="165"/>
      <c r="E59" s="166"/>
      <c r="F59" s="167"/>
      <c r="G59" s="168"/>
      <c r="H59" s="167"/>
      <c r="I59" s="169"/>
      <c r="J59" s="170"/>
      <c r="K59" s="109"/>
      <c r="L59" s="134"/>
      <c r="M59" s="110"/>
      <c r="N59" s="110"/>
      <c r="O59" s="543"/>
    </row>
    <row r="60" spans="1:15" ht="16.5" customHeight="1">
      <c r="A60" s="128"/>
      <c r="B60" s="572" t="s">
        <v>406</v>
      </c>
      <c r="C60" s="131"/>
      <c r="D60" s="130"/>
      <c r="E60" s="554" t="s">
        <v>419</v>
      </c>
      <c r="F60" s="558"/>
      <c r="G60" s="555" t="s">
        <v>418</v>
      </c>
      <c r="H60" s="556" t="s">
        <v>417</v>
      </c>
      <c r="I60" s="559"/>
      <c r="J60" s="557" t="s">
        <v>420</v>
      </c>
      <c r="K60" s="133"/>
      <c r="L60" s="134"/>
      <c r="M60" s="110"/>
      <c r="N60" s="110"/>
      <c r="O60" s="543"/>
    </row>
    <row r="61" spans="1:15" ht="18.75" customHeight="1">
      <c r="A61" s="329"/>
      <c r="B61" s="136" t="s">
        <v>30</v>
      </c>
      <c r="C61" s="540"/>
      <c r="D61" s="137"/>
      <c r="E61" s="137"/>
      <c r="F61" s="138"/>
      <c r="G61" s="139" t="s">
        <v>408</v>
      </c>
      <c r="H61" s="140"/>
      <c r="I61" s="140"/>
      <c r="J61" s="140"/>
      <c r="K61" s="140"/>
      <c r="L61" s="134"/>
      <c r="M61" s="110"/>
      <c r="N61" s="110"/>
      <c r="O61" s="543"/>
    </row>
    <row r="62" spans="1:15" ht="18.75" customHeight="1">
      <c r="A62" s="329"/>
      <c r="B62" s="143"/>
      <c r="C62" s="137"/>
      <c r="D62" s="550" t="s">
        <v>411</v>
      </c>
      <c r="E62" s="420" t="str">
        <f>IF(F61="","",ROUNDDOWN((F61/F58),1))</f>
        <v/>
      </c>
      <c r="F62" s="146" t="s">
        <v>35</v>
      </c>
      <c r="G62" s="142"/>
      <c r="H62" s="139" t="s">
        <v>36</v>
      </c>
      <c r="I62" s="299"/>
      <c r="J62" s="142"/>
      <c r="K62" s="142"/>
      <c r="L62" s="134"/>
      <c r="M62" s="110"/>
      <c r="N62" s="110"/>
      <c r="O62" s="543"/>
    </row>
    <row r="63" spans="1:15" ht="18.75" customHeight="1">
      <c r="A63" s="329"/>
      <c r="B63" s="627" t="s">
        <v>413</v>
      </c>
      <c r="C63" s="628"/>
      <c r="D63" s="628"/>
      <c r="E63" s="147">
        <f>F60</f>
        <v>0</v>
      </c>
      <c r="F63" s="553" t="s">
        <v>412</v>
      </c>
      <c r="G63" s="145" t="str">
        <f>E62</f>
        <v/>
      </c>
      <c r="H63" s="148" t="s">
        <v>37</v>
      </c>
      <c r="I63" s="560">
        <f>SUM(E63,G63)</f>
        <v>0</v>
      </c>
      <c r="J63" s="149" t="s">
        <v>38</v>
      </c>
      <c r="K63" s="142"/>
      <c r="L63" s="134"/>
      <c r="M63" s="110"/>
      <c r="N63" s="110"/>
      <c r="O63" s="543"/>
    </row>
    <row r="64" spans="1:15" ht="7.5" customHeight="1">
      <c r="A64" s="329"/>
      <c r="B64" s="164"/>
      <c r="C64" s="166"/>
      <c r="D64" s="165"/>
      <c r="E64" s="166"/>
      <c r="F64" s="167"/>
      <c r="G64" s="168"/>
      <c r="H64" s="167"/>
      <c r="I64" s="169"/>
      <c r="J64" s="170"/>
      <c r="K64" s="109"/>
      <c r="L64" s="134"/>
      <c r="M64" s="110"/>
      <c r="N64" s="110"/>
      <c r="O64" s="543"/>
    </row>
    <row r="65" spans="1:15" ht="18.75" customHeight="1">
      <c r="A65" s="329"/>
      <c r="B65" s="572" t="s">
        <v>407</v>
      </c>
      <c r="C65" s="551"/>
      <c r="D65" s="130"/>
      <c r="E65" s="554" t="s">
        <v>419</v>
      </c>
      <c r="F65" s="558"/>
      <c r="G65" s="555" t="s">
        <v>418</v>
      </c>
      <c r="H65" s="556" t="s">
        <v>417</v>
      </c>
      <c r="I65" s="559"/>
      <c r="J65" s="557" t="s">
        <v>420</v>
      </c>
      <c r="K65" s="552"/>
      <c r="L65" s="134"/>
      <c r="M65" s="110"/>
      <c r="N65" s="110"/>
      <c r="O65" s="543"/>
    </row>
    <row r="66" spans="1:15" ht="18.75" customHeight="1">
      <c r="A66" s="329"/>
      <c r="B66" s="136" t="s">
        <v>30</v>
      </c>
      <c r="C66" s="540"/>
      <c r="D66" s="137"/>
      <c r="E66" s="137"/>
      <c r="F66" s="138"/>
      <c r="G66" s="139" t="s">
        <v>414</v>
      </c>
      <c r="H66" s="140"/>
      <c r="I66" s="140"/>
      <c r="J66" s="140"/>
      <c r="K66" s="140"/>
      <c r="L66" s="134"/>
      <c r="M66" s="110"/>
      <c r="N66" s="110"/>
      <c r="O66" s="543"/>
    </row>
    <row r="67" spans="1:15" ht="18.75" customHeight="1">
      <c r="A67" s="329"/>
      <c r="B67" s="143"/>
      <c r="C67" s="137"/>
      <c r="D67" s="550" t="s">
        <v>422</v>
      </c>
      <c r="E67" s="145" t="str">
        <f>IF(F66="","",ROUNDDOWN((F66/F58),1))</f>
        <v/>
      </c>
      <c r="F67" s="146" t="s">
        <v>415</v>
      </c>
      <c r="G67" s="142"/>
      <c r="H67" s="139" t="s">
        <v>36</v>
      </c>
      <c r="I67" s="299"/>
      <c r="J67" s="142"/>
      <c r="K67" s="142"/>
      <c r="L67" s="134"/>
      <c r="M67" s="110"/>
      <c r="N67" s="110"/>
      <c r="O67" s="543"/>
    </row>
    <row r="68" spans="1:15" ht="18.75" customHeight="1">
      <c r="A68" s="329"/>
      <c r="B68" s="627" t="s">
        <v>413</v>
      </c>
      <c r="C68" s="628"/>
      <c r="D68" s="628"/>
      <c r="E68" s="147">
        <f>F65</f>
        <v>0</v>
      </c>
      <c r="F68" s="553" t="s">
        <v>416</v>
      </c>
      <c r="G68" s="145" t="str">
        <f>E67</f>
        <v/>
      </c>
      <c r="H68" s="148" t="s">
        <v>37</v>
      </c>
      <c r="I68" s="560">
        <f>SUM(E68,G68)</f>
        <v>0</v>
      </c>
      <c r="J68" s="149" t="s">
        <v>38</v>
      </c>
      <c r="K68" s="142"/>
      <c r="L68" s="134"/>
      <c r="M68" s="110"/>
      <c r="N68" s="110"/>
      <c r="O68" s="543"/>
    </row>
    <row r="69" spans="1:15" ht="7.5" customHeight="1">
      <c r="A69" s="329"/>
      <c r="B69" s="164"/>
      <c r="C69" s="166"/>
      <c r="D69" s="165"/>
      <c r="E69" s="166"/>
      <c r="F69" s="167"/>
      <c r="G69" s="168"/>
      <c r="H69" s="167"/>
      <c r="I69" s="169"/>
      <c r="J69" s="170"/>
      <c r="K69" s="109"/>
      <c r="L69" s="134"/>
      <c r="M69" s="110"/>
      <c r="N69" s="110"/>
      <c r="O69" s="543"/>
    </row>
    <row r="70" spans="1:15" ht="16.5" customHeight="1">
      <c r="A70" s="128"/>
      <c r="B70" s="572" t="s">
        <v>409</v>
      </c>
      <c r="C70" s="131"/>
      <c r="D70" s="130"/>
      <c r="E70" s="548"/>
      <c r="F70" s="548"/>
      <c r="G70" s="131"/>
      <c r="H70" s="132"/>
      <c r="I70" s="133"/>
      <c r="J70" s="133"/>
      <c r="K70" s="133"/>
      <c r="L70" s="134"/>
      <c r="M70" s="110"/>
      <c r="N70" s="110"/>
      <c r="O70" s="543"/>
    </row>
    <row r="71" spans="1:15" ht="18.75" customHeight="1">
      <c r="A71" s="329"/>
      <c r="B71" s="136" t="s">
        <v>30</v>
      </c>
      <c r="C71" s="540"/>
      <c r="D71" s="137"/>
      <c r="E71" s="137"/>
      <c r="F71" s="549">
        <f>F61+F66</f>
        <v>0</v>
      </c>
      <c r="G71" s="139" t="s">
        <v>421</v>
      </c>
      <c r="H71" s="140"/>
      <c r="I71" s="140"/>
      <c r="J71" s="140"/>
      <c r="K71" s="140"/>
      <c r="L71" s="134"/>
      <c r="M71" s="110"/>
      <c r="N71" s="110"/>
      <c r="O71" s="543"/>
    </row>
    <row r="72" spans="1:15" ht="18.75" customHeight="1" thickBot="1">
      <c r="A72" s="329"/>
      <c r="B72" s="143"/>
      <c r="C72" s="137"/>
      <c r="D72" s="550" t="s">
        <v>423</v>
      </c>
      <c r="E72" s="145" t="e">
        <f>IF(F71="","",ROUNDDOWN((F71/F58),1))</f>
        <v>#DIV/0!</v>
      </c>
      <c r="F72" s="146" t="s">
        <v>424</v>
      </c>
      <c r="G72" s="142"/>
      <c r="H72" s="139" t="s">
        <v>36</v>
      </c>
      <c r="I72" s="142"/>
      <c r="J72" s="142"/>
      <c r="K72" s="142"/>
      <c r="L72" s="134"/>
      <c r="M72" s="110"/>
      <c r="N72" s="110"/>
      <c r="O72" s="543"/>
    </row>
    <row r="73" spans="1:15" ht="18.75" customHeight="1" thickTop="1" thickBot="1">
      <c r="A73" s="329"/>
      <c r="B73" s="627" t="s">
        <v>413</v>
      </c>
      <c r="C73" s="628"/>
      <c r="D73" s="628"/>
      <c r="E73" s="147">
        <f>E63+E68</f>
        <v>0</v>
      </c>
      <c r="F73" s="553" t="s">
        <v>425</v>
      </c>
      <c r="G73" s="145" t="e">
        <f>E72</f>
        <v>#DIV/0!</v>
      </c>
      <c r="H73" s="148" t="s">
        <v>37</v>
      </c>
      <c r="I73" s="419" t="e">
        <f>SUM(E73,G73)</f>
        <v>#DIV/0!</v>
      </c>
      <c r="J73" s="149" t="s">
        <v>38</v>
      </c>
      <c r="K73" s="142"/>
      <c r="L73" s="134"/>
      <c r="M73" s="110"/>
      <c r="N73" s="110"/>
      <c r="O73" s="543"/>
    </row>
    <row r="74" spans="1:15" s="1" customFormat="1" ht="7.5" customHeight="1" thickTop="1">
      <c r="A74" s="30"/>
      <c r="B74" s="57"/>
      <c r="C74" s="59"/>
      <c r="D74" s="58"/>
      <c r="E74" s="59"/>
      <c r="F74" s="60"/>
      <c r="G74" s="61"/>
      <c r="H74" s="60"/>
      <c r="I74" s="62"/>
      <c r="J74" s="63"/>
      <c r="K74" s="9"/>
      <c r="L74" s="29"/>
      <c r="M74" s="10"/>
      <c r="N74" s="10"/>
      <c r="O74" s="544"/>
    </row>
    <row r="75" spans="1:15" ht="7.5" customHeight="1">
      <c r="A75" s="135"/>
      <c r="B75" s="164"/>
      <c r="C75" s="166"/>
      <c r="D75" s="165"/>
      <c r="E75" s="166"/>
      <c r="F75" s="167"/>
      <c r="G75" s="168"/>
      <c r="H75" s="167"/>
      <c r="I75" s="169"/>
      <c r="J75" s="170"/>
      <c r="K75" s="109"/>
      <c r="L75" s="134"/>
      <c r="M75" s="110"/>
      <c r="N75" s="110"/>
      <c r="O75" s="318"/>
    </row>
    <row r="76" spans="1:15" ht="18">
      <c r="A76" s="135"/>
      <c r="B76" s="592" t="s">
        <v>202</v>
      </c>
      <c r="C76" s="593"/>
      <c r="D76" s="593"/>
      <c r="E76" s="593"/>
      <c r="F76" s="593"/>
      <c r="G76" s="593"/>
      <c r="H76" s="593"/>
      <c r="I76" s="593"/>
      <c r="J76" s="593"/>
      <c r="K76" s="593"/>
      <c r="L76" s="594"/>
      <c r="M76" s="153"/>
      <c r="N76" s="153"/>
      <c r="O76" s="110"/>
    </row>
    <row r="77" spans="1:15" ht="21.75" customHeight="1">
      <c r="A77" s="316"/>
      <c r="B77" s="161" t="s">
        <v>256</v>
      </c>
      <c r="C77" s="517"/>
      <c r="D77" s="313"/>
      <c r="E77" s="622" t="s">
        <v>203</v>
      </c>
      <c r="F77" s="622"/>
      <c r="G77" s="622"/>
      <c r="H77" s="234" t="e">
        <f>I73</f>
        <v>#DIV/0!</v>
      </c>
      <c r="I77" s="622" t="s">
        <v>204</v>
      </c>
      <c r="J77" s="622"/>
      <c r="K77" s="162" t="e">
        <f>ROUNDUP(H77*(2/7),2)</f>
        <v>#DIV/0!</v>
      </c>
      <c r="L77" s="124" t="s">
        <v>25</v>
      </c>
      <c r="M77" s="110"/>
      <c r="N77" s="110"/>
      <c r="O77" s="110"/>
    </row>
    <row r="78" spans="1:15" ht="7.5" customHeight="1">
      <c r="A78" s="135"/>
      <c r="B78" s="303"/>
      <c r="C78" s="467"/>
      <c r="D78" s="304"/>
      <c r="E78" s="304"/>
      <c r="F78" s="304"/>
      <c r="G78" s="304"/>
      <c r="H78" s="304"/>
      <c r="I78" s="304"/>
      <c r="J78" s="304"/>
      <c r="K78" s="304"/>
      <c r="L78" s="305"/>
      <c r="M78" s="110"/>
      <c r="N78" s="110"/>
      <c r="O78" s="110"/>
    </row>
    <row r="79" spans="1:15" ht="18">
      <c r="A79" s="135"/>
      <c r="B79" s="235" t="s">
        <v>205</v>
      </c>
      <c r="C79" s="236"/>
      <c r="D79" s="236"/>
      <c r="E79" s="236"/>
      <c r="F79" s="236"/>
      <c r="G79" s="236"/>
      <c r="H79" s="236"/>
      <c r="I79" s="236"/>
      <c r="J79" s="236"/>
      <c r="K79" s="236"/>
      <c r="L79" s="237"/>
      <c r="M79" s="153"/>
      <c r="N79" s="153"/>
      <c r="O79" s="318"/>
    </row>
    <row r="80" spans="1:15" ht="64.5" customHeight="1">
      <c r="A80" s="135"/>
      <c r="B80" s="485" t="s">
        <v>356</v>
      </c>
      <c r="C80" s="587" t="s">
        <v>399</v>
      </c>
      <c r="D80" s="587"/>
      <c r="E80" s="587"/>
      <c r="F80" s="587"/>
      <c r="G80" s="587"/>
      <c r="H80" s="587"/>
      <c r="I80" s="587"/>
      <c r="J80" s="587"/>
      <c r="K80" s="587"/>
      <c r="L80" s="588"/>
      <c r="M80" s="110"/>
      <c r="N80" s="110"/>
      <c r="O80" s="318"/>
    </row>
    <row r="81" spans="1:15" ht="7.5" customHeight="1">
      <c r="A81" s="135"/>
      <c r="B81" s="303"/>
      <c r="C81" s="467"/>
      <c r="D81" s="304"/>
      <c r="E81" s="304"/>
      <c r="F81" s="304"/>
      <c r="G81" s="304"/>
      <c r="H81" s="304"/>
      <c r="I81" s="304"/>
      <c r="J81" s="304"/>
      <c r="K81" s="304"/>
      <c r="L81" s="305"/>
      <c r="M81" s="110"/>
      <c r="N81" s="110"/>
      <c r="O81" s="318"/>
    </row>
    <row r="82" spans="1:15" ht="31.5" customHeight="1">
      <c r="A82" s="135"/>
      <c r="B82" s="592" t="s">
        <v>65</v>
      </c>
      <c r="C82" s="593"/>
      <c r="D82" s="593"/>
      <c r="E82" s="593"/>
      <c r="F82" s="593"/>
      <c r="G82" s="593"/>
      <c r="H82" s="593"/>
      <c r="I82" s="593"/>
      <c r="J82" s="593"/>
      <c r="K82" s="593"/>
      <c r="L82" s="594"/>
      <c r="M82" s="153"/>
      <c r="N82" s="153"/>
      <c r="O82" s="110"/>
    </row>
    <row r="83" spans="1:15" ht="7.5" customHeight="1">
      <c r="A83" s="135"/>
      <c r="B83" s="303"/>
      <c r="C83" s="467"/>
      <c r="D83" s="304"/>
      <c r="E83" s="304"/>
      <c r="F83" s="304"/>
      <c r="G83" s="304"/>
      <c r="H83" s="304"/>
      <c r="I83" s="304"/>
      <c r="J83" s="304"/>
      <c r="K83" s="304"/>
      <c r="L83" s="305"/>
      <c r="M83" s="110"/>
      <c r="N83" s="110"/>
      <c r="O83" s="110"/>
    </row>
    <row r="84" spans="1:15" ht="18">
      <c r="A84" s="135"/>
      <c r="B84" s="610" t="s">
        <v>48</v>
      </c>
      <c r="C84" s="611"/>
      <c r="D84" s="611"/>
      <c r="E84" s="611"/>
      <c r="F84" s="611"/>
      <c r="G84" s="611"/>
      <c r="H84" s="611"/>
      <c r="I84" s="611"/>
      <c r="J84" s="611"/>
      <c r="K84" s="611"/>
      <c r="L84" s="612"/>
      <c r="M84" s="153"/>
      <c r="N84" s="153"/>
      <c r="O84" s="318"/>
    </row>
    <row r="85" spans="1:15" ht="18">
      <c r="A85" s="135"/>
      <c r="B85" s="607" t="s">
        <v>49</v>
      </c>
      <c r="C85" s="608"/>
      <c r="D85" s="608"/>
      <c r="E85" s="608"/>
      <c r="F85" s="608"/>
      <c r="G85" s="608"/>
      <c r="H85" s="608"/>
      <c r="I85" s="608"/>
      <c r="J85" s="608"/>
      <c r="K85" s="608"/>
      <c r="L85" s="609"/>
      <c r="M85" s="110"/>
      <c r="N85" s="110"/>
      <c r="O85" s="318"/>
    </row>
    <row r="86" spans="1:15" ht="18">
      <c r="A86" s="135"/>
      <c r="B86" s="645" t="s">
        <v>296</v>
      </c>
      <c r="C86" s="646"/>
      <c r="D86" s="646"/>
      <c r="E86" s="646"/>
      <c r="F86" s="646"/>
      <c r="G86" s="646"/>
      <c r="H86" s="646"/>
      <c r="I86" s="646"/>
      <c r="J86" s="646"/>
      <c r="K86" s="646"/>
      <c r="L86" s="647"/>
      <c r="M86" s="110"/>
      <c r="N86" s="110"/>
      <c r="O86" s="318"/>
    </row>
    <row r="87" spans="1:15" ht="7.5" customHeight="1">
      <c r="A87" s="135"/>
      <c r="B87" s="303"/>
      <c r="C87" s="467"/>
      <c r="D87" s="304"/>
      <c r="E87" s="304"/>
      <c r="F87" s="304"/>
      <c r="G87" s="304"/>
      <c r="H87" s="304"/>
      <c r="I87" s="304"/>
      <c r="J87" s="304"/>
      <c r="K87" s="304"/>
      <c r="L87" s="305"/>
      <c r="M87" s="110"/>
      <c r="N87" s="110"/>
      <c r="O87" s="318"/>
    </row>
    <row r="88" spans="1:15" ht="18">
      <c r="A88" s="135"/>
      <c r="B88" s="592" t="s">
        <v>50</v>
      </c>
      <c r="C88" s="593"/>
      <c r="D88" s="593"/>
      <c r="E88" s="593"/>
      <c r="F88" s="593"/>
      <c r="G88" s="593"/>
      <c r="H88" s="593"/>
      <c r="I88" s="593"/>
      <c r="J88" s="593"/>
      <c r="K88" s="593"/>
      <c r="L88" s="594"/>
      <c r="M88" s="153"/>
      <c r="N88" s="153"/>
      <c r="O88" s="110"/>
    </row>
    <row r="89" spans="1:15" ht="18">
      <c r="A89" s="135"/>
      <c r="B89" s="607" t="s">
        <v>51</v>
      </c>
      <c r="C89" s="608"/>
      <c r="D89" s="608"/>
      <c r="E89" s="608"/>
      <c r="F89" s="608"/>
      <c r="G89" s="608"/>
      <c r="H89" s="608"/>
      <c r="I89" s="608"/>
      <c r="J89" s="608"/>
      <c r="K89" s="608"/>
      <c r="L89" s="609"/>
      <c r="M89" s="110"/>
      <c r="N89" s="110"/>
      <c r="O89" s="318"/>
    </row>
    <row r="90" spans="1:15" ht="30" customHeight="1">
      <c r="A90" s="135"/>
      <c r="B90" s="607" t="s">
        <v>52</v>
      </c>
      <c r="C90" s="608"/>
      <c r="D90" s="608"/>
      <c r="E90" s="608"/>
      <c r="F90" s="608"/>
      <c r="G90" s="608"/>
      <c r="H90" s="608"/>
      <c r="I90" s="608"/>
      <c r="J90" s="608"/>
      <c r="K90" s="608"/>
      <c r="L90" s="609"/>
      <c r="M90" s="110"/>
      <c r="N90" s="110"/>
      <c r="O90" s="318"/>
    </row>
    <row r="91" spans="1:15" ht="18">
      <c r="A91" s="135"/>
      <c r="B91" s="607" t="s">
        <v>260</v>
      </c>
      <c r="C91" s="608"/>
      <c r="D91" s="608"/>
      <c r="E91" s="608"/>
      <c r="F91" s="608"/>
      <c r="G91" s="608"/>
      <c r="H91" s="608"/>
      <c r="I91" s="608"/>
      <c r="J91" s="608"/>
      <c r="K91" s="608"/>
      <c r="L91" s="609"/>
      <c r="M91" s="110"/>
      <c r="N91" s="110"/>
      <c r="O91" s="318"/>
    </row>
    <row r="92" spans="1:15" ht="30" customHeight="1">
      <c r="A92" s="296"/>
      <c r="B92" s="607" t="s">
        <v>217</v>
      </c>
      <c r="C92" s="608"/>
      <c r="D92" s="608"/>
      <c r="E92" s="608"/>
      <c r="F92" s="608"/>
      <c r="G92" s="608"/>
      <c r="H92" s="608"/>
      <c r="I92" s="608"/>
      <c r="J92" s="608"/>
      <c r="K92" s="608"/>
      <c r="L92" s="609"/>
      <c r="M92" s="110"/>
      <c r="N92" s="110"/>
      <c r="O92" s="318"/>
    </row>
    <row r="93" spans="1:15" ht="7.5" customHeight="1">
      <c r="A93" s="135"/>
      <c r="B93" s="303"/>
      <c r="C93" s="467"/>
      <c r="D93" s="304"/>
      <c r="E93" s="304"/>
      <c r="F93" s="304"/>
      <c r="G93" s="304"/>
      <c r="H93" s="304"/>
      <c r="I93" s="304"/>
      <c r="J93" s="304"/>
      <c r="K93" s="304"/>
      <c r="L93" s="305"/>
      <c r="M93" s="110"/>
      <c r="N93" s="110"/>
      <c r="O93" s="318"/>
    </row>
    <row r="94" spans="1:15" s="1" customFormat="1">
      <c r="A94" s="82"/>
      <c r="B94" s="598" t="s">
        <v>243</v>
      </c>
      <c r="C94" s="598"/>
      <c r="D94" s="598"/>
      <c r="E94" s="598"/>
      <c r="F94" s="598"/>
      <c r="G94" s="598"/>
      <c r="H94" s="598"/>
      <c r="I94" s="598"/>
      <c r="J94" s="598"/>
      <c r="K94" s="598"/>
      <c r="L94" s="598"/>
      <c r="M94" s="289"/>
      <c r="N94" s="289"/>
      <c r="O94" s="230"/>
    </row>
    <row r="95" spans="1:15" s="1" customFormat="1" ht="49.5" customHeight="1">
      <c r="A95" s="82"/>
      <c r="B95" s="599" t="s">
        <v>245</v>
      </c>
      <c r="C95" s="600"/>
      <c r="D95" s="600"/>
      <c r="E95" s="600"/>
      <c r="F95" s="600"/>
      <c r="G95" s="600"/>
      <c r="H95" s="600"/>
      <c r="I95" s="600"/>
      <c r="J95" s="600"/>
      <c r="K95" s="600"/>
      <c r="L95" s="601"/>
      <c r="M95" s="77"/>
      <c r="N95" s="77"/>
      <c r="O95" s="230"/>
    </row>
    <row r="96" spans="1:15" s="1" customFormat="1">
      <c r="A96" s="82"/>
      <c r="B96" s="599" t="s">
        <v>244</v>
      </c>
      <c r="C96" s="600"/>
      <c r="D96" s="600"/>
      <c r="E96" s="600"/>
      <c r="F96" s="600"/>
      <c r="G96" s="600"/>
      <c r="H96" s="600"/>
      <c r="I96" s="600"/>
      <c r="J96" s="600"/>
      <c r="K96" s="600"/>
      <c r="L96" s="601"/>
      <c r="M96" s="77"/>
      <c r="N96" s="77"/>
      <c r="O96" s="230"/>
    </row>
    <row r="97" spans="1:15" ht="6" customHeight="1">
      <c r="A97" s="135"/>
      <c r="B97" s="303"/>
      <c r="C97" s="467"/>
      <c r="D97" s="304"/>
      <c r="E97" s="304"/>
      <c r="F97" s="304"/>
      <c r="G97" s="304"/>
      <c r="H97" s="304"/>
      <c r="I97" s="304"/>
      <c r="J97" s="304"/>
      <c r="K97" s="304"/>
      <c r="L97" s="305"/>
      <c r="M97" s="110"/>
      <c r="N97" s="110"/>
      <c r="O97" s="318"/>
    </row>
    <row r="98" spans="1:15" ht="18">
      <c r="A98" s="135"/>
      <c r="B98" s="177" t="s">
        <v>54</v>
      </c>
      <c r="C98" s="481"/>
      <c r="D98" s="178"/>
      <c r="E98" s="567" t="s">
        <v>419</v>
      </c>
      <c r="F98" s="568"/>
      <c r="G98" s="479" t="s">
        <v>418</v>
      </c>
      <c r="H98" s="569" t="s">
        <v>417</v>
      </c>
      <c r="I98" s="570"/>
      <c r="J98" s="571" t="s">
        <v>420</v>
      </c>
      <c r="K98" s="178"/>
      <c r="L98" s="179"/>
      <c r="M98" s="118"/>
      <c r="N98" s="118"/>
      <c r="O98" s="119"/>
    </row>
    <row r="99" spans="1:15" ht="18">
      <c r="A99" s="135"/>
      <c r="B99" s="180" t="s">
        <v>258</v>
      </c>
      <c r="C99" s="482"/>
      <c r="D99" s="304"/>
      <c r="E99" s="304"/>
      <c r="F99" s="304"/>
      <c r="G99" s="304"/>
      <c r="H99" s="304"/>
      <c r="I99" s="304"/>
      <c r="J99" s="304"/>
      <c r="K99" s="304"/>
      <c r="L99" s="305"/>
      <c r="M99" s="110"/>
      <c r="N99" s="110"/>
      <c r="O99" s="318"/>
    </row>
    <row r="100" spans="1:15" ht="33.75" customHeight="1">
      <c r="A100" s="135"/>
      <c r="B100" s="485" t="s">
        <v>356</v>
      </c>
      <c r="C100" s="587" t="s">
        <v>400</v>
      </c>
      <c r="D100" s="587"/>
      <c r="E100" s="587"/>
      <c r="F100" s="587"/>
      <c r="G100" s="587"/>
      <c r="H100" s="587"/>
      <c r="I100" s="587"/>
      <c r="J100" s="587"/>
      <c r="K100" s="587"/>
      <c r="L100" s="588"/>
      <c r="M100" s="110"/>
      <c r="N100" s="110"/>
      <c r="O100" s="318"/>
    </row>
    <row r="101" spans="1:15" ht="18" customHeight="1">
      <c r="A101" s="135"/>
      <c r="B101" s="491" t="s">
        <v>378</v>
      </c>
      <c r="C101" s="843" t="s">
        <v>401</v>
      </c>
      <c r="D101" s="843"/>
      <c r="E101" s="843"/>
      <c r="F101" s="843"/>
      <c r="G101" s="843"/>
      <c r="H101" s="843"/>
      <c r="I101" s="843"/>
      <c r="J101" s="843"/>
      <c r="K101" s="843"/>
      <c r="L101" s="844"/>
      <c r="M101" s="110"/>
      <c r="N101" s="110"/>
      <c r="O101" s="318"/>
    </row>
    <row r="102" spans="1:15" ht="7.5" customHeight="1">
      <c r="A102" s="135"/>
      <c r="B102" s="604"/>
      <c r="C102" s="605"/>
      <c r="D102" s="605"/>
      <c r="E102" s="605"/>
      <c r="F102" s="605"/>
      <c r="G102" s="605"/>
      <c r="H102" s="605"/>
      <c r="I102" s="605"/>
      <c r="J102" s="605"/>
      <c r="K102" s="605"/>
      <c r="L102" s="606"/>
      <c r="M102" s="110"/>
      <c r="N102" s="110"/>
      <c r="O102" s="318"/>
    </row>
    <row r="103" spans="1:15" s="1" customFormat="1">
      <c r="A103" s="82"/>
      <c r="B103" s="602" t="s">
        <v>189</v>
      </c>
      <c r="C103" s="603"/>
      <c r="D103" s="603"/>
      <c r="E103" s="603"/>
      <c r="F103" s="603"/>
      <c r="G103" s="603"/>
      <c r="H103" s="603"/>
      <c r="I103" s="603"/>
      <c r="J103" s="603"/>
      <c r="K103" s="603"/>
      <c r="L103" s="603"/>
      <c r="M103" s="289"/>
      <c r="N103" s="289"/>
      <c r="O103" s="230"/>
    </row>
    <row r="104" spans="1:15" s="1" customFormat="1">
      <c r="A104" s="82"/>
      <c r="B104" s="222" t="s">
        <v>190</v>
      </c>
      <c r="C104" s="222"/>
      <c r="D104" s="222"/>
      <c r="E104" s="222"/>
      <c r="F104" s="222"/>
      <c r="G104" s="222"/>
      <c r="H104" s="222"/>
      <c r="I104" s="222"/>
      <c r="J104" s="222"/>
      <c r="K104" s="222"/>
      <c r="L104" s="222"/>
      <c r="M104" s="77"/>
      <c r="N104" s="77"/>
      <c r="O104" s="230"/>
    </row>
    <row r="105" spans="1:15" ht="7.5" customHeight="1">
      <c r="A105" s="135"/>
      <c r="B105" s="604"/>
      <c r="C105" s="605"/>
      <c r="D105" s="605"/>
      <c r="E105" s="605"/>
      <c r="F105" s="605"/>
      <c r="G105" s="605"/>
      <c r="H105" s="605"/>
      <c r="I105" s="605"/>
      <c r="J105" s="605"/>
      <c r="K105" s="605"/>
      <c r="L105" s="606"/>
      <c r="M105" s="110"/>
      <c r="N105" s="110"/>
      <c r="O105" s="318"/>
    </row>
    <row r="106" spans="1:15" ht="18">
      <c r="A106" s="135"/>
      <c r="B106" s="181" t="s">
        <v>207</v>
      </c>
      <c r="C106" s="483"/>
      <c r="D106" s="182"/>
      <c r="E106" s="182"/>
      <c r="F106" s="182"/>
      <c r="G106" s="182"/>
      <c r="H106" s="182"/>
      <c r="I106" s="182"/>
      <c r="J106" s="182"/>
      <c r="K106" s="182"/>
      <c r="L106" s="183"/>
      <c r="M106" s="118"/>
      <c r="N106" s="118"/>
      <c r="O106" s="119"/>
    </row>
    <row r="107" spans="1:15" ht="18">
      <c r="A107" s="135"/>
      <c r="B107" s="582" t="s">
        <v>429</v>
      </c>
      <c r="C107" s="577"/>
      <c r="D107" s="538"/>
      <c r="E107" s="538"/>
      <c r="F107" s="578" t="s">
        <v>419</v>
      </c>
      <c r="G107" s="579"/>
      <c r="H107" s="107" t="s">
        <v>418</v>
      </c>
      <c r="I107" s="580" t="s">
        <v>417</v>
      </c>
      <c r="J107" s="233"/>
      <c r="K107" s="581" t="s">
        <v>420</v>
      </c>
      <c r="L107" s="538"/>
      <c r="M107" s="110"/>
      <c r="N107" s="110"/>
      <c r="O107" s="543"/>
    </row>
    <row r="108" spans="1:15" ht="18">
      <c r="A108" s="135"/>
      <c r="B108" s="582" t="s">
        <v>427</v>
      </c>
      <c r="C108" s="577"/>
      <c r="D108" s="538"/>
      <c r="E108" s="538"/>
      <c r="F108" s="578" t="s">
        <v>419</v>
      </c>
      <c r="G108" s="579"/>
      <c r="H108" s="107" t="s">
        <v>418</v>
      </c>
      <c r="I108" s="580" t="s">
        <v>417</v>
      </c>
      <c r="J108" s="233"/>
      <c r="K108" s="581" t="s">
        <v>420</v>
      </c>
      <c r="L108" s="538"/>
      <c r="M108" s="110"/>
      <c r="N108" s="110"/>
      <c r="O108" s="543"/>
    </row>
    <row r="109" spans="1:15" ht="18">
      <c r="A109" s="135"/>
      <c r="B109" s="582" t="s">
        <v>428</v>
      </c>
      <c r="C109" s="577"/>
      <c r="D109" s="538"/>
      <c r="E109" s="538"/>
      <c r="F109" s="578" t="s">
        <v>419</v>
      </c>
      <c r="G109" s="579"/>
      <c r="H109" s="107" t="s">
        <v>418</v>
      </c>
      <c r="I109" s="580" t="s">
        <v>417</v>
      </c>
      <c r="J109" s="233"/>
      <c r="K109" s="581" t="s">
        <v>420</v>
      </c>
      <c r="L109" s="538"/>
      <c r="M109" s="110"/>
      <c r="N109" s="110"/>
      <c r="O109" s="543"/>
    </row>
    <row r="110" spans="1:15" ht="7.5" customHeight="1">
      <c r="A110" s="135"/>
      <c r="B110" s="541"/>
      <c r="C110" s="538"/>
      <c r="D110" s="538"/>
      <c r="E110" s="538"/>
      <c r="F110" s="538"/>
      <c r="G110" s="538"/>
      <c r="H110" s="538"/>
      <c r="I110" s="538"/>
      <c r="J110" s="538"/>
      <c r="K110" s="538"/>
      <c r="L110" s="539"/>
      <c r="M110" s="110"/>
      <c r="N110" s="110"/>
      <c r="O110" s="543"/>
    </row>
    <row r="111" spans="1:15" ht="18">
      <c r="A111" s="135"/>
      <c r="B111" s="231" t="s">
        <v>194</v>
      </c>
      <c r="C111" s="112"/>
      <c r="D111" s="317"/>
      <c r="E111" s="317"/>
      <c r="F111" s="317"/>
      <c r="G111" s="317"/>
      <c r="H111" s="317"/>
      <c r="I111" s="109"/>
      <c r="J111" s="109"/>
      <c r="K111" s="109"/>
      <c r="L111" s="109"/>
      <c r="M111" s="110"/>
      <c r="N111" s="110"/>
      <c r="O111" s="318"/>
    </row>
    <row r="112" spans="1:15" ht="21" customHeight="1">
      <c r="A112" s="135"/>
      <c r="B112" s="122" t="s">
        <v>22</v>
      </c>
      <c r="C112" s="325"/>
      <c r="E112" s="622" t="s">
        <v>181</v>
      </c>
      <c r="F112" s="622"/>
      <c r="G112" s="123">
        <f>I6</f>
        <v>0</v>
      </c>
      <c r="H112" s="622" t="s">
        <v>24</v>
      </c>
      <c r="I112" s="622"/>
      <c r="J112" s="302">
        <f>ROUNDUP(G112/100,2)</f>
        <v>0</v>
      </c>
      <c r="K112" s="124" t="s">
        <v>25</v>
      </c>
      <c r="L112" s="125"/>
      <c r="M112" s="110"/>
      <c r="N112" s="110"/>
      <c r="O112" s="318"/>
    </row>
    <row r="113" spans="1:15" ht="18.75" customHeight="1">
      <c r="A113" s="135"/>
      <c r="B113" s="129" t="s">
        <v>27</v>
      </c>
      <c r="C113" s="131"/>
      <c r="D113" s="130"/>
      <c r="E113" s="623" t="str">
        <f>E28</f>
        <v>　　　年　　月</v>
      </c>
      <c r="F113" s="624"/>
      <c r="G113" s="131" t="s">
        <v>29</v>
      </c>
      <c r="H113" s="132"/>
      <c r="I113" s="133"/>
      <c r="J113" s="133"/>
      <c r="K113" s="133"/>
      <c r="L113" s="134"/>
      <c r="M113" s="110"/>
      <c r="N113" s="110"/>
      <c r="O113" s="318"/>
    </row>
    <row r="114" spans="1:15" ht="18.75" customHeight="1">
      <c r="A114" s="135"/>
      <c r="B114" s="136" t="s">
        <v>30</v>
      </c>
      <c r="C114" s="470"/>
      <c r="D114" s="137"/>
      <c r="E114" s="137"/>
      <c r="F114" s="138"/>
      <c r="G114" s="139" t="s">
        <v>31</v>
      </c>
      <c r="H114" s="140"/>
      <c r="I114" s="140"/>
      <c r="J114" s="140"/>
      <c r="K114" s="140"/>
      <c r="L114" s="134"/>
      <c r="M114" s="110"/>
      <c r="N114" s="110"/>
      <c r="O114" s="318"/>
    </row>
    <row r="115" spans="1:15" ht="18.75" customHeight="1">
      <c r="A115" s="135"/>
      <c r="B115" s="141" t="s">
        <v>32</v>
      </c>
      <c r="C115" s="139"/>
      <c r="D115" s="139"/>
      <c r="E115" s="139"/>
      <c r="F115" s="138"/>
      <c r="G115" s="139" t="s">
        <v>33</v>
      </c>
      <c r="H115" s="142"/>
      <c r="I115" s="142"/>
      <c r="J115" s="142"/>
      <c r="K115" s="142"/>
      <c r="L115" s="134"/>
      <c r="M115" s="110"/>
      <c r="N115" s="110"/>
      <c r="O115" s="318"/>
    </row>
    <row r="116" spans="1:15" ht="18.75" customHeight="1" thickBot="1">
      <c r="A116" s="135"/>
      <c r="B116" s="143"/>
      <c r="C116" s="137"/>
      <c r="D116" s="144" t="s">
        <v>34</v>
      </c>
      <c r="E116" s="145" t="str">
        <f>IF(F115="","",ROUNDDOWN((F114/F115),1))</f>
        <v/>
      </c>
      <c r="F116" s="146" t="s">
        <v>35</v>
      </c>
      <c r="G116" s="142"/>
      <c r="H116" s="139" t="s">
        <v>36</v>
      </c>
      <c r="I116" s="142"/>
      <c r="J116" s="142"/>
      <c r="K116" s="142"/>
      <c r="L116" s="134"/>
      <c r="M116" s="110"/>
      <c r="N116" s="110"/>
      <c r="O116" s="318"/>
    </row>
    <row r="117" spans="1:15" ht="18.75" customHeight="1" thickTop="1" thickBot="1">
      <c r="A117" s="329"/>
      <c r="B117" s="627" t="s">
        <v>413</v>
      </c>
      <c r="C117" s="628"/>
      <c r="D117" s="628"/>
      <c r="E117" s="147">
        <f>G107+G108+G109</f>
        <v>0</v>
      </c>
      <c r="F117" s="553" t="s">
        <v>412</v>
      </c>
      <c r="G117" s="145" t="str">
        <f>E116</f>
        <v/>
      </c>
      <c r="H117" s="148" t="s">
        <v>37</v>
      </c>
      <c r="I117" s="419">
        <f>SUM(E117,G117)</f>
        <v>0</v>
      </c>
      <c r="J117" s="149" t="s">
        <v>38</v>
      </c>
      <c r="K117" s="142"/>
      <c r="L117" s="134"/>
      <c r="M117" s="110"/>
      <c r="N117" s="110"/>
      <c r="O117" s="543"/>
    </row>
    <row r="118" spans="1:15" ht="7.5" customHeight="1" thickTop="1">
      <c r="A118" s="135"/>
      <c r="B118" s="309"/>
      <c r="C118" s="469"/>
      <c r="D118" s="310"/>
      <c r="E118" s="310"/>
      <c r="F118" s="310"/>
      <c r="G118" s="310"/>
      <c r="H118" s="310"/>
      <c r="I118" s="310"/>
      <c r="J118" s="310"/>
      <c r="K118" s="310"/>
      <c r="L118" s="311"/>
      <c r="M118" s="110"/>
      <c r="N118" s="110"/>
      <c r="O118" s="318"/>
    </row>
    <row r="119" spans="1:15" ht="18">
      <c r="A119" s="135"/>
      <c r="B119" s="312" t="s">
        <v>39</v>
      </c>
      <c r="C119" s="471"/>
      <c r="D119" s="188"/>
      <c r="E119" s="188"/>
      <c r="F119" s="188"/>
      <c r="G119" s="188"/>
      <c r="H119" s="188"/>
      <c r="I119" s="188"/>
      <c r="J119" s="188"/>
      <c r="K119" s="188"/>
      <c r="L119" s="189"/>
      <c r="M119" s="153"/>
      <c r="N119" s="153"/>
      <c r="O119" s="110"/>
    </row>
    <row r="120" spans="1:15" ht="7.5" customHeight="1">
      <c r="A120" s="135"/>
      <c r="B120" s="604"/>
      <c r="C120" s="605"/>
      <c r="D120" s="605"/>
      <c r="E120" s="605"/>
      <c r="F120" s="605"/>
      <c r="G120" s="605"/>
      <c r="H120" s="605"/>
      <c r="I120" s="605"/>
      <c r="J120" s="605"/>
      <c r="K120" s="605"/>
      <c r="L120" s="606"/>
      <c r="M120" s="110"/>
      <c r="N120" s="110"/>
      <c r="O120" s="318"/>
    </row>
    <row r="121" spans="1:15" ht="18">
      <c r="A121" s="135"/>
      <c r="B121" s="181" t="s">
        <v>186</v>
      </c>
      <c r="C121" s="483"/>
      <c r="D121" s="182"/>
      <c r="E121" s="182"/>
      <c r="F121" s="567" t="s">
        <v>419</v>
      </c>
      <c r="G121" s="568"/>
      <c r="H121" s="479" t="s">
        <v>418</v>
      </c>
      <c r="I121" s="569" t="s">
        <v>417</v>
      </c>
      <c r="J121" s="570"/>
      <c r="K121" s="571" t="s">
        <v>420</v>
      </c>
      <c r="L121" s="183"/>
      <c r="M121" s="118"/>
      <c r="N121" s="118"/>
      <c r="O121" s="119"/>
    </row>
    <row r="122" spans="1:15" ht="18.75" customHeight="1">
      <c r="A122" s="135"/>
      <c r="B122" s="595" t="s">
        <v>252</v>
      </c>
      <c r="C122" s="596"/>
      <c r="D122" s="596"/>
      <c r="E122" s="596"/>
      <c r="F122" s="596"/>
      <c r="G122" s="596"/>
      <c r="H122" s="596"/>
      <c r="I122" s="596"/>
      <c r="J122" s="596"/>
      <c r="K122" s="596"/>
      <c r="L122" s="597"/>
      <c r="M122" s="110"/>
      <c r="N122" s="110"/>
      <c r="O122" s="318"/>
    </row>
    <row r="123" spans="1:15" ht="48" customHeight="1">
      <c r="A123" s="135"/>
      <c r="B123" s="485" t="s">
        <v>378</v>
      </c>
      <c r="C123" s="605" t="s">
        <v>387</v>
      </c>
      <c r="D123" s="605"/>
      <c r="E123" s="605"/>
      <c r="F123" s="605"/>
      <c r="G123" s="605"/>
      <c r="H123" s="605"/>
      <c r="I123" s="605"/>
      <c r="J123" s="605"/>
      <c r="K123" s="605"/>
      <c r="L123" s="606"/>
      <c r="M123" s="110"/>
      <c r="N123" s="110"/>
      <c r="O123" s="318"/>
    </row>
    <row r="124" spans="1:15" ht="7.5" customHeight="1">
      <c r="A124" s="135"/>
      <c r="B124" s="303"/>
      <c r="C124" s="467"/>
      <c r="D124" s="304"/>
      <c r="E124" s="304"/>
      <c r="F124" s="304"/>
      <c r="G124" s="304"/>
      <c r="H124" s="304"/>
      <c r="I124" s="304"/>
      <c r="J124" s="304"/>
      <c r="K124" s="304"/>
      <c r="L124" s="305"/>
      <c r="M124" s="110"/>
      <c r="N124" s="110"/>
      <c r="O124" s="318"/>
    </row>
    <row r="125" spans="1:15" ht="18.75" customHeight="1">
      <c r="A125" s="135"/>
      <c r="B125" s="592" t="s">
        <v>187</v>
      </c>
      <c r="C125" s="593"/>
      <c r="D125" s="593"/>
      <c r="E125" s="593"/>
      <c r="F125" s="593"/>
      <c r="G125" s="593"/>
      <c r="H125" s="593"/>
      <c r="I125" s="593"/>
      <c r="J125" s="593"/>
      <c r="K125" s="593"/>
      <c r="L125" s="594"/>
      <c r="M125" s="153"/>
      <c r="N125" s="153"/>
      <c r="O125" s="110"/>
    </row>
    <row r="126" spans="1:15" ht="19.5" customHeight="1">
      <c r="A126" s="316"/>
      <c r="B126" s="322" t="s">
        <v>259</v>
      </c>
      <c r="C126" s="327"/>
      <c r="E126" s="321"/>
      <c r="F126" s="123">
        <f>I6</f>
        <v>0</v>
      </c>
      <c r="G126" s="870" t="s">
        <v>24</v>
      </c>
      <c r="H126" s="870"/>
      <c r="I126" s="302">
        <f>ROUNDUP(F126/100,2)</f>
        <v>0</v>
      </c>
      <c r="J126" s="124" t="s">
        <v>251</v>
      </c>
      <c r="K126" s="302">
        <f>IF(F126&lt;100,1,I126)</f>
        <v>1</v>
      </c>
      <c r="L126" s="125" t="s">
        <v>25</v>
      </c>
      <c r="M126" s="110"/>
      <c r="N126" s="110"/>
      <c r="O126" s="110"/>
    </row>
    <row r="127" spans="1:15" ht="15.75" customHeight="1">
      <c r="A127" s="135"/>
      <c r="B127" s="301" t="s">
        <v>250</v>
      </c>
      <c r="C127" s="516"/>
      <c r="D127" s="310"/>
      <c r="E127" s="310"/>
      <c r="F127" s="310"/>
      <c r="G127" s="310"/>
      <c r="H127" s="310"/>
      <c r="I127" s="310"/>
      <c r="J127" s="310"/>
      <c r="K127" s="310"/>
      <c r="L127" s="311"/>
      <c r="M127" s="110"/>
      <c r="N127" s="110"/>
      <c r="O127" s="110"/>
    </row>
    <row r="128" spans="1:15" ht="18">
      <c r="A128" s="135"/>
      <c r="B128" s="181" t="s">
        <v>59</v>
      </c>
      <c r="C128" s="483"/>
      <c r="D128" s="182"/>
      <c r="E128" s="182"/>
      <c r="F128" s="182"/>
      <c r="G128" s="182"/>
      <c r="H128" s="182"/>
      <c r="I128" s="182"/>
      <c r="J128" s="182"/>
      <c r="K128" s="182"/>
      <c r="L128" s="183"/>
      <c r="M128" s="118"/>
      <c r="N128" s="118"/>
      <c r="O128" s="119"/>
    </row>
    <row r="129" spans="1:15" ht="18" customHeight="1">
      <c r="A129" s="135"/>
      <c r="B129" s="194" t="s">
        <v>206</v>
      </c>
      <c r="C129" s="484"/>
      <c r="D129" s="310"/>
      <c r="E129" s="310"/>
      <c r="F129" s="310"/>
      <c r="G129" s="310"/>
      <c r="H129" s="310"/>
      <c r="I129" s="310"/>
      <c r="J129" s="310"/>
      <c r="K129" s="310"/>
      <c r="L129" s="311"/>
      <c r="M129" s="110"/>
      <c r="N129" s="110"/>
      <c r="O129" s="318"/>
    </row>
    <row r="130" spans="1:15" ht="7.5" customHeight="1" thickBot="1">
      <c r="A130" s="135"/>
      <c r="B130" s="871"/>
      <c r="C130" s="872"/>
      <c r="D130" s="872"/>
      <c r="E130" s="872"/>
      <c r="F130" s="872"/>
      <c r="G130" s="872"/>
      <c r="H130" s="872"/>
      <c r="I130" s="872"/>
      <c r="J130" s="872"/>
      <c r="K130" s="872"/>
      <c r="L130" s="873"/>
      <c r="M130" s="110"/>
      <c r="N130" s="110"/>
      <c r="O130" s="318"/>
    </row>
    <row r="131" spans="1:15">
      <c r="A131" s="195" t="s">
        <v>61</v>
      </c>
      <c r="B131" s="616" t="s">
        <v>261</v>
      </c>
      <c r="C131" s="616"/>
      <c r="D131" s="616"/>
      <c r="E131" s="616"/>
      <c r="F131" s="616"/>
      <c r="G131" s="616"/>
      <c r="H131" s="616"/>
      <c r="I131" s="616"/>
      <c r="J131" s="616"/>
      <c r="K131" s="616"/>
      <c r="L131" s="616"/>
      <c r="M131" s="196"/>
      <c r="N131" s="196"/>
      <c r="O131" s="197"/>
    </row>
    <row r="132" spans="1:15">
      <c r="A132" s="198"/>
      <c r="B132" s="617" t="s">
        <v>63</v>
      </c>
      <c r="C132" s="617"/>
      <c r="D132" s="617"/>
      <c r="E132" s="617"/>
      <c r="F132" s="617"/>
      <c r="G132" s="617"/>
      <c r="H132" s="617"/>
      <c r="I132" s="617"/>
      <c r="J132" s="617"/>
      <c r="K132" s="617"/>
      <c r="L132" s="617"/>
      <c r="M132" s="644"/>
      <c r="N132" s="644"/>
      <c r="O132" s="190"/>
    </row>
    <row r="133" spans="1:15" ht="16.5" customHeight="1">
      <c r="A133" s="198"/>
      <c r="B133" s="494" t="s">
        <v>371</v>
      </c>
      <c r="C133" s="614" t="s">
        <v>402</v>
      </c>
      <c r="D133" s="614"/>
      <c r="E133" s="614"/>
      <c r="F133" s="614"/>
      <c r="G133" s="614"/>
      <c r="H133" s="614"/>
      <c r="I133" s="614"/>
      <c r="J133" s="614"/>
      <c r="K133" s="614"/>
      <c r="L133" s="615"/>
      <c r="M133" s="644"/>
      <c r="N133" s="644"/>
      <c r="O133" s="190"/>
    </row>
    <row r="134" spans="1:15" ht="32.25" customHeight="1">
      <c r="A134" s="198"/>
      <c r="B134" s="494" t="s">
        <v>389</v>
      </c>
      <c r="C134" s="614" t="s">
        <v>390</v>
      </c>
      <c r="D134" s="614"/>
      <c r="E134" s="614"/>
      <c r="F134" s="614"/>
      <c r="G134" s="614"/>
      <c r="H134" s="614"/>
      <c r="I134" s="614"/>
      <c r="J134" s="614"/>
      <c r="K134" s="614"/>
      <c r="L134" s="615"/>
      <c r="M134" s="644"/>
      <c r="N134" s="644"/>
      <c r="O134" s="190"/>
    </row>
    <row r="135" spans="1:15" ht="6" customHeight="1">
      <c r="A135" s="434"/>
      <c r="B135" s="442"/>
      <c r="C135" s="441"/>
      <c r="D135" s="441"/>
      <c r="E135" s="441"/>
      <c r="F135" s="441"/>
      <c r="G135" s="441"/>
      <c r="H135" s="441"/>
      <c r="I135" s="441"/>
      <c r="J135" s="441"/>
      <c r="K135" s="441"/>
      <c r="L135" s="443"/>
      <c r="M135" s="433"/>
      <c r="N135" s="440"/>
      <c r="O135" s="433"/>
    </row>
    <row r="136" spans="1:15" s="106" customFormat="1" ht="15.75" customHeight="1" thickBot="1">
      <c r="A136" s="848" t="s">
        <v>348</v>
      </c>
      <c r="B136" s="849"/>
      <c r="C136" s="849"/>
      <c r="D136" s="849"/>
      <c r="E136" s="849"/>
      <c r="F136" s="849"/>
      <c r="G136" s="849"/>
      <c r="H136" s="849"/>
      <c r="I136" s="849"/>
      <c r="J136" s="849"/>
      <c r="K136" s="849"/>
      <c r="L136" s="849"/>
      <c r="M136" s="850"/>
      <c r="N136" s="850"/>
      <c r="O136" s="851"/>
    </row>
    <row r="137" spans="1:15" s="1" customFormat="1" ht="15" customHeight="1">
      <c r="A137" s="839" t="s">
        <v>325</v>
      </c>
      <c r="B137" s="852"/>
      <c r="C137" s="853"/>
      <c r="D137" s="853"/>
      <c r="E137" s="853"/>
      <c r="F137" s="853"/>
      <c r="G137" s="853"/>
      <c r="H137" s="853"/>
      <c r="I137" s="853"/>
      <c r="J137" s="853"/>
      <c r="K137" s="853"/>
      <c r="L137" s="854"/>
      <c r="M137" s="81"/>
      <c r="N137" s="81"/>
      <c r="O137" s="426"/>
    </row>
    <row r="138" spans="1:15" s="1" customFormat="1" ht="16.5" customHeight="1">
      <c r="A138" s="840"/>
      <c r="B138" s="855" t="s">
        <v>338</v>
      </c>
      <c r="C138" s="855"/>
      <c r="D138" s="855"/>
      <c r="E138" s="855"/>
      <c r="F138" s="855"/>
      <c r="G138" s="855"/>
      <c r="H138" s="855"/>
      <c r="I138" s="855"/>
      <c r="J138" s="855"/>
      <c r="K138" s="855"/>
      <c r="L138" s="855"/>
      <c r="M138" s="77"/>
      <c r="N138" s="77"/>
      <c r="O138" s="82"/>
    </row>
    <row r="139" spans="1:15" s="1" customFormat="1" ht="15.75" customHeight="1">
      <c r="A139" s="82"/>
      <c r="B139" s="833" t="s">
        <v>326</v>
      </c>
      <c r="C139" s="834"/>
      <c r="D139" s="863" t="s">
        <v>327</v>
      </c>
      <c r="E139" s="834"/>
      <c r="F139" s="863" t="s">
        <v>328</v>
      </c>
      <c r="G139" s="867"/>
      <c r="H139" s="867"/>
      <c r="I139" s="834"/>
      <c r="J139" s="868" t="s">
        <v>339</v>
      </c>
      <c r="K139" s="869"/>
      <c r="L139" s="9"/>
      <c r="M139" s="77"/>
      <c r="N139" s="77"/>
      <c r="O139" s="82"/>
    </row>
    <row r="140" spans="1:15" s="1" customFormat="1" ht="15.75" customHeight="1">
      <c r="A140" s="82"/>
      <c r="B140" s="831">
        <v>1</v>
      </c>
      <c r="C140" s="832"/>
      <c r="D140" s="864"/>
      <c r="E140" s="865"/>
      <c r="F140" s="864" t="s">
        <v>329</v>
      </c>
      <c r="G140" s="866"/>
      <c r="H140" s="866"/>
      <c r="I140" s="865"/>
      <c r="J140" s="864"/>
      <c r="K140" s="865"/>
      <c r="L140" s="9"/>
      <c r="M140" s="77"/>
      <c r="N140" s="77"/>
      <c r="O140" s="82"/>
    </row>
    <row r="141" spans="1:15" s="1" customFormat="1" ht="15.75" customHeight="1">
      <c r="A141" s="82"/>
      <c r="B141" s="831">
        <v>2</v>
      </c>
      <c r="C141" s="832"/>
      <c r="D141" s="864"/>
      <c r="E141" s="865"/>
      <c r="F141" s="864" t="s">
        <v>329</v>
      </c>
      <c r="G141" s="866"/>
      <c r="H141" s="866"/>
      <c r="I141" s="865"/>
      <c r="J141" s="864"/>
      <c r="K141" s="865"/>
      <c r="L141" s="9"/>
      <c r="M141" s="77"/>
      <c r="N141" s="77"/>
      <c r="O141" s="82"/>
    </row>
    <row r="142" spans="1:15" s="1" customFormat="1" ht="15.75" customHeight="1">
      <c r="A142" s="82"/>
      <c r="B142" s="831">
        <v>3</v>
      </c>
      <c r="C142" s="832"/>
      <c r="D142" s="864"/>
      <c r="E142" s="865"/>
      <c r="F142" s="864" t="s">
        <v>329</v>
      </c>
      <c r="G142" s="866"/>
      <c r="H142" s="866"/>
      <c r="I142" s="865"/>
      <c r="J142" s="864"/>
      <c r="K142" s="865"/>
      <c r="L142" s="9"/>
      <c r="M142" s="77"/>
      <c r="N142" s="77"/>
      <c r="O142" s="82"/>
    </row>
    <row r="143" spans="1:15" s="1" customFormat="1" ht="15.75" customHeight="1">
      <c r="A143" s="82"/>
      <c r="B143" s="831">
        <v>4</v>
      </c>
      <c r="C143" s="832"/>
      <c r="D143" s="864"/>
      <c r="E143" s="865"/>
      <c r="F143" s="864" t="s">
        <v>329</v>
      </c>
      <c r="G143" s="866"/>
      <c r="H143" s="866"/>
      <c r="I143" s="865"/>
      <c r="J143" s="864"/>
      <c r="K143" s="865"/>
      <c r="L143" s="9"/>
      <c r="M143" s="77"/>
      <c r="N143" s="77"/>
      <c r="O143" s="82"/>
    </row>
    <row r="144" spans="1:15" s="1" customFormat="1" ht="6" customHeight="1">
      <c r="A144" s="82"/>
      <c r="B144" s="9"/>
      <c r="C144" s="9"/>
      <c r="D144" s="9"/>
      <c r="E144" s="9"/>
      <c r="F144" s="9"/>
      <c r="G144" s="9"/>
      <c r="H144" s="9"/>
      <c r="I144" s="9"/>
      <c r="J144" s="9"/>
      <c r="K144" s="9"/>
      <c r="L144" s="9"/>
      <c r="M144" s="77"/>
      <c r="N144" s="77"/>
      <c r="O144" s="82"/>
    </row>
    <row r="145" spans="1:15" s="1" customFormat="1">
      <c r="A145" s="82"/>
      <c r="B145" s="855" t="s">
        <v>330</v>
      </c>
      <c r="C145" s="855"/>
      <c r="D145" s="855"/>
      <c r="E145" s="855"/>
      <c r="F145" s="855"/>
      <c r="G145" s="855"/>
      <c r="H145" s="855"/>
      <c r="I145" s="855"/>
      <c r="J145" s="855"/>
      <c r="K145" s="855"/>
      <c r="L145" s="855"/>
      <c r="M145" s="77"/>
      <c r="N145" s="77"/>
      <c r="O145" s="82"/>
    </row>
    <row r="146" spans="1:15" s="1" customFormat="1" ht="15.75" customHeight="1">
      <c r="A146" s="82"/>
      <c r="B146" s="833" t="s">
        <v>326</v>
      </c>
      <c r="C146" s="834"/>
      <c r="D146" s="863" t="s">
        <v>331</v>
      </c>
      <c r="E146" s="834"/>
      <c r="F146" s="863" t="s">
        <v>332</v>
      </c>
      <c r="G146" s="834"/>
      <c r="H146" s="863" t="s">
        <v>333</v>
      </c>
      <c r="I146" s="834"/>
      <c r="J146" s="863" t="s">
        <v>334</v>
      </c>
      <c r="K146" s="834"/>
      <c r="M146" s="77"/>
      <c r="N146" s="77"/>
      <c r="O146" s="82"/>
    </row>
    <row r="147" spans="1:15" s="1" customFormat="1" ht="15.75" customHeight="1">
      <c r="A147" s="82"/>
      <c r="B147" s="831">
        <v>1</v>
      </c>
      <c r="C147" s="832"/>
      <c r="D147" s="861" t="s">
        <v>335</v>
      </c>
      <c r="E147" s="862"/>
      <c r="F147" s="861" t="s">
        <v>335</v>
      </c>
      <c r="G147" s="862"/>
      <c r="H147" s="861" t="s">
        <v>335</v>
      </c>
      <c r="I147" s="862"/>
      <c r="J147" s="439"/>
      <c r="K147" s="427" t="s">
        <v>336</v>
      </c>
      <c r="M147" s="77"/>
      <c r="N147" s="77"/>
      <c r="O147" s="82"/>
    </row>
    <row r="148" spans="1:15" s="1" customFormat="1" ht="15.75" customHeight="1">
      <c r="A148" s="82"/>
      <c r="B148" s="831">
        <v>2</v>
      </c>
      <c r="C148" s="832"/>
      <c r="D148" s="861" t="s">
        <v>335</v>
      </c>
      <c r="E148" s="862"/>
      <c r="F148" s="861" t="s">
        <v>335</v>
      </c>
      <c r="G148" s="862"/>
      <c r="H148" s="861" t="s">
        <v>335</v>
      </c>
      <c r="I148" s="862"/>
      <c r="J148" s="439"/>
      <c r="K148" s="427" t="s">
        <v>336</v>
      </c>
      <c r="M148" s="77"/>
      <c r="N148" s="77"/>
      <c r="O148" s="82"/>
    </row>
    <row r="149" spans="1:15" s="1" customFormat="1" ht="15.75" customHeight="1">
      <c r="A149" s="82"/>
      <c r="B149" s="831">
        <v>3</v>
      </c>
      <c r="C149" s="832"/>
      <c r="D149" s="861" t="s">
        <v>335</v>
      </c>
      <c r="E149" s="862"/>
      <c r="F149" s="861" t="s">
        <v>335</v>
      </c>
      <c r="G149" s="862"/>
      <c r="H149" s="861" t="s">
        <v>335</v>
      </c>
      <c r="I149" s="862"/>
      <c r="J149" s="439"/>
      <c r="K149" s="427" t="s">
        <v>336</v>
      </c>
      <c r="M149" s="77"/>
      <c r="N149" s="77"/>
      <c r="O149" s="82"/>
    </row>
    <row r="150" spans="1:15" s="1" customFormat="1" ht="15.75" customHeight="1">
      <c r="A150" s="82"/>
      <c r="B150" s="831">
        <v>4</v>
      </c>
      <c r="C150" s="832"/>
      <c r="D150" s="861" t="s">
        <v>335</v>
      </c>
      <c r="E150" s="862"/>
      <c r="F150" s="861" t="s">
        <v>335</v>
      </c>
      <c r="G150" s="862"/>
      <c r="H150" s="861" t="s">
        <v>335</v>
      </c>
      <c r="I150" s="862"/>
      <c r="J150" s="439"/>
      <c r="K150" s="427" t="s">
        <v>336</v>
      </c>
      <c r="M150" s="77"/>
      <c r="N150" s="77"/>
      <c r="O150" s="82"/>
    </row>
    <row r="151" spans="1:15" s="1" customFormat="1" ht="19.5" customHeight="1">
      <c r="A151" s="82"/>
      <c r="B151" s="428" t="s">
        <v>337</v>
      </c>
      <c r="C151" s="428"/>
      <c r="E151" s="436"/>
      <c r="F151" s="429"/>
      <c r="G151" s="436"/>
      <c r="H151" s="430"/>
      <c r="I151" s="430"/>
      <c r="J151" s="430"/>
      <c r="K151" s="430"/>
      <c r="L151" s="430"/>
      <c r="M151" s="77"/>
      <c r="N151" s="77"/>
      <c r="O151" s="82"/>
    </row>
    <row r="152" spans="1:15" s="1" customFormat="1" ht="5.25" customHeight="1">
      <c r="A152" s="82"/>
      <c r="B152" s="855"/>
      <c r="C152" s="855"/>
      <c r="D152" s="855"/>
      <c r="E152" s="855"/>
      <c r="F152" s="855"/>
      <c r="G152" s="855"/>
      <c r="H152" s="855"/>
      <c r="I152" s="855"/>
      <c r="J152" s="855"/>
      <c r="K152" s="855"/>
      <c r="L152" s="855"/>
      <c r="M152" s="77"/>
      <c r="N152" s="77"/>
      <c r="O152" s="230"/>
    </row>
    <row r="153" spans="1:15" ht="16.5" customHeight="1">
      <c r="A153" s="856"/>
      <c r="B153" s="115" t="s">
        <v>19</v>
      </c>
      <c r="C153" s="479"/>
      <c r="D153" s="116"/>
      <c r="E153" s="567" t="s">
        <v>419</v>
      </c>
      <c r="F153" s="568"/>
      <c r="G153" s="479" t="s">
        <v>418</v>
      </c>
      <c r="H153" s="569" t="s">
        <v>417</v>
      </c>
      <c r="I153" s="570"/>
      <c r="J153" s="571" t="s">
        <v>420</v>
      </c>
      <c r="K153" s="117"/>
      <c r="L153" s="117"/>
      <c r="M153" s="118"/>
      <c r="N153" s="118"/>
      <c r="O153" s="118"/>
    </row>
    <row r="154" spans="1:15" ht="16.5" customHeight="1">
      <c r="A154" s="856"/>
      <c r="B154" s="857" t="s">
        <v>434</v>
      </c>
      <c r="C154" s="857"/>
      <c r="D154" s="857"/>
      <c r="E154" s="857"/>
      <c r="F154" s="857"/>
      <c r="G154" s="857"/>
      <c r="H154" s="857"/>
      <c r="I154" s="857"/>
      <c r="J154" s="857"/>
      <c r="K154" s="857"/>
      <c r="L154" s="857"/>
      <c r="M154" s="110"/>
      <c r="N154" s="110"/>
      <c r="O154" s="110"/>
    </row>
    <row r="155" spans="1:15" ht="7.5" customHeight="1">
      <c r="A155" s="190"/>
      <c r="B155" s="204"/>
      <c r="C155" s="204"/>
      <c r="D155" s="204"/>
      <c r="E155" s="204"/>
      <c r="F155" s="204"/>
      <c r="G155" s="204"/>
      <c r="H155" s="204"/>
      <c r="I155" s="204"/>
      <c r="J155" s="204"/>
      <c r="K155" s="204"/>
      <c r="M155" s="191"/>
      <c r="N155" s="191"/>
      <c r="O155" s="191"/>
    </row>
    <row r="156" spans="1:15" ht="32.25" customHeight="1">
      <c r="A156" s="328"/>
      <c r="B156" s="858" t="s">
        <v>266</v>
      </c>
      <c r="C156" s="859"/>
      <c r="D156" s="859"/>
      <c r="E156" s="859"/>
      <c r="F156" s="859"/>
      <c r="G156" s="859"/>
      <c r="H156" s="859"/>
      <c r="I156" s="859"/>
      <c r="J156" s="859"/>
      <c r="K156" s="859"/>
      <c r="L156" s="860"/>
      <c r="M156" s="331"/>
      <c r="N156" s="331"/>
      <c r="O156" s="331"/>
    </row>
    <row r="157" spans="1:15" ht="15.75" customHeight="1">
      <c r="A157" s="135"/>
      <c r="B157" s="584" t="s">
        <v>429</v>
      </c>
      <c r="C157" s="577"/>
      <c r="D157" s="575"/>
      <c r="E157" s="575"/>
      <c r="F157" s="578" t="s">
        <v>419</v>
      </c>
      <c r="G157" s="579"/>
      <c r="H157" s="107" t="s">
        <v>418</v>
      </c>
      <c r="I157" s="580" t="s">
        <v>417</v>
      </c>
      <c r="J157" s="233"/>
      <c r="K157" s="581" t="s">
        <v>420</v>
      </c>
      <c r="L157" s="575"/>
      <c r="M157" s="110"/>
      <c r="N157" s="110"/>
      <c r="O157" s="574"/>
    </row>
    <row r="158" spans="1:15" ht="15.75" customHeight="1">
      <c r="A158" s="135"/>
      <c r="B158" s="584" t="s">
        <v>427</v>
      </c>
      <c r="C158" s="577"/>
      <c r="D158" s="575"/>
      <c r="E158" s="575"/>
      <c r="F158" s="578" t="s">
        <v>419</v>
      </c>
      <c r="G158" s="579"/>
      <c r="H158" s="107" t="s">
        <v>418</v>
      </c>
      <c r="I158" s="580" t="s">
        <v>417</v>
      </c>
      <c r="J158" s="233"/>
      <c r="K158" s="581" t="s">
        <v>420</v>
      </c>
      <c r="L158" s="575"/>
      <c r="M158" s="110"/>
      <c r="N158" s="110"/>
      <c r="O158" s="574"/>
    </row>
    <row r="159" spans="1:15" ht="15.75" customHeight="1">
      <c r="A159" s="135"/>
      <c r="B159" s="584" t="s">
        <v>428</v>
      </c>
      <c r="C159" s="577"/>
      <c r="D159" s="575"/>
      <c r="E159" s="575"/>
      <c r="F159" s="578" t="s">
        <v>419</v>
      </c>
      <c r="G159" s="579"/>
      <c r="H159" s="107" t="s">
        <v>418</v>
      </c>
      <c r="I159" s="580" t="s">
        <v>417</v>
      </c>
      <c r="J159" s="233"/>
      <c r="K159" s="581" t="s">
        <v>420</v>
      </c>
      <c r="L159" s="575"/>
      <c r="M159" s="110"/>
      <c r="N159" s="110"/>
      <c r="O159" s="574"/>
    </row>
    <row r="160" spans="1:15" ht="15.75" customHeight="1">
      <c r="A160" s="135"/>
      <c r="B160" s="584" t="s">
        <v>430</v>
      </c>
      <c r="C160" s="577"/>
      <c r="D160" s="575"/>
      <c r="E160" s="575"/>
      <c r="F160" s="578" t="s">
        <v>419</v>
      </c>
      <c r="G160" s="579"/>
      <c r="H160" s="107" t="s">
        <v>418</v>
      </c>
      <c r="I160" s="580" t="s">
        <v>417</v>
      </c>
      <c r="J160" s="233"/>
      <c r="K160" s="581" t="s">
        <v>420</v>
      </c>
      <c r="L160" s="575"/>
      <c r="M160" s="110"/>
      <c r="N160" s="110"/>
      <c r="O160" s="574"/>
    </row>
    <row r="161" spans="1:15" ht="15.75" customHeight="1">
      <c r="A161" s="135"/>
      <c r="B161" s="584" t="s">
        <v>406</v>
      </c>
      <c r="C161" s="577"/>
      <c r="D161" s="575"/>
      <c r="E161" s="575"/>
      <c r="F161" s="578" t="s">
        <v>419</v>
      </c>
      <c r="G161" s="579"/>
      <c r="H161" s="107" t="s">
        <v>418</v>
      </c>
      <c r="I161" s="580" t="s">
        <v>417</v>
      </c>
      <c r="J161" s="233"/>
      <c r="K161" s="581" t="s">
        <v>420</v>
      </c>
      <c r="L161" s="575"/>
      <c r="M161" s="110"/>
      <c r="N161" s="110"/>
      <c r="O161" s="574"/>
    </row>
    <row r="162" spans="1:15" ht="7.5" customHeight="1">
      <c r="A162" s="328"/>
      <c r="B162" s="583"/>
      <c r="C162" s="583"/>
      <c r="D162" s="583"/>
      <c r="E162" s="583"/>
      <c r="F162" s="583"/>
      <c r="G162" s="583"/>
      <c r="H162" s="583"/>
      <c r="I162" s="583"/>
      <c r="J162" s="583"/>
      <c r="K162" s="583"/>
      <c r="L162" s="583"/>
      <c r="M162" s="191"/>
      <c r="N162" s="191"/>
      <c r="O162" s="191"/>
    </row>
    <row r="163" spans="1:15" ht="31.5" customHeight="1">
      <c r="A163" s="191"/>
      <c r="B163" s="857" t="s">
        <v>433</v>
      </c>
      <c r="C163" s="857"/>
      <c r="D163" s="857"/>
      <c r="E163" s="857"/>
      <c r="F163" s="857"/>
      <c r="G163" s="857"/>
      <c r="H163" s="857"/>
      <c r="I163" s="857"/>
      <c r="J163" s="857"/>
      <c r="K163" s="857"/>
      <c r="L163" s="857"/>
      <c r="M163" s="191"/>
      <c r="N163" s="191"/>
      <c r="O163" s="191"/>
    </row>
    <row r="164" spans="1:15" ht="31.5" customHeight="1">
      <c r="A164" s="191"/>
      <c r="B164" s="668" t="s">
        <v>432</v>
      </c>
      <c r="C164" s="669"/>
      <c r="D164" s="669"/>
      <c r="E164" s="669"/>
      <c r="F164" s="669"/>
      <c r="G164" s="669"/>
      <c r="H164" s="669"/>
      <c r="I164" s="669"/>
      <c r="J164" s="669"/>
      <c r="K164" s="669"/>
      <c r="L164" s="670"/>
      <c r="M164" s="191"/>
      <c r="N164" s="191"/>
      <c r="O164" s="191"/>
    </row>
    <row r="165" spans="1:15">
      <c r="A165" s="191"/>
      <c r="B165" s="325" t="s">
        <v>44</v>
      </c>
      <c r="C165" s="325"/>
      <c r="D165" s="437"/>
      <c r="E165" s="437"/>
      <c r="F165" s="437"/>
      <c r="G165" s="437"/>
      <c r="H165" s="437"/>
      <c r="I165" s="437"/>
      <c r="J165" s="437"/>
      <c r="K165" s="437"/>
      <c r="L165" s="437"/>
      <c r="M165" s="191"/>
      <c r="N165" s="191"/>
      <c r="O165" s="191"/>
    </row>
    <row r="166" spans="1:15" ht="15.75" customHeight="1">
      <c r="A166" s="329"/>
      <c r="B166" s="327" t="s">
        <v>267</v>
      </c>
      <c r="C166" s="327"/>
      <c r="E166" s="438"/>
      <c r="F166" s="123" t="str">
        <f>IF(J140&gt;10,J140,"")</f>
        <v/>
      </c>
      <c r="G166" s="622" t="s">
        <v>264</v>
      </c>
      <c r="H166" s="622"/>
      <c r="I166" s="302" t="str">
        <f>IF(F166="","",ROUNDUP(F166/10,2))</f>
        <v/>
      </c>
      <c r="J166" s="124" t="s">
        <v>251</v>
      </c>
      <c r="K166" s="302" t="str">
        <f>IF(F166="","",_xlfn.CEILING.MATH(F166/10,1))</f>
        <v/>
      </c>
      <c r="L166" s="438" t="s">
        <v>25</v>
      </c>
      <c r="M166" s="110"/>
      <c r="N166" s="110"/>
      <c r="O166" s="110"/>
    </row>
    <row r="167" spans="1:15" ht="7.5" customHeight="1">
      <c r="A167" s="190"/>
      <c r="B167" s="204"/>
      <c r="C167" s="204"/>
      <c r="D167" s="204"/>
      <c r="E167" s="204"/>
      <c r="F167" s="204"/>
      <c r="G167" s="204"/>
      <c r="H167" s="204"/>
      <c r="I167" s="204"/>
      <c r="J167" s="204"/>
      <c r="K167" s="204"/>
      <c r="M167" s="191"/>
      <c r="N167" s="191"/>
      <c r="O167" s="191"/>
    </row>
    <row r="168" spans="1:15" ht="15.75" customHeight="1">
      <c r="A168" s="329"/>
      <c r="B168" s="327" t="s">
        <v>268</v>
      </c>
      <c r="C168" s="327"/>
      <c r="E168" s="438"/>
      <c r="F168" s="123" t="str">
        <f>IF(J141&gt;10,J141,"")</f>
        <v/>
      </c>
      <c r="G168" s="622" t="s">
        <v>264</v>
      </c>
      <c r="H168" s="622"/>
      <c r="I168" s="302" t="str">
        <f>IF(F168="","",ROUNDUP(F168/10,2))</f>
        <v/>
      </c>
      <c r="J168" s="124" t="s">
        <v>251</v>
      </c>
      <c r="K168" s="302" t="str">
        <f>IF(F168="","",_xlfn.CEILING.MATH(F168/10,1))</f>
        <v/>
      </c>
      <c r="L168" s="438" t="s">
        <v>25</v>
      </c>
      <c r="M168" s="110"/>
      <c r="N168" s="110"/>
      <c r="O168" s="110"/>
    </row>
    <row r="169" spans="1:15" ht="7.5" customHeight="1">
      <c r="A169" s="190"/>
      <c r="B169" s="204"/>
      <c r="C169" s="204"/>
      <c r="D169" s="204"/>
      <c r="E169" s="204"/>
      <c r="F169" s="204"/>
      <c r="G169" s="204"/>
      <c r="H169" s="204"/>
      <c r="I169" s="204"/>
      <c r="J169" s="204"/>
      <c r="K169" s="204"/>
      <c r="M169" s="191"/>
      <c r="N169" s="191"/>
      <c r="O169" s="191"/>
    </row>
    <row r="170" spans="1:15" ht="15.75" customHeight="1">
      <c r="A170" s="329"/>
      <c r="B170" s="327" t="s">
        <v>340</v>
      </c>
      <c r="C170" s="327"/>
      <c r="E170" s="438"/>
      <c r="F170" s="123" t="str">
        <f>IF(J142&gt;10,J142,"")</f>
        <v/>
      </c>
      <c r="G170" s="622" t="s">
        <v>264</v>
      </c>
      <c r="H170" s="622"/>
      <c r="I170" s="302" t="str">
        <f>IF(F170="","",ROUNDUP(F170/10,2))</f>
        <v/>
      </c>
      <c r="J170" s="124" t="s">
        <v>251</v>
      </c>
      <c r="K170" s="302" t="str">
        <f>IF(F170="","",_xlfn.CEILING.MATH(F170/10,1))</f>
        <v/>
      </c>
      <c r="L170" s="438" t="s">
        <v>25</v>
      </c>
      <c r="M170" s="110"/>
      <c r="N170" s="110"/>
      <c r="O170" s="110"/>
    </row>
    <row r="171" spans="1:15" ht="7.5" customHeight="1">
      <c r="A171" s="190"/>
      <c r="B171" s="204"/>
      <c r="C171" s="204"/>
      <c r="D171" s="204"/>
      <c r="E171" s="204"/>
      <c r="F171" s="204"/>
      <c r="G171" s="204"/>
      <c r="H171" s="204"/>
      <c r="I171" s="204"/>
      <c r="J171" s="204"/>
      <c r="K171" s="204"/>
      <c r="M171" s="191"/>
      <c r="N171" s="191"/>
      <c r="O171" s="191"/>
    </row>
    <row r="172" spans="1:15" ht="15.75" customHeight="1">
      <c r="A172" s="329"/>
      <c r="B172" s="327" t="s">
        <v>341</v>
      </c>
      <c r="C172" s="327"/>
      <c r="E172" s="438"/>
      <c r="F172" s="123" t="str">
        <f>IF(J143&gt;10,J143,"")</f>
        <v/>
      </c>
      <c r="G172" s="622" t="s">
        <v>264</v>
      </c>
      <c r="H172" s="622"/>
      <c r="I172" s="302" t="str">
        <f>IF(F172="","",ROUNDUP(F172/10,2))</f>
        <v/>
      </c>
      <c r="J172" s="124" t="s">
        <v>251</v>
      </c>
      <c r="K172" s="302" t="str">
        <f>IF(F172="","",_xlfn.CEILING.MATH(F172/10,1))</f>
        <v/>
      </c>
      <c r="L172" s="438" t="s">
        <v>25</v>
      </c>
      <c r="M172" s="110"/>
      <c r="N172" s="110"/>
      <c r="O172" s="110"/>
    </row>
    <row r="173" spans="1:15" ht="7.5" customHeight="1">
      <c r="A173" s="190"/>
      <c r="B173" s="204"/>
      <c r="C173" s="204"/>
      <c r="D173" s="204"/>
      <c r="E173" s="204"/>
      <c r="F173" s="204"/>
      <c r="G173" s="204"/>
      <c r="H173" s="204"/>
      <c r="I173" s="204"/>
      <c r="J173" s="204"/>
      <c r="K173" s="204"/>
      <c r="M173" s="191"/>
      <c r="N173" s="191"/>
      <c r="O173" s="191"/>
    </row>
    <row r="174" spans="1:15" ht="33" customHeight="1">
      <c r="A174" s="191"/>
      <c r="B174" s="668" t="s">
        <v>431</v>
      </c>
      <c r="C174" s="669"/>
      <c r="D174" s="669"/>
      <c r="E174" s="669"/>
      <c r="F174" s="669"/>
      <c r="G174" s="669"/>
      <c r="H174" s="669"/>
      <c r="I174" s="669"/>
      <c r="J174" s="669"/>
      <c r="K174" s="669"/>
      <c r="L174" s="669"/>
      <c r="M174" s="332"/>
      <c r="N174" s="332"/>
      <c r="O174" s="191"/>
    </row>
    <row r="175" spans="1:15">
      <c r="A175" s="191"/>
      <c r="B175" s="325" t="s">
        <v>44</v>
      </c>
      <c r="C175" s="325"/>
      <c r="D175" s="437"/>
      <c r="E175" s="437"/>
      <c r="F175" s="437"/>
      <c r="G175" s="437"/>
      <c r="H175" s="437"/>
      <c r="I175" s="437"/>
      <c r="J175" s="437"/>
      <c r="K175" s="437"/>
      <c r="L175" s="437"/>
      <c r="M175" s="191"/>
      <c r="N175" s="191"/>
      <c r="O175" s="191"/>
    </row>
    <row r="176" spans="1:15" ht="15.75" customHeight="1">
      <c r="A176" s="329"/>
      <c r="B176" s="327" t="s">
        <v>267</v>
      </c>
      <c r="C176" s="327"/>
      <c r="E176" s="438"/>
      <c r="F176" s="123">
        <f>J140</f>
        <v>0</v>
      </c>
      <c r="G176" s="622" t="s">
        <v>24</v>
      </c>
      <c r="H176" s="622"/>
      <c r="I176" s="302">
        <f>IF(F176="","",ROUNDUP(F176/100,2))</f>
        <v>0</v>
      </c>
      <c r="J176" s="124" t="s">
        <v>251</v>
      </c>
      <c r="K176" s="302">
        <f>IF(F176="","",_xlfn.CEILING.MATH(F176/100,1))</f>
        <v>0</v>
      </c>
      <c r="L176" s="438" t="s">
        <v>25</v>
      </c>
      <c r="M176" s="110"/>
      <c r="N176" s="110"/>
      <c r="O176" s="110"/>
    </row>
    <row r="177" spans="1:15" ht="7.5" customHeight="1">
      <c r="A177" s="190"/>
      <c r="B177" s="204"/>
      <c r="C177" s="204"/>
      <c r="D177" s="204"/>
      <c r="E177" s="204"/>
      <c r="F177" s="204"/>
      <c r="G177" s="204"/>
      <c r="H177" s="204"/>
      <c r="I177" s="204"/>
      <c r="J177" s="204"/>
      <c r="K177" s="204"/>
      <c r="M177" s="191"/>
      <c r="N177" s="191"/>
      <c r="O177" s="191"/>
    </row>
    <row r="178" spans="1:15" ht="15.75" customHeight="1">
      <c r="A178" s="329"/>
      <c r="B178" s="327" t="s">
        <v>268</v>
      </c>
      <c r="C178" s="327"/>
      <c r="E178" s="438"/>
      <c r="F178" s="123">
        <f>J141</f>
        <v>0</v>
      </c>
      <c r="G178" s="622" t="s">
        <v>24</v>
      </c>
      <c r="H178" s="622"/>
      <c r="I178" s="302">
        <f>IF(F178="","",ROUNDUP(F178/100,2))</f>
        <v>0</v>
      </c>
      <c r="J178" s="124" t="s">
        <v>251</v>
      </c>
      <c r="K178" s="302">
        <f>IF(F178="","",_xlfn.CEILING.MATH(F178/100,1))</f>
        <v>0</v>
      </c>
      <c r="L178" s="438" t="s">
        <v>25</v>
      </c>
      <c r="M178" s="110"/>
      <c r="N178" s="110"/>
      <c r="O178" s="110"/>
    </row>
    <row r="179" spans="1:15" ht="7.5" customHeight="1">
      <c r="A179" s="190"/>
      <c r="B179" s="204"/>
      <c r="C179" s="204"/>
      <c r="D179" s="204"/>
      <c r="E179" s="204"/>
      <c r="F179" s="204"/>
      <c r="G179" s="204"/>
      <c r="H179" s="204"/>
      <c r="I179" s="204"/>
      <c r="J179" s="204"/>
      <c r="K179" s="204"/>
      <c r="M179" s="191"/>
      <c r="N179" s="191"/>
      <c r="O179" s="191"/>
    </row>
    <row r="180" spans="1:15" ht="15.75" customHeight="1">
      <c r="A180" s="329"/>
      <c r="B180" s="327" t="s">
        <v>340</v>
      </c>
      <c r="C180" s="327"/>
      <c r="E180" s="438"/>
      <c r="F180" s="123">
        <f>J142</f>
        <v>0</v>
      </c>
      <c r="G180" s="622" t="s">
        <v>24</v>
      </c>
      <c r="H180" s="622"/>
      <c r="I180" s="302">
        <f>IF(F180="","",ROUNDUP(F180/100,2))</f>
        <v>0</v>
      </c>
      <c r="J180" s="124" t="s">
        <v>251</v>
      </c>
      <c r="K180" s="302">
        <f>IF(F180="","",_xlfn.CEILING.MATH(F180/100,1))</f>
        <v>0</v>
      </c>
      <c r="L180" s="438" t="s">
        <v>25</v>
      </c>
      <c r="M180" s="110"/>
      <c r="N180" s="110"/>
      <c r="O180" s="110"/>
    </row>
    <row r="181" spans="1:15" ht="7.5" customHeight="1">
      <c r="A181" s="190"/>
      <c r="B181" s="204"/>
      <c r="C181" s="204"/>
      <c r="D181" s="204"/>
      <c r="E181" s="204"/>
      <c r="F181" s="204"/>
      <c r="G181" s="204"/>
      <c r="H181" s="204"/>
      <c r="I181" s="204"/>
      <c r="J181" s="204"/>
      <c r="K181" s="204"/>
      <c r="M181" s="191"/>
      <c r="N181" s="191"/>
      <c r="O181" s="191"/>
    </row>
    <row r="182" spans="1:15" ht="15.75" customHeight="1">
      <c r="A182" s="329"/>
      <c r="B182" s="327" t="s">
        <v>342</v>
      </c>
      <c r="C182" s="327"/>
      <c r="E182" s="438"/>
      <c r="F182" s="123">
        <f>J143</f>
        <v>0</v>
      </c>
      <c r="G182" s="622" t="s">
        <v>24</v>
      </c>
      <c r="H182" s="622"/>
      <c r="I182" s="302">
        <f>IF(F182="","",ROUNDUP(F182/100,2))</f>
        <v>0</v>
      </c>
      <c r="J182" s="124" t="s">
        <v>251</v>
      </c>
      <c r="K182" s="302">
        <f>IF(F182="","",_xlfn.CEILING.MATH(F182/100,1))</f>
        <v>0</v>
      </c>
      <c r="L182" s="438" t="s">
        <v>25</v>
      </c>
      <c r="M182" s="110"/>
      <c r="N182" s="110"/>
      <c r="O182" s="110"/>
    </row>
    <row r="183" spans="1:15" ht="7.5" customHeight="1">
      <c r="A183" s="190"/>
      <c r="B183" s="204"/>
      <c r="C183" s="204"/>
      <c r="D183" s="204"/>
      <c r="E183" s="204"/>
      <c r="F183" s="204"/>
      <c r="G183" s="204"/>
      <c r="H183" s="204"/>
      <c r="I183" s="204"/>
      <c r="J183" s="204"/>
      <c r="K183" s="204"/>
      <c r="M183" s="191"/>
      <c r="N183" s="191"/>
      <c r="O183" s="191"/>
    </row>
    <row r="184" spans="1:15" ht="15.75" customHeight="1">
      <c r="A184" s="135"/>
      <c r="B184" s="129" t="s">
        <v>27</v>
      </c>
      <c r="C184" s="131"/>
      <c r="D184" s="130"/>
      <c r="E184" s="623" t="str">
        <f>E28</f>
        <v>　　　年　　月</v>
      </c>
      <c r="F184" s="624"/>
      <c r="G184" s="131" t="s">
        <v>29</v>
      </c>
      <c r="H184" s="132"/>
      <c r="I184" s="133"/>
      <c r="J184" s="133"/>
      <c r="K184" s="133"/>
      <c r="L184" s="134"/>
      <c r="M184" s="110"/>
      <c r="N184" s="110"/>
      <c r="O184" s="574"/>
    </row>
    <row r="185" spans="1:15" ht="15.75" customHeight="1">
      <c r="A185" s="135"/>
      <c r="B185" s="136" t="s">
        <v>30</v>
      </c>
      <c r="C185" s="576"/>
      <c r="D185" s="137"/>
      <c r="E185" s="137"/>
      <c r="F185" s="138"/>
      <c r="G185" s="139" t="s">
        <v>31</v>
      </c>
      <c r="H185" s="140"/>
      <c r="I185" s="140"/>
      <c r="J185" s="140"/>
      <c r="K185" s="140"/>
      <c r="L185" s="134"/>
      <c r="M185" s="110"/>
      <c r="N185" s="110"/>
      <c r="O185" s="574"/>
    </row>
    <row r="186" spans="1:15" ht="15.75" customHeight="1">
      <c r="A186" s="135"/>
      <c r="B186" s="141" t="s">
        <v>32</v>
      </c>
      <c r="C186" s="139"/>
      <c r="D186" s="139"/>
      <c r="E186" s="139"/>
      <c r="F186" s="138"/>
      <c r="G186" s="139" t="s">
        <v>33</v>
      </c>
      <c r="H186" s="142"/>
      <c r="I186" s="142"/>
      <c r="J186" s="142"/>
      <c r="K186" s="142"/>
      <c r="L186" s="134"/>
      <c r="M186" s="110"/>
      <c r="N186" s="110"/>
      <c r="O186" s="574"/>
    </row>
    <row r="187" spans="1:15" ht="15.75" customHeight="1" thickBot="1">
      <c r="A187" s="135"/>
      <c r="B187" s="143"/>
      <c r="C187" s="137"/>
      <c r="D187" s="573" t="s">
        <v>34</v>
      </c>
      <c r="E187" s="145" t="str">
        <f>IF(F186="","",ROUNDDOWN((F185/F186),1))</f>
        <v/>
      </c>
      <c r="F187" s="146" t="s">
        <v>35</v>
      </c>
      <c r="G187" s="142"/>
      <c r="H187" s="139" t="s">
        <v>36</v>
      </c>
      <c r="I187" s="142"/>
      <c r="J187" s="142"/>
      <c r="K187" s="142"/>
      <c r="L187" s="134"/>
      <c r="M187" s="110"/>
      <c r="N187" s="110"/>
      <c r="O187" s="574"/>
    </row>
    <row r="188" spans="1:15" ht="15.75" customHeight="1" thickTop="1" thickBot="1">
      <c r="A188" s="329"/>
      <c r="B188" s="627" t="s">
        <v>413</v>
      </c>
      <c r="C188" s="628"/>
      <c r="D188" s="628"/>
      <c r="E188" s="147">
        <f>G157+G158+G159</f>
        <v>0</v>
      </c>
      <c r="F188" s="553" t="s">
        <v>412</v>
      </c>
      <c r="G188" s="145" t="str">
        <f>E187</f>
        <v/>
      </c>
      <c r="H188" s="148" t="s">
        <v>37</v>
      </c>
      <c r="I188" s="419">
        <f>SUM(E188,G188)</f>
        <v>0</v>
      </c>
      <c r="J188" s="149" t="s">
        <v>38</v>
      </c>
      <c r="K188" s="142"/>
      <c r="L188" s="134"/>
      <c r="M188" s="110"/>
      <c r="N188" s="110"/>
      <c r="O188" s="574"/>
    </row>
    <row r="189" spans="1:15" ht="7.5" customHeight="1" thickTop="1">
      <c r="A189" s="190"/>
      <c r="B189" s="204"/>
      <c r="C189" s="204"/>
      <c r="D189" s="204"/>
      <c r="E189" s="204"/>
      <c r="F189" s="204"/>
      <c r="G189" s="204"/>
      <c r="H189" s="204"/>
      <c r="I189" s="204"/>
      <c r="J189" s="204"/>
      <c r="K189" s="204"/>
      <c r="M189" s="191"/>
      <c r="N189" s="191"/>
      <c r="O189" s="191"/>
    </row>
    <row r="190" spans="1:15">
      <c r="A190" s="191"/>
      <c r="B190" s="333" t="s">
        <v>269</v>
      </c>
      <c r="C190" s="299"/>
      <c r="D190" s="299"/>
      <c r="E190" s="299"/>
      <c r="F190" s="299"/>
      <c r="G190" s="299"/>
      <c r="H190" s="299"/>
      <c r="I190" s="299"/>
      <c r="J190" s="299"/>
      <c r="K190" s="299"/>
      <c r="L190" s="299"/>
      <c r="M190" s="332"/>
      <c r="N190" s="332"/>
      <c r="O190" s="191"/>
    </row>
    <row r="191" spans="1:15">
      <c r="A191" s="191"/>
      <c r="B191" s="326" t="s">
        <v>265</v>
      </c>
      <c r="C191" s="326"/>
      <c r="M191" s="191"/>
      <c r="N191" s="191"/>
      <c r="O191" s="191"/>
    </row>
    <row r="192" spans="1:15" ht="7.5" customHeight="1" thickBot="1">
      <c r="A192" s="334"/>
      <c r="B192" s="335"/>
      <c r="C192" s="335"/>
      <c r="D192" s="335"/>
      <c r="E192" s="335"/>
      <c r="F192" s="335"/>
      <c r="G192" s="335"/>
      <c r="H192" s="335"/>
      <c r="I192" s="335"/>
      <c r="J192" s="335"/>
      <c r="K192" s="335"/>
      <c r="L192" s="336"/>
      <c r="M192" s="330"/>
      <c r="N192" s="330"/>
      <c r="O192" s="330"/>
    </row>
  </sheetData>
  <mergeCells count="142">
    <mergeCell ref="E184:F184"/>
    <mergeCell ref="B188:D188"/>
    <mergeCell ref="B32:D32"/>
    <mergeCell ref="B49:D49"/>
    <mergeCell ref="N132:N134"/>
    <mergeCell ref="A15:O15"/>
    <mergeCell ref="A1:O1"/>
    <mergeCell ref="B3:F3"/>
    <mergeCell ref="B4:O4"/>
    <mergeCell ref="F6:H6"/>
    <mergeCell ref="K6:M6"/>
    <mergeCell ref="A8:O8"/>
    <mergeCell ref="A10:O10"/>
    <mergeCell ref="A11:O11"/>
    <mergeCell ref="A12:O12"/>
    <mergeCell ref="A13:O13"/>
    <mergeCell ref="F7:G7"/>
    <mergeCell ref="E45:F45"/>
    <mergeCell ref="A17:O17"/>
    <mergeCell ref="B18:L18"/>
    <mergeCell ref="A20:A35"/>
    <mergeCell ref="B21:L21"/>
    <mergeCell ref="G26:H26"/>
    <mergeCell ref="E28:F28"/>
    <mergeCell ref="G39:H39"/>
    <mergeCell ref="B40:L40"/>
    <mergeCell ref="B43:L43"/>
    <mergeCell ref="E44:G44"/>
    <mergeCell ref="I44:J44"/>
    <mergeCell ref="B54:L54"/>
    <mergeCell ref="B76:L76"/>
    <mergeCell ref="E77:G77"/>
    <mergeCell ref="I77:J77"/>
    <mergeCell ref="B55:E55"/>
    <mergeCell ref="G55:H55"/>
    <mergeCell ref="E57:F57"/>
    <mergeCell ref="B63:D63"/>
    <mergeCell ref="B68:D68"/>
    <mergeCell ref="B73:D73"/>
    <mergeCell ref="E112:F112"/>
    <mergeCell ref="H112:I112"/>
    <mergeCell ref="E113:F113"/>
    <mergeCell ref="B120:L120"/>
    <mergeCell ref="B122:L122"/>
    <mergeCell ref="B95:L95"/>
    <mergeCell ref="B82:L82"/>
    <mergeCell ref="B84:L84"/>
    <mergeCell ref="B85:L85"/>
    <mergeCell ref="B86:L86"/>
    <mergeCell ref="B88:L88"/>
    <mergeCell ref="B89:L89"/>
    <mergeCell ref="B90:L90"/>
    <mergeCell ref="B91:L91"/>
    <mergeCell ref="B92:L92"/>
    <mergeCell ref="B94:L94"/>
    <mergeCell ref="B117:D117"/>
    <mergeCell ref="D139:E139"/>
    <mergeCell ref="F139:I139"/>
    <mergeCell ref="J139:K139"/>
    <mergeCell ref="G126:H126"/>
    <mergeCell ref="B130:L130"/>
    <mergeCell ref="B131:L131"/>
    <mergeCell ref="B132:L132"/>
    <mergeCell ref="B139:C139"/>
    <mergeCell ref="M132:M134"/>
    <mergeCell ref="D142:E142"/>
    <mergeCell ref="F142:I142"/>
    <mergeCell ref="J142:K142"/>
    <mergeCell ref="D143:E143"/>
    <mergeCell ref="F143:I143"/>
    <mergeCell ref="J143:K143"/>
    <mergeCell ref="D140:E140"/>
    <mergeCell ref="F140:I140"/>
    <mergeCell ref="J140:K140"/>
    <mergeCell ref="D141:E141"/>
    <mergeCell ref="F141:I141"/>
    <mergeCell ref="J141:K141"/>
    <mergeCell ref="D147:E147"/>
    <mergeCell ref="F147:G147"/>
    <mergeCell ref="H147:I147"/>
    <mergeCell ref="D148:E148"/>
    <mergeCell ref="F148:G148"/>
    <mergeCell ref="H148:I148"/>
    <mergeCell ref="B145:L145"/>
    <mergeCell ref="D146:E146"/>
    <mergeCell ref="F146:G146"/>
    <mergeCell ref="H146:I146"/>
    <mergeCell ref="J146:K146"/>
    <mergeCell ref="B152:L152"/>
    <mergeCell ref="A153:A154"/>
    <mergeCell ref="B154:L154"/>
    <mergeCell ref="B156:L156"/>
    <mergeCell ref="B163:L163"/>
    <mergeCell ref="D149:E149"/>
    <mergeCell ref="F149:G149"/>
    <mergeCell ref="H149:I149"/>
    <mergeCell ref="D150:E150"/>
    <mergeCell ref="F150:G150"/>
    <mergeCell ref="H150:I150"/>
    <mergeCell ref="B174:L174"/>
    <mergeCell ref="G176:H176"/>
    <mergeCell ref="G178:H178"/>
    <mergeCell ref="G180:H180"/>
    <mergeCell ref="G182:H182"/>
    <mergeCell ref="B164:L164"/>
    <mergeCell ref="G166:H166"/>
    <mergeCell ref="G168:H168"/>
    <mergeCell ref="G170:H170"/>
    <mergeCell ref="G172:H172"/>
    <mergeCell ref="B6:C6"/>
    <mergeCell ref="B7:C7"/>
    <mergeCell ref="A137:A138"/>
    <mergeCell ref="C22:L22"/>
    <mergeCell ref="C23:L23"/>
    <mergeCell ref="C33:L33"/>
    <mergeCell ref="C34:L34"/>
    <mergeCell ref="C35:L35"/>
    <mergeCell ref="C51:L51"/>
    <mergeCell ref="C80:L80"/>
    <mergeCell ref="C100:L100"/>
    <mergeCell ref="C101:L101"/>
    <mergeCell ref="C123:L123"/>
    <mergeCell ref="C133:L133"/>
    <mergeCell ref="C134:L134"/>
    <mergeCell ref="A19:O19"/>
    <mergeCell ref="A136:O136"/>
    <mergeCell ref="B137:L137"/>
    <mergeCell ref="B138:L138"/>
    <mergeCell ref="B125:L125"/>
    <mergeCell ref="B96:L96"/>
    <mergeCell ref="B102:L102"/>
    <mergeCell ref="B103:L103"/>
    <mergeCell ref="B105:L105"/>
    <mergeCell ref="B143:C143"/>
    <mergeCell ref="B142:C142"/>
    <mergeCell ref="B141:C141"/>
    <mergeCell ref="B140:C140"/>
    <mergeCell ref="B150:C150"/>
    <mergeCell ref="B149:C149"/>
    <mergeCell ref="B148:C148"/>
    <mergeCell ref="B147:C147"/>
    <mergeCell ref="B146:C146"/>
  </mergeCells>
  <phoneticPr fontId="2"/>
  <dataValidations count="1">
    <dataValidation type="custom" allowBlank="1" showInputMessage="1" showErrorMessage="1" sqref="I32 I188 H56 D56 I117 E116 F56 F59 D69 I68 H69 F69 I63 D64 H64 F64 D59 H59 F74:F75 D74:D75 H74:H75 E187 E31 E48 I49" xr:uid="{00000000-0002-0000-0500-000000000000}">
      <formula1>""</formula1>
    </dataValidation>
  </dataValidations>
  <hyperlinks>
    <hyperlink ref="B86:L86" location="'11介護老人保健施設② Ⅰ及びⅣ'!A1" display="(２)夜勤を行なう介護職員又は看護職員の数は適切か。（人員基準確認票②）" xr:uid="{00000000-0004-0000-0500-000000000000}"/>
  </hyperlinks>
  <printOptions horizontalCentered="1"/>
  <pageMargins left="0.70866141732283472" right="0.51181102362204722" top="0.74803149606299213" bottom="0.55118110236220474" header="0.31496062992125984" footer="0.31496062992125984"/>
  <pageSetup paperSize="9" scale="84" fitToHeight="0" orientation="portrait" r:id="rId1"/>
  <headerFooter>
    <oddFooter>&amp;C&amp;P /&amp;N</oddFooter>
  </headerFooter>
  <rowBreaks count="3" manualBreakCount="3">
    <brk id="40" max="13" man="1"/>
    <brk id="87" max="13" man="1"/>
    <brk id="135"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12</xdr:col>
                    <xdr:colOff>152400</xdr:colOff>
                    <xdr:row>53</xdr:row>
                    <xdr:rowOff>7620</xdr:rowOff>
                  </from>
                  <to>
                    <xdr:col>13</xdr:col>
                    <xdr:colOff>22860</xdr:colOff>
                    <xdr:row>53</xdr:row>
                    <xdr:rowOff>259080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12</xdr:col>
                    <xdr:colOff>152400</xdr:colOff>
                    <xdr:row>75</xdr:row>
                    <xdr:rowOff>7620</xdr:rowOff>
                  </from>
                  <to>
                    <xdr:col>13</xdr:col>
                    <xdr:colOff>22860</xdr:colOff>
                    <xdr:row>76</xdr:row>
                    <xdr:rowOff>22860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12</xdr:col>
                    <xdr:colOff>152400</xdr:colOff>
                    <xdr:row>81</xdr:row>
                    <xdr:rowOff>30480</xdr:rowOff>
                  </from>
                  <to>
                    <xdr:col>13</xdr:col>
                    <xdr:colOff>22860</xdr:colOff>
                    <xdr:row>81</xdr:row>
                    <xdr:rowOff>274320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12</xdr:col>
                    <xdr:colOff>152400</xdr:colOff>
                    <xdr:row>83</xdr:row>
                    <xdr:rowOff>38100</xdr:rowOff>
                  </from>
                  <to>
                    <xdr:col>13</xdr:col>
                    <xdr:colOff>22860</xdr:colOff>
                    <xdr:row>84</xdr:row>
                    <xdr:rowOff>45720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12</xdr:col>
                    <xdr:colOff>152400</xdr:colOff>
                    <xdr:row>87</xdr:row>
                    <xdr:rowOff>30480</xdr:rowOff>
                  </from>
                  <to>
                    <xdr:col>13</xdr:col>
                    <xdr:colOff>22860</xdr:colOff>
                    <xdr:row>88</xdr:row>
                    <xdr:rowOff>38100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12</xdr:col>
                    <xdr:colOff>152400</xdr:colOff>
                    <xdr:row>98</xdr:row>
                    <xdr:rowOff>7620</xdr:rowOff>
                  </from>
                  <to>
                    <xdr:col>13</xdr:col>
                    <xdr:colOff>22860</xdr:colOff>
                    <xdr:row>99</xdr:row>
                    <xdr:rowOff>22860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12</xdr:col>
                    <xdr:colOff>152400</xdr:colOff>
                    <xdr:row>118</xdr:row>
                    <xdr:rowOff>30480</xdr:rowOff>
                  </from>
                  <to>
                    <xdr:col>13</xdr:col>
                    <xdr:colOff>22860</xdr:colOff>
                    <xdr:row>119</xdr:row>
                    <xdr:rowOff>38100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12</xdr:col>
                    <xdr:colOff>152400</xdr:colOff>
                    <xdr:row>78</xdr:row>
                    <xdr:rowOff>30480</xdr:rowOff>
                  </from>
                  <to>
                    <xdr:col>13</xdr:col>
                    <xdr:colOff>22860</xdr:colOff>
                    <xdr:row>79</xdr:row>
                    <xdr:rowOff>38100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12</xdr:col>
                    <xdr:colOff>152400</xdr:colOff>
                    <xdr:row>124</xdr:row>
                    <xdr:rowOff>30480</xdr:rowOff>
                  </from>
                  <to>
                    <xdr:col>13</xdr:col>
                    <xdr:colOff>22860</xdr:colOff>
                    <xdr:row>125</xdr:row>
                    <xdr:rowOff>38100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12</xdr:col>
                    <xdr:colOff>152400</xdr:colOff>
                    <xdr:row>121</xdr:row>
                    <xdr:rowOff>7620</xdr:rowOff>
                  </from>
                  <to>
                    <xdr:col>13</xdr:col>
                    <xdr:colOff>22860</xdr:colOff>
                    <xdr:row>122</xdr:row>
                    <xdr:rowOff>22860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12</xdr:col>
                    <xdr:colOff>152400</xdr:colOff>
                    <xdr:row>130</xdr:row>
                    <xdr:rowOff>30480</xdr:rowOff>
                  </from>
                  <to>
                    <xdr:col>13</xdr:col>
                    <xdr:colOff>22860</xdr:colOff>
                    <xdr:row>131</xdr:row>
                    <xdr:rowOff>68580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1</xdr:col>
                    <xdr:colOff>83820</xdr:colOff>
                    <xdr:row>102</xdr:row>
                    <xdr:rowOff>190500</xdr:rowOff>
                  </from>
                  <to>
                    <xdr:col>2</xdr:col>
                    <xdr:colOff>182880</xdr:colOff>
                    <xdr:row>104</xdr:row>
                    <xdr:rowOff>22860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12</xdr:col>
                    <xdr:colOff>152400</xdr:colOff>
                    <xdr:row>37</xdr:row>
                    <xdr:rowOff>7620</xdr:rowOff>
                  </from>
                  <to>
                    <xdr:col>13</xdr:col>
                    <xdr:colOff>22860</xdr:colOff>
                    <xdr:row>38</xdr:row>
                    <xdr:rowOff>22860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12</xdr:col>
                    <xdr:colOff>152400</xdr:colOff>
                    <xdr:row>98</xdr:row>
                    <xdr:rowOff>7620</xdr:rowOff>
                  </from>
                  <to>
                    <xdr:col>13</xdr:col>
                    <xdr:colOff>22860</xdr:colOff>
                    <xdr:row>99</xdr:row>
                    <xdr:rowOff>22860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12</xdr:col>
                    <xdr:colOff>160020</xdr:colOff>
                    <xdr:row>127</xdr:row>
                    <xdr:rowOff>198120</xdr:rowOff>
                  </from>
                  <to>
                    <xdr:col>13</xdr:col>
                    <xdr:colOff>30480</xdr:colOff>
                    <xdr:row>128</xdr:row>
                    <xdr:rowOff>213360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12</xdr:col>
                    <xdr:colOff>144780</xdr:colOff>
                    <xdr:row>105</xdr:row>
                    <xdr:rowOff>99060</xdr:rowOff>
                  </from>
                  <to>
                    <xdr:col>13</xdr:col>
                    <xdr:colOff>7620</xdr:colOff>
                    <xdr:row>106</xdr:row>
                    <xdr:rowOff>106680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12</xdr:col>
                    <xdr:colOff>152400</xdr:colOff>
                    <xdr:row>20</xdr:row>
                    <xdr:rowOff>7620</xdr:rowOff>
                  </from>
                  <to>
                    <xdr:col>13</xdr:col>
                    <xdr:colOff>22860</xdr:colOff>
                    <xdr:row>21</xdr:row>
                    <xdr:rowOff>45720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12</xdr:col>
                    <xdr:colOff>144780</xdr:colOff>
                    <xdr:row>24</xdr:row>
                    <xdr:rowOff>99060</xdr:rowOff>
                  </from>
                  <to>
                    <xdr:col>13</xdr:col>
                    <xdr:colOff>7620</xdr:colOff>
                    <xdr:row>25</xdr:row>
                    <xdr:rowOff>137160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12</xdr:col>
                    <xdr:colOff>152400</xdr:colOff>
                    <xdr:row>121</xdr:row>
                    <xdr:rowOff>7620</xdr:rowOff>
                  </from>
                  <to>
                    <xdr:col>13</xdr:col>
                    <xdr:colOff>22860</xdr:colOff>
                    <xdr:row>122</xdr:row>
                    <xdr:rowOff>22860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12</xdr:col>
                    <xdr:colOff>152400</xdr:colOff>
                    <xdr:row>121</xdr:row>
                    <xdr:rowOff>7620</xdr:rowOff>
                  </from>
                  <to>
                    <xdr:col>13</xdr:col>
                    <xdr:colOff>22860</xdr:colOff>
                    <xdr:row>122</xdr:row>
                    <xdr:rowOff>22860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12</xdr:col>
                    <xdr:colOff>152400</xdr:colOff>
                    <xdr:row>40</xdr:row>
                    <xdr:rowOff>160020</xdr:rowOff>
                  </from>
                  <to>
                    <xdr:col>13</xdr:col>
                    <xdr:colOff>22860</xdr:colOff>
                    <xdr:row>41</xdr:row>
                    <xdr:rowOff>182880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1</xdr:col>
                    <xdr:colOff>60960</xdr:colOff>
                    <xdr:row>42</xdr:row>
                    <xdr:rowOff>0</xdr:rowOff>
                  </from>
                  <to>
                    <xdr:col>2</xdr:col>
                    <xdr:colOff>152400</xdr:colOff>
                    <xdr:row>42</xdr:row>
                    <xdr:rowOff>251460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12</xdr:col>
                    <xdr:colOff>152400</xdr:colOff>
                    <xdr:row>42</xdr:row>
                    <xdr:rowOff>99060</xdr:rowOff>
                  </from>
                  <to>
                    <xdr:col>13</xdr:col>
                    <xdr:colOff>22860</xdr:colOff>
                    <xdr:row>42</xdr:row>
                    <xdr:rowOff>342900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12</xdr:col>
                    <xdr:colOff>152400</xdr:colOff>
                    <xdr:row>93</xdr:row>
                    <xdr:rowOff>30480</xdr:rowOff>
                  </from>
                  <to>
                    <xdr:col>13</xdr:col>
                    <xdr:colOff>22860</xdr:colOff>
                    <xdr:row>94</xdr:row>
                    <xdr:rowOff>68580</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1</xdr:col>
                    <xdr:colOff>38100</xdr:colOff>
                    <xdr:row>93</xdr:row>
                    <xdr:rowOff>198120</xdr:rowOff>
                  </from>
                  <to>
                    <xdr:col>2</xdr:col>
                    <xdr:colOff>137160</xdr:colOff>
                    <xdr:row>94</xdr:row>
                    <xdr:rowOff>236220</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1</xdr:col>
                    <xdr:colOff>30480</xdr:colOff>
                    <xdr:row>94</xdr:row>
                    <xdr:rowOff>601980</xdr:rowOff>
                  </from>
                  <to>
                    <xdr:col>2</xdr:col>
                    <xdr:colOff>121920</xdr:colOff>
                    <xdr:row>96</xdr:row>
                    <xdr:rowOff>7620</xdr:rowOff>
                  </to>
                </anchor>
              </controlPr>
            </control>
          </mc:Choice>
        </mc:AlternateContent>
        <mc:AlternateContent xmlns:mc="http://schemas.openxmlformats.org/markup-compatibility/2006">
          <mc:Choice Requires="x14">
            <control shapeId="17450" r:id="rId30" name="Check Box 42">
              <controlPr defaultSize="0" autoFill="0" autoLine="0" autoPict="0">
                <anchor moveWithCells="1">
                  <from>
                    <xdr:col>1</xdr:col>
                    <xdr:colOff>38100</xdr:colOff>
                    <xdr:row>161</xdr:row>
                    <xdr:rowOff>76200</xdr:rowOff>
                  </from>
                  <to>
                    <xdr:col>2</xdr:col>
                    <xdr:colOff>76200</xdr:colOff>
                    <xdr:row>162</xdr:row>
                    <xdr:rowOff>228600</xdr:rowOff>
                  </to>
                </anchor>
              </controlPr>
            </control>
          </mc:Choice>
        </mc:AlternateContent>
        <mc:AlternateContent xmlns:mc="http://schemas.openxmlformats.org/markup-compatibility/2006">
          <mc:Choice Requires="x14">
            <control shapeId="17451" r:id="rId31" name="Check Box 43">
              <controlPr defaultSize="0" autoFill="0" autoLine="0" autoPict="0">
                <anchor moveWithCells="1">
                  <from>
                    <xdr:col>1</xdr:col>
                    <xdr:colOff>38100</xdr:colOff>
                    <xdr:row>162</xdr:row>
                    <xdr:rowOff>373380</xdr:rowOff>
                  </from>
                  <to>
                    <xdr:col>2</xdr:col>
                    <xdr:colOff>45720</xdr:colOff>
                    <xdr:row>163</xdr:row>
                    <xdr:rowOff>220980</xdr:rowOff>
                  </to>
                </anchor>
              </controlPr>
            </control>
          </mc:Choice>
        </mc:AlternateContent>
        <mc:AlternateContent xmlns:mc="http://schemas.openxmlformats.org/markup-compatibility/2006">
          <mc:Choice Requires="x14">
            <control shapeId="17454" r:id="rId32" name="Check Box 46">
              <controlPr defaultSize="0" autoFill="0" autoLine="0" autoPict="0">
                <anchor moveWithCells="1">
                  <from>
                    <xdr:col>12</xdr:col>
                    <xdr:colOff>152400</xdr:colOff>
                    <xdr:row>153</xdr:row>
                    <xdr:rowOff>0</xdr:rowOff>
                  </from>
                  <to>
                    <xdr:col>13</xdr:col>
                    <xdr:colOff>22860</xdr:colOff>
                    <xdr:row>154</xdr:row>
                    <xdr:rowOff>38100</xdr:rowOff>
                  </to>
                </anchor>
              </controlPr>
            </control>
          </mc:Choice>
        </mc:AlternateContent>
        <mc:AlternateContent xmlns:mc="http://schemas.openxmlformats.org/markup-compatibility/2006">
          <mc:Choice Requires="x14">
            <control shapeId="17455" r:id="rId33" name="Check Box 47">
              <controlPr defaultSize="0" autoFill="0" autoLine="0" autoPict="0">
                <anchor moveWithCells="1">
                  <from>
                    <xdr:col>12</xdr:col>
                    <xdr:colOff>152400</xdr:colOff>
                    <xdr:row>162</xdr:row>
                    <xdr:rowOff>99060</xdr:rowOff>
                  </from>
                  <to>
                    <xdr:col>13</xdr:col>
                    <xdr:colOff>22860</xdr:colOff>
                    <xdr:row>162</xdr:row>
                    <xdr:rowOff>342900</xdr:rowOff>
                  </to>
                </anchor>
              </controlPr>
            </control>
          </mc:Choice>
        </mc:AlternateContent>
        <mc:AlternateContent xmlns:mc="http://schemas.openxmlformats.org/markup-compatibility/2006">
          <mc:Choice Requires="x14">
            <control shapeId="17457" r:id="rId34" name="Check Box 49">
              <controlPr defaultSize="0" autoFill="0" autoLine="0" autoPict="0">
                <anchor moveWithCells="1">
                  <from>
                    <xdr:col>12</xdr:col>
                    <xdr:colOff>152400</xdr:colOff>
                    <xdr:row>173</xdr:row>
                    <xdr:rowOff>38100</xdr:rowOff>
                  </from>
                  <to>
                    <xdr:col>13</xdr:col>
                    <xdr:colOff>22860</xdr:colOff>
                    <xdr:row>173</xdr:row>
                    <xdr:rowOff>289560</xdr:rowOff>
                  </to>
                </anchor>
              </controlPr>
            </control>
          </mc:Choice>
        </mc:AlternateContent>
        <mc:AlternateContent xmlns:mc="http://schemas.openxmlformats.org/markup-compatibility/2006">
          <mc:Choice Requires="x14">
            <control shapeId="17459" r:id="rId35" name="Check Box 51">
              <controlPr defaultSize="0" autoFill="0" autoLine="0" autoPict="0">
                <anchor moveWithCells="1">
                  <from>
                    <xdr:col>12</xdr:col>
                    <xdr:colOff>152400</xdr:colOff>
                    <xdr:row>189</xdr:row>
                    <xdr:rowOff>30480</xdr:rowOff>
                  </from>
                  <to>
                    <xdr:col>13</xdr:col>
                    <xdr:colOff>22860</xdr:colOff>
                    <xdr:row>190</xdr:row>
                    <xdr:rowOff>68580</xdr:rowOff>
                  </to>
                </anchor>
              </controlPr>
            </control>
          </mc:Choice>
        </mc:AlternateContent>
        <mc:AlternateContent xmlns:mc="http://schemas.openxmlformats.org/markup-compatibility/2006">
          <mc:Choice Requires="x14">
            <control shapeId="17460" r:id="rId36" name="Check Box 52">
              <controlPr defaultSize="0" autoFill="0" autoLine="0" autoPict="0">
                <anchor moveWithCells="1">
                  <from>
                    <xdr:col>13</xdr:col>
                    <xdr:colOff>152400</xdr:colOff>
                    <xdr:row>53</xdr:row>
                    <xdr:rowOff>7620</xdr:rowOff>
                  </from>
                  <to>
                    <xdr:col>14</xdr:col>
                    <xdr:colOff>22860</xdr:colOff>
                    <xdr:row>53</xdr:row>
                    <xdr:rowOff>259080</xdr:rowOff>
                  </to>
                </anchor>
              </controlPr>
            </control>
          </mc:Choice>
        </mc:AlternateContent>
        <mc:AlternateContent xmlns:mc="http://schemas.openxmlformats.org/markup-compatibility/2006">
          <mc:Choice Requires="x14">
            <control shapeId="17461" r:id="rId37" name="Check Box 53">
              <controlPr defaultSize="0" autoFill="0" autoLine="0" autoPict="0">
                <anchor moveWithCells="1">
                  <from>
                    <xdr:col>13</xdr:col>
                    <xdr:colOff>152400</xdr:colOff>
                    <xdr:row>75</xdr:row>
                    <xdr:rowOff>7620</xdr:rowOff>
                  </from>
                  <to>
                    <xdr:col>14</xdr:col>
                    <xdr:colOff>22860</xdr:colOff>
                    <xdr:row>76</xdr:row>
                    <xdr:rowOff>22860</xdr:rowOff>
                  </to>
                </anchor>
              </controlPr>
            </control>
          </mc:Choice>
        </mc:AlternateContent>
        <mc:AlternateContent xmlns:mc="http://schemas.openxmlformats.org/markup-compatibility/2006">
          <mc:Choice Requires="x14">
            <control shapeId="17462" r:id="rId38" name="Check Box 54">
              <controlPr defaultSize="0" autoFill="0" autoLine="0" autoPict="0">
                <anchor moveWithCells="1">
                  <from>
                    <xdr:col>13</xdr:col>
                    <xdr:colOff>152400</xdr:colOff>
                    <xdr:row>81</xdr:row>
                    <xdr:rowOff>30480</xdr:rowOff>
                  </from>
                  <to>
                    <xdr:col>14</xdr:col>
                    <xdr:colOff>22860</xdr:colOff>
                    <xdr:row>81</xdr:row>
                    <xdr:rowOff>274320</xdr:rowOff>
                  </to>
                </anchor>
              </controlPr>
            </control>
          </mc:Choice>
        </mc:AlternateContent>
        <mc:AlternateContent xmlns:mc="http://schemas.openxmlformats.org/markup-compatibility/2006">
          <mc:Choice Requires="x14">
            <control shapeId="17463" r:id="rId39" name="Check Box 55">
              <controlPr defaultSize="0" autoFill="0" autoLine="0" autoPict="0">
                <anchor moveWithCells="1">
                  <from>
                    <xdr:col>13</xdr:col>
                    <xdr:colOff>152400</xdr:colOff>
                    <xdr:row>83</xdr:row>
                    <xdr:rowOff>38100</xdr:rowOff>
                  </from>
                  <to>
                    <xdr:col>14</xdr:col>
                    <xdr:colOff>22860</xdr:colOff>
                    <xdr:row>84</xdr:row>
                    <xdr:rowOff>45720</xdr:rowOff>
                  </to>
                </anchor>
              </controlPr>
            </control>
          </mc:Choice>
        </mc:AlternateContent>
        <mc:AlternateContent xmlns:mc="http://schemas.openxmlformats.org/markup-compatibility/2006">
          <mc:Choice Requires="x14">
            <control shapeId="17464" r:id="rId40" name="Check Box 56">
              <controlPr defaultSize="0" autoFill="0" autoLine="0" autoPict="0">
                <anchor moveWithCells="1">
                  <from>
                    <xdr:col>13</xdr:col>
                    <xdr:colOff>152400</xdr:colOff>
                    <xdr:row>87</xdr:row>
                    <xdr:rowOff>30480</xdr:rowOff>
                  </from>
                  <to>
                    <xdr:col>14</xdr:col>
                    <xdr:colOff>22860</xdr:colOff>
                    <xdr:row>88</xdr:row>
                    <xdr:rowOff>38100</xdr:rowOff>
                  </to>
                </anchor>
              </controlPr>
            </control>
          </mc:Choice>
        </mc:AlternateContent>
        <mc:AlternateContent xmlns:mc="http://schemas.openxmlformats.org/markup-compatibility/2006">
          <mc:Choice Requires="x14">
            <control shapeId="17465" r:id="rId41" name="Check Box 57">
              <controlPr defaultSize="0" autoFill="0" autoLine="0" autoPict="0">
                <anchor moveWithCells="1">
                  <from>
                    <xdr:col>13</xdr:col>
                    <xdr:colOff>152400</xdr:colOff>
                    <xdr:row>98</xdr:row>
                    <xdr:rowOff>7620</xdr:rowOff>
                  </from>
                  <to>
                    <xdr:col>14</xdr:col>
                    <xdr:colOff>22860</xdr:colOff>
                    <xdr:row>99</xdr:row>
                    <xdr:rowOff>22860</xdr:rowOff>
                  </to>
                </anchor>
              </controlPr>
            </control>
          </mc:Choice>
        </mc:AlternateContent>
        <mc:AlternateContent xmlns:mc="http://schemas.openxmlformats.org/markup-compatibility/2006">
          <mc:Choice Requires="x14">
            <control shapeId="17466" r:id="rId42" name="Check Box 58">
              <controlPr defaultSize="0" autoFill="0" autoLine="0" autoPict="0">
                <anchor moveWithCells="1">
                  <from>
                    <xdr:col>13</xdr:col>
                    <xdr:colOff>152400</xdr:colOff>
                    <xdr:row>118</xdr:row>
                    <xdr:rowOff>30480</xdr:rowOff>
                  </from>
                  <to>
                    <xdr:col>14</xdr:col>
                    <xdr:colOff>22860</xdr:colOff>
                    <xdr:row>119</xdr:row>
                    <xdr:rowOff>38100</xdr:rowOff>
                  </to>
                </anchor>
              </controlPr>
            </control>
          </mc:Choice>
        </mc:AlternateContent>
        <mc:AlternateContent xmlns:mc="http://schemas.openxmlformats.org/markup-compatibility/2006">
          <mc:Choice Requires="x14">
            <control shapeId="17467" r:id="rId43" name="Check Box 59">
              <controlPr defaultSize="0" autoFill="0" autoLine="0" autoPict="0">
                <anchor moveWithCells="1">
                  <from>
                    <xdr:col>13</xdr:col>
                    <xdr:colOff>152400</xdr:colOff>
                    <xdr:row>78</xdr:row>
                    <xdr:rowOff>30480</xdr:rowOff>
                  </from>
                  <to>
                    <xdr:col>14</xdr:col>
                    <xdr:colOff>22860</xdr:colOff>
                    <xdr:row>79</xdr:row>
                    <xdr:rowOff>38100</xdr:rowOff>
                  </to>
                </anchor>
              </controlPr>
            </control>
          </mc:Choice>
        </mc:AlternateContent>
        <mc:AlternateContent xmlns:mc="http://schemas.openxmlformats.org/markup-compatibility/2006">
          <mc:Choice Requires="x14">
            <control shapeId="17468" r:id="rId44" name="Check Box 60">
              <controlPr defaultSize="0" autoFill="0" autoLine="0" autoPict="0">
                <anchor moveWithCells="1">
                  <from>
                    <xdr:col>13</xdr:col>
                    <xdr:colOff>152400</xdr:colOff>
                    <xdr:row>124</xdr:row>
                    <xdr:rowOff>30480</xdr:rowOff>
                  </from>
                  <to>
                    <xdr:col>14</xdr:col>
                    <xdr:colOff>22860</xdr:colOff>
                    <xdr:row>125</xdr:row>
                    <xdr:rowOff>38100</xdr:rowOff>
                  </to>
                </anchor>
              </controlPr>
            </control>
          </mc:Choice>
        </mc:AlternateContent>
        <mc:AlternateContent xmlns:mc="http://schemas.openxmlformats.org/markup-compatibility/2006">
          <mc:Choice Requires="x14">
            <control shapeId="17469" r:id="rId45" name="Check Box 61">
              <controlPr defaultSize="0" autoFill="0" autoLine="0" autoPict="0">
                <anchor moveWithCells="1">
                  <from>
                    <xdr:col>13</xdr:col>
                    <xdr:colOff>152400</xdr:colOff>
                    <xdr:row>121</xdr:row>
                    <xdr:rowOff>7620</xdr:rowOff>
                  </from>
                  <to>
                    <xdr:col>14</xdr:col>
                    <xdr:colOff>22860</xdr:colOff>
                    <xdr:row>122</xdr:row>
                    <xdr:rowOff>22860</xdr:rowOff>
                  </to>
                </anchor>
              </controlPr>
            </control>
          </mc:Choice>
        </mc:AlternateContent>
        <mc:AlternateContent xmlns:mc="http://schemas.openxmlformats.org/markup-compatibility/2006">
          <mc:Choice Requires="x14">
            <control shapeId="17470" r:id="rId46" name="Check Box 62">
              <controlPr defaultSize="0" autoFill="0" autoLine="0" autoPict="0">
                <anchor moveWithCells="1">
                  <from>
                    <xdr:col>13</xdr:col>
                    <xdr:colOff>152400</xdr:colOff>
                    <xdr:row>130</xdr:row>
                    <xdr:rowOff>30480</xdr:rowOff>
                  </from>
                  <to>
                    <xdr:col>14</xdr:col>
                    <xdr:colOff>22860</xdr:colOff>
                    <xdr:row>131</xdr:row>
                    <xdr:rowOff>68580</xdr:rowOff>
                  </to>
                </anchor>
              </controlPr>
            </control>
          </mc:Choice>
        </mc:AlternateContent>
        <mc:AlternateContent xmlns:mc="http://schemas.openxmlformats.org/markup-compatibility/2006">
          <mc:Choice Requires="x14">
            <control shapeId="17471" r:id="rId47" name="Check Box 63">
              <controlPr defaultSize="0" autoFill="0" autoLine="0" autoPict="0">
                <anchor moveWithCells="1">
                  <from>
                    <xdr:col>13</xdr:col>
                    <xdr:colOff>152400</xdr:colOff>
                    <xdr:row>37</xdr:row>
                    <xdr:rowOff>7620</xdr:rowOff>
                  </from>
                  <to>
                    <xdr:col>14</xdr:col>
                    <xdr:colOff>22860</xdr:colOff>
                    <xdr:row>38</xdr:row>
                    <xdr:rowOff>22860</xdr:rowOff>
                  </to>
                </anchor>
              </controlPr>
            </control>
          </mc:Choice>
        </mc:AlternateContent>
        <mc:AlternateContent xmlns:mc="http://schemas.openxmlformats.org/markup-compatibility/2006">
          <mc:Choice Requires="x14">
            <control shapeId="17472" r:id="rId48" name="Check Box 64">
              <controlPr defaultSize="0" autoFill="0" autoLine="0" autoPict="0">
                <anchor moveWithCells="1">
                  <from>
                    <xdr:col>13</xdr:col>
                    <xdr:colOff>152400</xdr:colOff>
                    <xdr:row>98</xdr:row>
                    <xdr:rowOff>7620</xdr:rowOff>
                  </from>
                  <to>
                    <xdr:col>14</xdr:col>
                    <xdr:colOff>22860</xdr:colOff>
                    <xdr:row>99</xdr:row>
                    <xdr:rowOff>22860</xdr:rowOff>
                  </to>
                </anchor>
              </controlPr>
            </control>
          </mc:Choice>
        </mc:AlternateContent>
        <mc:AlternateContent xmlns:mc="http://schemas.openxmlformats.org/markup-compatibility/2006">
          <mc:Choice Requires="x14">
            <control shapeId="17473" r:id="rId49" name="Check Box 65">
              <controlPr defaultSize="0" autoFill="0" autoLine="0" autoPict="0">
                <anchor moveWithCells="1">
                  <from>
                    <xdr:col>13</xdr:col>
                    <xdr:colOff>160020</xdr:colOff>
                    <xdr:row>127</xdr:row>
                    <xdr:rowOff>198120</xdr:rowOff>
                  </from>
                  <to>
                    <xdr:col>14</xdr:col>
                    <xdr:colOff>30480</xdr:colOff>
                    <xdr:row>128</xdr:row>
                    <xdr:rowOff>213360</xdr:rowOff>
                  </to>
                </anchor>
              </controlPr>
            </control>
          </mc:Choice>
        </mc:AlternateContent>
        <mc:AlternateContent xmlns:mc="http://schemas.openxmlformats.org/markup-compatibility/2006">
          <mc:Choice Requires="x14">
            <control shapeId="17474" r:id="rId50" name="Check Box 66">
              <controlPr defaultSize="0" autoFill="0" autoLine="0" autoPict="0">
                <anchor moveWithCells="1">
                  <from>
                    <xdr:col>13</xdr:col>
                    <xdr:colOff>144780</xdr:colOff>
                    <xdr:row>105</xdr:row>
                    <xdr:rowOff>99060</xdr:rowOff>
                  </from>
                  <to>
                    <xdr:col>14</xdr:col>
                    <xdr:colOff>7620</xdr:colOff>
                    <xdr:row>106</xdr:row>
                    <xdr:rowOff>106680</xdr:rowOff>
                  </to>
                </anchor>
              </controlPr>
            </control>
          </mc:Choice>
        </mc:AlternateContent>
        <mc:AlternateContent xmlns:mc="http://schemas.openxmlformats.org/markup-compatibility/2006">
          <mc:Choice Requires="x14">
            <control shapeId="17475" r:id="rId51" name="Check Box 67">
              <controlPr defaultSize="0" autoFill="0" autoLine="0" autoPict="0">
                <anchor moveWithCells="1">
                  <from>
                    <xdr:col>13</xdr:col>
                    <xdr:colOff>152400</xdr:colOff>
                    <xdr:row>20</xdr:row>
                    <xdr:rowOff>7620</xdr:rowOff>
                  </from>
                  <to>
                    <xdr:col>14</xdr:col>
                    <xdr:colOff>22860</xdr:colOff>
                    <xdr:row>21</xdr:row>
                    <xdr:rowOff>45720</xdr:rowOff>
                  </to>
                </anchor>
              </controlPr>
            </control>
          </mc:Choice>
        </mc:AlternateContent>
        <mc:AlternateContent xmlns:mc="http://schemas.openxmlformats.org/markup-compatibility/2006">
          <mc:Choice Requires="x14">
            <control shapeId="17476" r:id="rId52" name="Check Box 68">
              <controlPr defaultSize="0" autoFill="0" autoLine="0" autoPict="0">
                <anchor moveWithCells="1">
                  <from>
                    <xdr:col>13</xdr:col>
                    <xdr:colOff>144780</xdr:colOff>
                    <xdr:row>24</xdr:row>
                    <xdr:rowOff>99060</xdr:rowOff>
                  </from>
                  <to>
                    <xdr:col>14</xdr:col>
                    <xdr:colOff>7620</xdr:colOff>
                    <xdr:row>25</xdr:row>
                    <xdr:rowOff>137160</xdr:rowOff>
                  </to>
                </anchor>
              </controlPr>
            </control>
          </mc:Choice>
        </mc:AlternateContent>
        <mc:AlternateContent xmlns:mc="http://schemas.openxmlformats.org/markup-compatibility/2006">
          <mc:Choice Requires="x14">
            <control shapeId="17477" r:id="rId53" name="Check Box 69">
              <controlPr defaultSize="0" autoFill="0" autoLine="0" autoPict="0">
                <anchor moveWithCells="1">
                  <from>
                    <xdr:col>13</xdr:col>
                    <xdr:colOff>152400</xdr:colOff>
                    <xdr:row>121</xdr:row>
                    <xdr:rowOff>7620</xdr:rowOff>
                  </from>
                  <to>
                    <xdr:col>14</xdr:col>
                    <xdr:colOff>22860</xdr:colOff>
                    <xdr:row>122</xdr:row>
                    <xdr:rowOff>22860</xdr:rowOff>
                  </to>
                </anchor>
              </controlPr>
            </control>
          </mc:Choice>
        </mc:AlternateContent>
        <mc:AlternateContent xmlns:mc="http://schemas.openxmlformats.org/markup-compatibility/2006">
          <mc:Choice Requires="x14">
            <control shapeId="17478" r:id="rId54" name="Check Box 70">
              <controlPr defaultSize="0" autoFill="0" autoLine="0" autoPict="0">
                <anchor moveWithCells="1">
                  <from>
                    <xdr:col>13</xdr:col>
                    <xdr:colOff>152400</xdr:colOff>
                    <xdr:row>121</xdr:row>
                    <xdr:rowOff>7620</xdr:rowOff>
                  </from>
                  <to>
                    <xdr:col>14</xdr:col>
                    <xdr:colOff>22860</xdr:colOff>
                    <xdr:row>122</xdr:row>
                    <xdr:rowOff>22860</xdr:rowOff>
                  </to>
                </anchor>
              </controlPr>
            </control>
          </mc:Choice>
        </mc:AlternateContent>
        <mc:AlternateContent xmlns:mc="http://schemas.openxmlformats.org/markup-compatibility/2006">
          <mc:Choice Requires="x14">
            <control shapeId="17479" r:id="rId55" name="Check Box 71">
              <controlPr defaultSize="0" autoFill="0" autoLine="0" autoPict="0">
                <anchor moveWithCells="1">
                  <from>
                    <xdr:col>13</xdr:col>
                    <xdr:colOff>152400</xdr:colOff>
                    <xdr:row>40</xdr:row>
                    <xdr:rowOff>160020</xdr:rowOff>
                  </from>
                  <to>
                    <xdr:col>14</xdr:col>
                    <xdr:colOff>22860</xdr:colOff>
                    <xdr:row>41</xdr:row>
                    <xdr:rowOff>182880</xdr:rowOff>
                  </to>
                </anchor>
              </controlPr>
            </control>
          </mc:Choice>
        </mc:AlternateContent>
        <mc:AlternateContent xmlns:mc="http://schemas.openxmlformats.org/markup-compatibility/2006">
          <mc:Choice Requires="x14">
            <control shapeId="17480" r:id="rId56" name="Check Box 72">
              <controlPr defaultSize="0" autoFill="0" autoLine="0" autoPict="0">
                <anchor moveWithCells="1">
                  <from>
                    <xdr:col>13</xdr:col>
                    <xdr:colOff>152400</xdr:colOff>
                    <xdr:row>42</xdr:row>
                    <xdr:rowOff>99060</xdr:rowOff>
                  </from>
                  <to>
                    <xdr:col>14</xdr:col>
                    <xdr:colOff>22860</xdr:colOff>
                    <xdr:row>42</xdr:row>
                    <xdr:rowOff>342900</xdr:rowOff>
                  </to>
                </anchor>
              </controlPr>
            </control>
          </mc:Choice>
        </mc:AlternateContent>
        <mc:AlternateContent xmlns:mc="http://schemas.openxmlformats.org/markup-compatibility/2006">
          <mc:Choice Requires="x14">
            <control shapeId="17481" r:id="rId57" name="Check Box 73">
              <controlPr defaultSize="0" autoFill="0" autoLine="0" autoPict="0">
                <anchor moveWithCells="1">
                  <from>
                    <xdr:col>13</xdr:col>
                    <xdr:colOff>152400</xdr:colOff>
                    <xdr:row>93</xdr:row>
                    <xdr:rowOff>30480</xdr:rowOff>
                  </from>
                  <to>
                    <xdr:col>14</xdr:col>
                    <xdr:colOff>22860</xdr:colOff>
                    <xdr:row>94</xdr:row>
                    <xdr:rowOff>68580</xdr:rowOff>
                  </to>
                </anchor>
              </controlPr>
            </control>
          </mc:Choice>
        </mc:AlternateContent>
        <mc:AlternateContent xmlns:mc="http://schemas.openxmlformats.org/markup-compatibility/2006">
          <mc:Choice Requires="x14">
            <control shapeId="17483" r:id="rId58" name="Check Box 75">
              <controlPr defaultSize="0" autoFill="0" autoLine="0" autoPict="0">
                <anchor moveWithCells="1">
                  <from>
                    <xdr:col>13</xdr:col>
                    <xdr:colOff>152400</xdr:colOff>
                    <xdr:row>153</xdr:row>
                    <xdr:rowOff>0</xdr:rowOff>
                  </from>
                  <to>
                    <xdr:col>14</xdr:col>
                    <xdr:colOff>22860</xdr:colOff>
                    <xdr:row>154</xdr:row>
                    <xdr:rowOff>38100</xdr:rowOff>
                  </to>
                </anchor>
              </controlPr>
            </control>
          </mc:Choice>
        </mc:AlternateContent>
        <mc:AlternateContent xmlns:mc="http://schemas.openxmlformats.org/markup-compatibility/2006">
          <mc:Choice Requires="x14">
            <control shapeId="17484" r:id="rId59" name="Check Box 76">
              <controlPr defaultSize="0" autoFill="0" autoLine="0" autoPict="0">
                <anchor moveWithCells="1">
                  <from>
                    <xdr:col>13</xdr:col>
                    <xdr:colOff>152400</xdr:colOff>
                    <xdr:row>162</xdr:row>
                    <xdr:rowOff>83820</xdr:rowOff>
                  </from>
                  <to>
                    <xdr:col>14</xdr:col>
                    <xdr:colOff>22860</xdr:colOff>
                    <xdr:row>162</xdr:row>
                    <xdr:rowOff>335280</xdr:rowOff>
                  </to>
                </anchor>
              </controlPr>
            </control>
          </mc:Choice>
        </mc:AlternateContent>
        <mc:AlternateContent xmlns:mc="http://schemas.openxmlformats.org/markup-compatibility/2006">
          <mc:Choice Requires="x14">
            <control shapeId="17485" r:id="rId60" name="Check Box 77">
              <controlPr defaultSize="0" autoFill="0" autoLine="0" autoPict="0">
                <anchor moveWithCells="1">
                  <from>
                    <xdr:col>13</xdr:col>
                    <xdr:colOff>152400</xdr:colOff>
                    <xdr:row>173</xdr:row>
                    <xdr:rowOff>45720</xdr:rowOff>
                  </from>
                  <to>
                    <xdr:col>14</xdr:col>
                    <xdr:colOff>22860</xdr:colOff>
                    <xdr:row>173</xdr:row>
                    <xdr:rowOff>297180</xdr:rowOff>
                  </to>
                </anchor>
              </controlPr>
            </control>
          </mc:Choice>
        </mc:AlternateContent>
        <mc:AlternateContent xmlns:mc="http://schemas.openxmlformats.org/markup-compatibility/2006">
          <mc:Choice Requires="x14">
            <control shapeId="17486" r:id="rId61" name="Check Box 78">
              <controlPr defaultSize="0" autoFill="0" autoLine="0" autoPict="0">
                <anchor moveWithCells="1">
                  <from>
                    <xdr:col>13</xdr:col>
                    <xdr:colOff>152400</xdr:colOff>
                    <xdr:row>189</xdr:row>
                    <xdr:rowOff>30480</xdr:rowOff>
                  </from>
                  <to>
                    <xdr:col>14</xdr:col>
                    <xdr:colOff>22860</xdr:colOff>
                    <xdr:row>190</xdr:row>
                    <xdr:rowOff>68580</xdr:rowOff>
                  </to>
                </anchor>
              </controlPr>
            </control>
          </mc:Choice>
        </mc:AlternateContent>
        <mc:AlternateContent xmlns:mc="http://schemas.openxmlformats.org/markup-compatibility/2006">
          <mc:Choice Requires="x14">
            <control shapeId="17489" r:id="rId62" name="Check Box 81">
              <controlPr defaultSize="0" autoFill="0" autoLine="0" autoPict="0">
                <anchor moveWithCells="1">
                  <from>
                    <xdr:col>12</xdr:col>
                    <xdr:colOff>152400</xdr:colOff>
                    <xdr:row>163</xdr:row>
                    <xdr:rowOff>99060</xdr:rowOff>
                  </from>
                  <to>
                    <xdr:col>13</xdr:col>
                    <xdr:colOff>22860</xdr:colOff>
                    <xdr:row>163</xdr:row>
                    <xdr:rowOff>342900</xdr:rowOff>
                  </to>
                </anchor>
              </controlPr>
            </control>
          </mc:Choice>
        </mc:AlternateContent>
        <mc:AlternateContent xmlns:mc="http://schemas.openxmlformats.org/markup-compatibility/2006">
          <mc:Choice Requires="x14">
            <control shapeId="17490" r:id="rId63" name="Check Box 82">
              <controlPr defaultSize="0" autoFill="0" autoLine="0" autoPict="0">
                <anchor moveWithCells="1">
                  <from>
                    <xdr:col>13</xdr:col>
                    <xdr:colOff>152400</xdr:colOff>
                    <xdr:row>163</xdr:row>
                    <xdr:rowOff>99060</xdr:rowOff>
                  </from>
                  <to>
                    <xdr:col>14</xdr:col>
                    <xdr:colOff>22860</xdr:colOff>
                    <xdr:row>163</xdr:row>
                    <xdr:rowOff>342900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AD65"/>
  <sheetViews>
    <sheetView showGridLines="0" view="pageBreakPreview" zoomScaleNormal="100" zoomScaleSheetLayoutView="100" workbookViewId="0">
      <selection sqref="A1:AB1"/>
    </sheetView>
  </sheetViews>
  <sheetFormatPr defaultColWidth="9" defaultRowHeight="16.2"/>
  <cols>
    <col min="1" max="28" width="3.09765625" style="352" customWidth="1"/>
    <col min="29" max="29" width="4" style="352" customWidth="1"/>
    <col min="30" max="30" width="3.09765625" style="352" bestFit="1" customWidth="1"/>
    <col min="31" max="16384" width="9" style="352"/>
  </cols>
  <sheetData>
    <row r="1" spans="1:30" s="257" customFormat="1" ht="18">
      <c r="A1" s="804" t="s">
        <v>220</v>
      </c>
      <c r="B1" s="804"/>
      <c r="C1" s="804"/>
      <c r="D1" s="804"/>
      <c r="E1" s="804"/>
      <c r="F1" s="804"/>
      <c r="G1" s="804"/>
      <c r="H1" s="804"/>
      <c r="I1" s="804"/>
      <c r="J1" s="804"/>
      <c r="K1" s="804"/>
      <c r="L1" s="804"/>
      <c r="M1" s="804"/>
      <c r="N1" s="804"/>
      <c r="O1" s="804"/>
      <c r="P1" s="804"/>
      <c r="Q1" s="804"/>
      <c r="R1" s="804"/>
      <c r="S1" s="804"/>
      <c r="T1" s="804"/>
      <c r="U1" s="804"/>
      <c r="V1" s="804"/>
      <c r="W1" s="804"/>
      <c r="X1" s="804"/>
      <c r="Y1" s="804"/>
      <c r="Z1" s="804"/>
      <c r="AA1" s="804"/>
      <c r="AB1" s="804"/>
      <c r="AD1" s="259" t="s">
        <v>70</v>
      </c>
    </row>
    <row r="2" spans="1:30" s="257" customFormat="1" ht="17.25" customHeight="1">
      <c r="A2" s="805" t="s">
        <v>270</v>
      </c>
      <c r="B2" s="805"/>
      <c r="C2" s="805"/>
      <c r="D2" s="805"/>
      <c r="E2" s="805"/>
      <c r="F2" s="805"/>
      <c r="G2" s="805"/>
      <c r="H2" s="805"/>
      <c r="I2" s="805"/>
      <c r="J2" s="805"/>
      <c r="K2" s="805"/>
      <c r="L2" s="805"/>
      <c r="M2" s="805"/>
      <c r="N2" s="805"/>
      <c r="O2" s="805"/>
      <c r="P2" s="805"/>
      <c r="Q2" s="805"/>
      <c r="R2" s="805"/>
      <c r="S2" s="805"/>
      <c r="T2" s="805"/>
      <c r="U2" s="805"/>
      <c r="V2" s="805"/>
      <c r="W2" s="805"/>
      <c r="X2" s="805"/>
      <c r="Y2" s="805"/>
      <c r="Z2" s="805"/>
      <c r="AA2" s="805"/>
      <c r="AB2" s="805"/>
      <c r="AD2" s="259" t="s">
        <v>74</v>
      </c>
    </row>
    <row r="3" spans="1:30" s="257" customFormat="1" ht="17.25" customHeight="1">
      <c r="A3" s="806" t="s">
        <v>133</v>
      </c>
      <c r="B3" s="806"/>
      <c r="C3" s="806"/>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D3" s="259"/>
    </row>
    <row r="4" spans="1:30" s="257" customFormat="1" ht="7.5" customHeight="1" thickBot="1">
      <c r="E4" s="258"/>
      <c r="F4" s="258"/>
      <c r="G4" s="258"/>
      <c r="H4" s="258"/>
      <c r="I4" s="258"/>
      <c r="J4" s="258"/>
      <c r="K4" s="258"/>
      <c r="L4" s="258"/>
      <c r="M4" s="258"/>
      <c r="N4" s="258"/>
      <c r="O4" s="258"/>
      <c r="P4" s="258"/>
      <c r="Q4" s="258"/>
      <c r="R4" s="258"/>
      <c r="S4" s="258"/>
      <c r="T4" s="258"/>
      <c r="U4" s="258"/>
      <c r="V4" s="258"/>
      <c r="W4" s="258"/>
      <c r="X4" s="258"/>
      <c r="Y4" s="258"/>
      <c r="Z4" s="258"/>
      <c r="AA4" s="258"/>
      <c r="AB4" s="258"/>
    </row>
    <row r="5" spans="1:30" s="257" customFormat="1" ht="19.5" customHeight="1">
      <c r="A5" s="769" t="s">
        <v>127</v>
      </c>
      <c r="B5" s="770"/>
      <c r="C5" s="770"/>
      <c r="D5" s="770"/>
      <c r="E5" s="807"/>
      <c r="F5" s="808"/>
      <c r="G5" s="808"/>
      <c r="H5" s="808"/>
      <c r="I5" s="808"/>
      <c r="J5" s="808"/>
      <c r="K5" s="808"/>
      <c r="L5" s="808"/>
      <c r="M5" s="808"/>
      <c r="N5" s="808"/>
      <c r="O5" s="808"/>
      <c r="P5" s="808"/>
      <c r="Q5" s="808"/>
      <c r="R5" s="808"/>
      <c r="S5" s="808"/>
      <c r="T5" s="808"/>
      <c r="U5" s="808"/>
      <c r="V5" s="808"/>
      <c r="W5" s="808"/>
      <c r="X5" s="808"/>
      <c r="Y5" s="808"/>
      <c r="Z5" s="808"/>
      <c r="AA5" s="808"/>
      <c r="AB5" s="809"/>
    </row>
    <row r="6" spans="1:30" s="257" customFormat="1" ht="19.5" customHeight="1">
      <c r="A6" s="816" t="s">
        <v>71</v>
      </c>
      <c r="B6" s="817"/>
      <c r="C6" s="817"/>
      <c r="D6" s="817"/>
      <c r="E6" s="260"/>
      <c r="F6" s="284" t="s">
        <v>66</v>
      </c>
      <c r="G6" s="261" t="s">
        <v>126</v>
      </c>
      <c r="H6" s="261"/>
      <c r="I6" s="261"/>
      <c r="J6" s="261"/>
      <c r="K6" s="398"/>
      <c r="L6" s="398"/>
      <c r="M6" s="398"/>
      <c r="N6" s="398"/>
      <c r="O6" s="284" t="s">
        <v>66</v>
      </c>
      <c r="P6" s="261" t="s">
        <v>271</v>
      </c>
      <c r="Q6" s="398"/>
      <c r="R6" s="398"/>
      <c r="S6" s="261"/>
      <c r="T6" s="261"/>
      <c r="U6" s="284" t="s">
        <v>70</v>
      </c>
      <c r="V6" s="261" t="s">
        <v>272</v>
      </c>
      <c r="W6" s="398"/>
      <c r="X6" s="398"/>
      <c r="Y6" s="261"/>
      <c r="Z6" s="261"/>
      <c r="AA6" s="261"/>
      <c r="AB6" s="280"/>
    </row>
    <row r="7" spans="1:30" s="257" customFormat="1" ht="32.25" customHeight="1">
      <c r="A7" s="816" t="s">
        <v>75</v>
      </c>
      <c r="B7" s="817"/>
      <c r="C7" s="817"/>
      <c r="D7" s="817"/>
      <c r="E7" s="823"/>
      <c r="F7" s="824"/>
      <c r="G7" s="323" t="s">
        <v>76</v>
      </c>
      <c r="H7" s="824"/>
      <c r="I7" s="824"/>
      <c r="J7" s="323" t="s">
        <v>77</v>
      </c>
      <c r="K7" s="323" t="s">
        <v>78</v>
      </c>
      <c r="L7" s="785" t="s">
        <v>79</v>
      </c>
      <c r="M7" s="785"/>
      <c r="N7" s="824" t="s">
        <v>80</v>
      </c>
      <c r="O7" s="824"/>
      <c r="P7" s="323" t="s">
        <v>76</v>
      </c>
      <c r="Q7" s="824"/>
      <c r="R7" s="824"/>
      <c r="S7" s="323" t="s">
        <v>77</v>
      </c>
      <c r="T7" s="825" t="s">
        <v>229</v>
      </c>
      <c r="U7" s="825"/>
      <c r="V7" s="825"/>
      <c r="W7" s="825"/>
      <c r="X7" s="825"/>
      <c r="Y7" s="825"/>
      <c r="Z7" s="825"/>
      <c r="AA7" s="825"/>
      <c r="AB7" s="826"/>
      <c r="AD7" s="352"/>
    </row>
    <row r="8" spans="1:30" s="257" customFormat="1" ht="20.25" customHeight="1" thickBot="1">
      <c r="A8" s="827" t="s">
        <v>81</v>
      </c>
      <c r="B8" s="828"/>
      <c r="C8" s="828"/>
      <c r="D8" s="828"/>
      <c r="E8" s="799"/>
      <c r="F8" s="800"/>
      <c r="G8" s="800"/>
      <c r="H8" s="800"/>
      <c r="I8" s="281" t="s">
        <v>82</v>
      </c>
      <c r="J8" s="800"/>
      <c r="K8" s="800"/>
      <c r="L8" s="281" t="s">
        <v>83</v>
      </c>
      <c r="M8" s="282"/>
      <c r="N8" s="282"/>
      <c r="O8" s="282"/>
      <c r="P8" s="282"/>
      <c r="Q8" s="282"/>
      <c r="R8" s="282"/>
      <c r="S8" s="282"/>
      <c r="T8" s="282"/>
      <c r="U8" s="282"/>
      <c r="V8" s="282"/>
      <c r="W8" s="282"/>
      <c r="X8" s="282"/>
      <c r="Y8" s="282"/>
      <c r="Z8" s="282"/>
      <c r="AA8" s="282"/>
      <c r="AB8" s="283"/>
    </row>
    <row r="9" spans="1:30" ht="6.75" customHeight="1" thickBot="1">
      <c r="A9" s="354"/>
      <c r="B9" s="354"/>
      <c r="C9" s="354"/>
      <c r="D9" s="354"/>
      <c r="E9" s="355"/>
      <c r="F9" s="355"/>
      <c r="G9" s="355"/>
      <c r="H9" s="355"/>
      <c r="I9" s="355"/>
      <c r="J9" s="355"/>
      <c r="K9" s="355"/>
      <c r="L9" s="355"/>
      <c r="M9" s="355"/>
      <c r="N9" s="355"/>
      <c r="O9" s="355"/>
      <c r="P9" s="355"/>
      <c r="Q9" s="355"/>
      <c r="R9" s="355"/>
      <c r="S9" s="355"/>
      <c r="T9" s="355"/>
      <c r="U9" s="355"/>
      <c r="V9" s="355"/>
      <c r="W9" s="355"/>
      <c r="X9" s="355"/>
      <c r="Y9" s="355"/>
      <c r="Z9" s="355"/>
      <c r="AA9" s="355"/>
      <c r="AB9" s="355"/>
    </row>
    <row r="10" spans="1:30" ht="18.75" customHeight="1">
      <c r="A10" s="94" t="s">
        <v>279</v>
      </c>
      <c r="B10" s="383"/>
      <c r="C10" s="383"/>
      <c r="D10" s="383"/>
      <c r="E10" s="384"/>
      <c r="F10" s="384"/>
      <c r="G10" s="384"/>
      <c r="H10" s="388"/>
      <c r="I10" s="392"/>
      <c r="J10" s="883"/>
      <c r="K10" s="883"/>
      <c r="L10" s="883"/>
      <c r="M10" s="392" t="s">
        <v>5</v>
      </c>
      <c r="N10" s="389"/>
      <c r="O10" s="383" t="s">
        <v>280</v>
      </c>
      <c r="P10" s="384"/>
      <c r="Q10" s="384"/>
      <c r="R10" s="384"/>
      <c r="S10" s="384"/>
      <c r="T10" s="385"/>
      <c r="U10" s="385"/>
      <c r="V10" s="394"/>
      <c r="W10" s="395"/>
      <c r="X10" s="883"/>
      <c r="Y10" s="883"/>
      <c r="Z10" s="883"/>
      <c r="AA10" s="392" t="s">
        <v>5</v>
      </c>
      <c r="AB10" s="397"/>
    </row>
    <row r="11" spans="1:30" ht="18.75" customHeight="1" thickBot="1">
      <c r="A11" s="386" t="s">
        <v>281</v>
      </c>
      <c r="B11" s="387"/>
      <c r="C11" s="387"/>
      <c r="D11" s="387"/>
      <c r="E11" s="387"/>
      <c r="F11" s="387"/>
      <c r="G11" s="387"/>
      <c r="H11" s="391"/>
      <c r="I11" s="393"/>
      <c r="J11" s="892" t="str">
        <f>IF(J10="","",J10+X10)</f>
        <v/>
      </c>
      <c r="K11" s="892"/>
      <c r="L11" s="892"/>
      <c r="M11" s="393" t="s">
        <v>5</v>
      </c>
      <c r="N11" s="390"/>
      <c r="O11" s="900"/>
      <c r="P11" s="901"/>
      <c r="Q11" s="901"/>
      <c r="R11" s="901"/>
      <c r="S11" s="901"/>
      <c r="T11" s="901"/>
      <c r="U11" s="901"/>
      <c r="V11" s="901"/>
      <c r="W11" s="901"/>
      <c r="X11" s="901"/>
      <c r="Y11" s="901"/>
      <c r="Z11" s="901"/>
      <c r="AA11" s="901"/>
      <c r="AB11" s="902"/>
    </row>
    <row r="12" spans="1:30" ht="11.25" customHeight="1" thickBot="1">
      <c r="A12" s="356"/>
      <c r="B12" s="356"/>
      <c r="C12" s="356"/>
      <c r="D12" s="356"/>
      <c r="E12" s="356"/>
      <c r="F12" s="356"/>
      <c r="G12" s="356"/>
      <c r="H12" s="356"/>
      <c r="I12" s="356"/>
      <c r="J12" s="356"/>
      <c r="K12" s="356"/>
      <c r="L12" s="356"/>
      <c r="M12" s="356"/>
      <c r="N12" s="356"/>
      <c r="O12" s="356"/>
      <c r="P12" s="356"/>
      <c r="Q12" s="356"/>
      <c r="R12" s="356"/>
      <c r="S12" s="356"/>
      <c r="T12" s="356"/>
      <c r="U12" s="356"/>
      <c r="V12" s="356"/>
      <c r="W12" s="356"/>
      <c r="X12" s="356"/>
      <c r="Y12" s="356"/>
      <c r="Z12" s="356"/>
      <c r="AA12" s="356"/>
      <c r="AB12" s="356"/>
    </row>
    <row r="13" spans="1:30" s="375" customFormat="1" ht="18">
      <c r="A13" s="526" t="s">
        <v>275</v>
      </c>
      <c r="B13" s="527"/>
      <c r="C13" s="527"/>
      <c r="D13" s="527"/>
      <c r="E13" s="528"/>
      <c r="F13" s="528"/>
      <c r="G13" s="528"/>
      <c r="H13" s="528"/>
      <c r="I13" s="528"/>
      <c r="J13" s="528"/>
      <c r="K13" s="528"/>
      <c r="L13" s="528"/>
      <c r="M13" s="528"/>
      <c r="N13" s="528"/>
      <c r="O13" s="528"/>
      <c r="P13" s="528"/>
      <c r="Q13" s="528"/>
      <c r="R13" s="528"/>
      <c r="S13" s="528"/>
      <c r="T13" s="528"/>
      <c r="U13" s="528"/>
      <c r="V13" s="528"/>
      <c r="W13" s="528"/>
      <c r="X13" s="528"/>
      <c r="Y13" s="528"/>
      <c r="Z13" s="528"/>
      <c r="AA13" s="528"/>
      <c r="AB13" s="529"/>
    </row>
    <row r="14" spans="1:30" ht="7.5" customHeight="1">
      <c r="A14" s="403"/>
      <c r="B14" s="354"/>
      <c r="C14" s="354"/>
      <c r="D14" s="354"/>
      <c r="E14" s="355"/>
      <c r="F14" s="355"/>
      <c r="G14" s="355"/>
      <c r="H14" s="355"/>
      <c r="I14" s="355"/>
      <c r="J14" s="360"/>
      <c r="K14" s="360"/>
      <c r="L14" s="360"/>
      <c r="M14" s="355"/>
      <c r="N14" s="355"/>
      <c r="O14" s="355"/>
      <c r="P14" s="355"/>
      <c r="Q14" s="355"/>
      <c r="R14" s="355"/>
      <c r="S14" s="355"/>
      <c r="T14" s="355"/>
      <c r="U14" s="355"/>
      <c r="V14" s="355"/>
      <c r="W14" s="355"/>
      <c r="X14" s="355"/>
      <c r="Y14" s="355"/>
      <c r="Z14" s="355"/>
      <c r="AA14" s="355"/>
      <c r="AB14" s="404"/>
    </row>
    <row r="15" spans="1:30" ht="18" customHeight="1">
      <c r="A15" s="382"/>
      <c r="B15" s="356"/>
      <c r="C15" s="356"/>
      <c r="D15" s="356"/>
      <c r="E15" s="356"/>
      <c r="F15" s="356"/>
      <c r="G15" s="356"/>
      <c r="H15" s="365"/>
      <c r="I15" s="402" t="s">
        <v>285</v>
      </c>
      <c r="J15" s="819"/>
      <c r="K15" s="820"/>
      <c r="L15" s="821"/>
      <c r="M15" s="361" t="s">
        <v>85</v>
      </c>
      <c r="N15" s="362"/>
      <c r="O15" s="363" t="s">
        <v>86</v>
      </c>
      <c r="P15" s="893" t="s">
        <v>87</v>
      </c>
      <c r="Q15" s="893"/>
      <c r="R15" s="893"/>
      <c r="S15" s="893"/>
      <c r="T15" s="893"/>
      <c r="U15" s="893"/>
      <c r="V15" s="893"/>
      <c r="W15" s="893"/>
      <c r="X15" s="893"/>
      <c r="Y15" s="893"/>
      <c r="Z15" s="893"/>
      <c r="AA15" s="893"/>
      <c r="AB15" s="894"/>
    </row>
    <row r="16" spans="1:30" ht="11.25" customHeight="1">
      <c r="A16" s="405"/>
      <c r="B16" s="354"/>
      <c r="C16" s="354"/>
      <c r="D16" s="354"/>
      <c r="E16" s="355"/>
      <c r="F16" s="355"/>
      <c r="G16" s="355"/>
      <c r="H16" s="355"/>
      <c r="I16" s="355"/>
      <c r="J16" s="355"/>
      <c r="K16" s="355"/>
      <c r="L16" s="355"/>
      <c r="M16" s="355"/>
      <c r="N16" s="355"/>
      <c r="O16" s="355"/>
      <c r="P16" s="895" t="s">
        <v>88</v>
      </c>
      <c r="Q16" s="895"/>
      <c r="R16" s="895"/>
      <c r="S16" s="895"/>
      <c r="T16" s="895"/>
      <c r="U16" s="895"/>
      <c r="V16" s="895"/>
      <c r="W16" s="895"/>
      <c r="X16" s="895"/>
      <c r="Y16" s="895"/>
      <c r="Z16" s="895"/>
      <c r="AA16" s="895"/>
      <c r="AB16" s="896"/>
    </row>
    <row r="17" spans="1:28" ht="18" customHeight="1">
      <c r="A17" s="382"/>
      <c r="B17" s="356"/>
      <c r="C17" s="356"/>
      <c r="D17" s="356"/>
      <c r="E17" s="356"/>
      <c r="F17" s="356"/>
      <c r="G17" s="356"/>
      <c r="H17" s="356"/>
      <c r="I17" s="369" t="s">
        <v>283</v>
      </c>
      <c r="J17" s="897"/>
      <c r="K17" s="898"/>
      <c r="L17" s="899"/>
      <c r="M17" s="363" t="s">
        <v>90</v>
      </c>
      <c r="N17" s="363"/>
      <c r="O17" s="363" t="s">
        <v>86</v>
      </c>
      <c r="P17" s="887" t="s">
        <v>92</v>
      </c>
      <c r="Q17" s="887"/>
      <c r="R17" s="887"/>
      <c r="S17" s="887"/>
      <c r="T17" s="887"/>
      <c r="U17" s="887"/>
      <c r="V17" s="887"/>
      <c r="W17" s="887"/>
      <c r="X17" s="887"/>
      <c r="Y17" s="887"/>
      <c r="Z17" s="887"/>
      <c r="AA17" s="887"/>
      <c r="AB17" s="888"/>
    </row>
    <row r="18" spans="1:28" ht="7.5" customHeight="1" thickBot="1">
      <c r="A18" s="382"/>
      <c r="B18" s="356"/>
      <c r="C18" s="363"/>
      <c r="D18" s="363"/>
      <c r="E18" s="363"/>
      <c r="F18" s="363"/>
      <c r="G18" s="363"/>
      <c r="H18" s="363"/>
      <c r="I18" s="363"/>
      <c r="J18" s="363"/>
      <c r="K18" s="363"/>
      <c r="L18" s="363"/>
      <c r="M18" s="363"/>
      <c r="N18" s="363"/>
      <c r="O18" s="363"/>
      <c r="P18" s="363"/>
      <c r="Q18" s="356"/>
      <c r="R18" s="356"/>
      <c r="S18" s="356"/>
      <c r="T18" s="356"/>
      <c r="U18" s="356"/>
      <c r="V18" s="356"/>
      <c r="W18" s="356"/>
      <c r="X18" s="356"/>
      <c r="Y18" s="356"/>
      <c r="Z18" s="356"/>
      <c r="AA18" s="356"/>
      <c r="AB18" s="396"/>
    </row>
    <row r="19" spans="1:28" ht="18" customHeight="1" thickTop="1" thickBot="1">
      <c r="A19" s="382"/>
      <c r="B19" s="356"/>
      <c r="C19" s="356"/>
      <c r="D19" s="356"/>
      <c r="E19" s="356"/>
      <c r="F19" s="356"/>
      <c r="G19" s="356"/>
      <c r="H19" s="356"/>
      <c r="I19" s="364" t="s">
        <v>284</v>
      </c>
      <c r="J19" s="884" t="str">
        <f>IF(J15="","",ROUNDDOWN(J15/(J17*16),2))</f>
        <v/>
      </c>
      <c r="K19" s="885"/>
      <c r="L19" s="886"/>
      <c r="M19" s="363"/>
      <c r="N19" s="363"/>
      <c r="O19" s="363" t="s">
        <v>94</v>
      </c>
      <c r="P19" s="887" t="s">
        <v>353</v>
      </c>
      <c r="Q19" s="887"/>
      <c r="R19" s="887"/>
      <c r="S19" s="887"/>
      <c r="T19" s="887"/>
      <c r="U19" s="887"/>
      <c r="V19" s="887"/>
      <c r="W19" s="887"/>
      <c r="X19" s="887"/>
      <c r="Y19" s="887"/>
      <c r="Z19" s="887"/>
      <c r="AA19" s="887"/>
      <c r="AB19" s="888"/>
    </row>
    <row r="20" spans="1:28" ht="15.75" customHeight="1" thickTop="1">
      <c r="A20" s="406"/>
      <c r="B20" s="399"/>
      <c r="C20" s="399"/>
      <c r="D20" s="399"/>
      <c r="E20" s="399"/>
      <c r="F20" s="399"/>
      <c r="G20" s="399"/>
      <c r="H20" s="399"/>
      <c r="I20" s="399"/>
      <c r="J20" s="400"/>
      <c r="K20" s="400"/>
      <c r="L20" s="400"/>
      <c r="M20" s="401"/>
      <c r="N20" s="401"/>
      <c r="O20" s="401"/>
      <c r="P20" s="450" t="s">
        <v>354</v>
      </c>
      <c r="Q20" s="401"/>
      <c r="R20" s="401"/>
      <c r="S20" s="401"/>
      <c r="T20" s="357"/>
      <c r="U20" s="357"/>
      <c r="V20" s="357"/>
      <c r="W20" s="357"/>
      <c r="X20" s="357"/>
      <c r="Y20" s="357"/>
      <c r="Z20" s="357"/>
      <c r="AA20" s="357"/>
      <c r="AB20" s="407"/>
    </row>
    <row r="21" spans="1:28" s="257" customFormat="1" ht="18.75" customHeight="1">
      <c r="A21" s="522" t="s">
        <v>95</v>
      </c>
      <c r="B21" s="523"/>
      <c r="C21" s="523"/>
      <c r="D21" s="523"/>
      <c r="E21" s="524"/>
      <c r="F21" s="524"/>
      <c r="G21" s="524"/>
      <c r="H21" s="524"/>
      <c r="I21" s="524"/>
      <c r="J21" s="524"/>
      <c r="K21" s="524"/>
      <c r="L21" s="524"/>
      <c r="M21" s="524"/>
      <c r="N21" s="524"/>
      <c r="O21" s="524"/>
      <c r="P21" s="524"/>
      <c r="Q21" s="524"/>
      <c r="R21" s="524"/>
      <c r="S21" s="524"/>
      <c r="T21" s="524"/>
      <c r="U21" s="524"/>
      <c r="V21" s="524"/>
      <c r="W21" s="524"/>
      <c r="X21" s="524"/>
      <c r="Y21" s="524"/>
      <c r="Z21" s="524"/>
      <c r="AA21" s="524"/>
      <c r="AB21" s="525"/>
    </row>
    <row r="22" spans="1:28" ht="15.75" customHeight="1">
      <c r="A22" s="889" t="s">
        <v>125</v>
      </c>
      <c r="B22" s="890"/>
      <c r="C22" s="890"/>
      <c r="D22" s="890"/>
      <c r="E22" s="890"/>
      <c r="F22" s="890"/>
      <c r="G22" s="890"/>
      <c r="H22" s="890"/>
      <c r="I22" s="890"/>
      <c r="J22" s="890"/>
      <c r="K22" s="890"/>
      <c r="L22" s="890"/>
      <c r="M22" s="890"/>
      <c r="N22" s="890"/>
      <c r="O22" s="890"/>
      <c r="P22" s="890"/>
      <c r="Q22" s="890"/>
      <c r="R22" s="890"/>
      <c r="S22" s="890"/>
      <c r="T22" s="890"/>
      <c r="U22" s="890"/>
      <c r="V22" s="890"/>
      <c r="W22" s="890"/>
      <c r="X22" s="890"/>
      <c r="Y22" s="890"/>
      <c r="Z22" s="890"/>
      <c r="AA22" s="890"/>
      <c r="AB22" s="891"/>
    </row>
    <row r="23" spans="1:28" ht="18">
      <c r="A23" s="408" t="s">
        <v>282</v>
      </c>
      <c r="B23" s="379"/>
      <c r="C23" s="379"/>
      <c r="D23" s="379"/>
      <c r="E23" s="379"/>
      <c r="F23" s="379"/>
      <c r="G23" s="379"/>
      <c r="H23" s="379"/>
      <c r="I23" s="379"/>
      <c r="J23" s="379"/>
      <c r="K23" s="379"/>
      <c r="L23" s="379"/>
      <c r="M23" s="379"/>
      <c r="N23" s="379"/>
      <c r="O23" s="379"/>
      <c r="P23" s="379"/>
      <c r="Q23" s="379"/>
      <c r="R23" s="379"/>
      <c r="S23" s="379"/>
      <c r="T23" s="379"/>
      <c r="U23" s="379"/>
      <c r="V23" s="379"/>
      <c r="W23" s="379"/>
      <c r="X23" s="379"/>
      <c r="Y23" s="379"/>
      <c r="Z23" s="379"/>
      <c r="AA23" s="379"/>
      <c r="AB23" s="409"/>
    </row>
    <row r="24" spans="1:28" ht="15.75" customHeight="1">
      <c r="A24" s="381" t="s">
        <v>290</v>
      </c>
      <c r="B24" s="372"/>
      <c r="C24" s="372"/>
      <c r="D24" s="372"/>
      <c r="E24" s="372"/>
      <c r="F24" s="372"/>
      <c r="G24" s="372"/>
      <c r="H24" s="372"/>
      <c r="I24" s="372"/>
      <c r="J24" s="372"/>
      <c r="K24" s="372"/>
      <c r="L24" s="372"/>
      <c r="M24" s="372"/>
      <c r="N24" s="372"/>
      <c r="O24" s="372"/>
      <c r="P24" s="373"/>
      <c r="Q24" s="372"/>
      <c r="R24" s="372"/>
      <c r="S24" s="372"/>
      <c r="T24" s="372"/>
      <c r="U24" s="372"/>
      <c r="V24" s="372"/>
      <c r="W24" s="372"/>
      <c r="X24" s="372"/>
      <c r="Y24" s="372"/>
      <c r="Z24" s="372"/>
      <c r="AA24" s="372"/>
      <c r="AB24" s="418"/>
    </row>
    <row r="25" spans="1:28" ht="7.5" customHeight="1">
      <c r="A25" s="382"/>
      <c r="B25" s="356"/>
      <c r="C25" s="356"/>
      <c r="D25" s="356"/>
      <c r="E25" s="356"/>
      <c r="F25" s="356"/>
      <c r="G25" s="356"/>
      <c r="H25" s="356"/>
      <c r="I25" s="356"/>
      <c r="J25" s="356"/>
      <c r="K25" s="356"/>
      <c r="L25" s="356"/>
      <c r="M25" s="356"/>
      <c r="N25" s="356"/>
      <c r="O25" s="356"/>
      <c r="P25" s="356"/>
      <c r="Q25" s="356"/>
      <c r="R25" s="356"/>
      <c r="S25" s="356"/>
      <c r="T25" s="356"/>
      <c r="U25" s="356"/>
      <c r="V25" s="356"/>
      <c r="W25" s="356"/>
      <c r="X25" s="356"/>
      <c r="Y25" s="356"/>
      <c r="Z25" s="356"/>
      <c r="AA25" s="356"/>
      <c r="AB25" s="396"/>
    </row>
    <row r="26" spans="1:28" ht="15.75" customHeight="1">
      <c r="A26" s="382"/>
      <c r="B26" s="353" t="s">
        <v>66</v>
      </c>
      <c r="C26" s="356"/>
      <c r="D26" s="356" t="s">
        <v>155</v>
      </c>
      <c r="E26" s="356"/>
      <c r="F26" s="356"/>
      <c r="G26" s="356"/>
      <c r="H26" s="356"/>
      <c r="I26" s="356"/>
      <c r="J26" s="356"/>
      <c r="K26" s="356"/>
      <c r="L26" s="356"/>
      <c r="M26" s="356"/>
      <c r="N26" s="356"/>
      <c r="O26" s="356"/>
      <c r="P26" s="356"/>
      <c r="Q26" s="356"/>
      <c r="R26" s="356"/>
      <c r="S26" s="356"/>
      <c r="T26" s="356"/>
      <c r="U26" s="356"/>
      <c r="V26" s="356"/>
      <c r="W26" s="356"/>
      <c r="X26" s="356"/>
      <c r="Y26" s="356"/>
      <c r="Z26" s="356"/>
      <c r="AA26" s="356"/>
      <c r="AB26" s="396"/>
    </row>
    <row r="27" spans="1:28" ht="7.5" customHeight="1">
      <c r="A27" s="382"/>
      <c r="B27" s="356"/>
      <c r="C27" s="356"/>
      <c r="D27" s="356"/>
      <c r="E27" s="356"/>
      <c r="F27" s="356"/>
      <c r="G27" s="356"/>
      <c r="H27" s="356"/>
      <c r="I27" s="356"/>
      <c r="J27" s="356"/>
      <c r="K27" s="356"/>
      <c r="L27" s="356"/>
      <c r="M27" s="356"/>
      <c r="N27" s="356"/>
      <c r="O27" s="356"/>
      <c r="P27" s="356"/>
      <c r="Q27" s="356"/>
      <c r="R27" s="356"/>
      <c r="S27" s="356"/>
      <c r="T27" s="356"/>
      <c r="U27" s="356"/>
      <c r="V27" s="356"/>
      <c r="W27" s="356"/>
      <c r="X27" s="356"/>
      <c r="Y27" s="356"/>
      <c r="Z27" s="356"/>
      <c r="AA27" s="356"/>
      <c r="AB27" s="396"/>
    </row>
    <row r="28" spans="1:28" ht="15.75" customHeight="1">
      <c r="A28" s="382"/>
      <c r="B28" s="353" t="s">
        <v>66</v>
      </c>
      <c r="C28" s="356"/>
      <c r="D28" s="356" t="s">
        <v>273</v>
      </c>
      <c r="E28" s="356"/>
      <c r="F28" s="356"/>
      <c r="G28" s="356"/>
      <c r="H28" s="356"/>
      <c r="I28" s="356"/>
      <c r="J28" s="356"/>
      <c r="K28" s="356"/>
      <c r="L28" s="356"/>
      <c r="M28" s="356"/>
      <c r="N28" s="356"/>
      <c r="O28" s="356"/>
      <c r="P28" s="356"/>
      <c r="Q28" s="356"/>
      <c r="R28" s="356"/>
      <c r="S28" s="356"/>
      <c r="T28" s="356"/>
      <c r="U28" s="356"/>
      <c r="V28" s="356"/>
      <c r="W28" s="356"/>
      <c r="X28" s="356"/>
      <c r="Y28" s="356"/>
      <c r="Z28" s="356"/>
      <c r="AA28" s="356"/>
      <c r="AB28" s="410"/>
    </row>
    <row r="29" spans="1:28" ht="15.75" customHeight="1">
      <c r="A29" s="382"/>
      <c r="B29" s="356"/>
      <c r="C29" s="358"/>
      <c r="D29" s="356" t="s">
        <v>274</v>
      </c>
      <c r="E29" s="356"/>
      <c r="F29" s="356"/>
      <c r="G29" s="356"/>
      <c r="H29" s="356"/>
      <c r="I29" s="356"/>
      <c r="J29" s="356"/>
      <c r="K29" s="356"/>
      <c r="L29" s="356"/>
      <c r="M29" s="356"/>
      <c r="N29" s="356"/>
      <c r="O29" s="356"/>
      <c r="P29" s="356"/>
      <c r="Q29" s="356"/>
      <c r="R29" s="356"/>
      <c r="S29" s="356"/>
      <c r="T29" s="356"/>
      <c r="U29" s="356"/>
      <c r="V29" s="356"/>
      <c r="W29" s="356"/>
      <c r="X29" s="356"/>
      <c r="Y29" s="356"/>
      <c r="Z29" s="356"/>
      <c r="AA29" s="356"/>
      <c r="AB29" s="410"/>
    </row>
    <row r="30" spans="1:28" ht="7.5" customHeight="1">
      <c r="A30" s="382"/>
      <c r="B30" s="356"/>
      <c r="C30" s="356"/>
      <c r="D30" s="356"/>
      <c r="E30" s="356"/>
      <c r="F30" s="356"/>
      <c r="G30" s="356"/>
      <c r="H30" s="356"/>
      <c r="I30" s="356"/>
      <c r="J30" s="356"/>
      <c r="K30" s="356"/>
      <c r="L30" s="356"/>
      <c r="M30" s="356"/>
      <c r="N30" s="356"/>
      <c r="O30" s="356"/>
      <c r="P30" s="356"/>
      <c r="Q30" s="356"/>
      <c r="R30" s="356"/>
      <c r="S30" s="356"/>
      <c r="T30" s="356"/>
      <c r="U30" s="356"/>
      <c r="V30" s="356"/>
      <c r="W30" s="356"/>
      <c r="X30" s="356"/>
      <c r="Y30" s="356"/>
      <c r="Z30" s="356"/>
      <c r="AA30" s="356"/>
      <c r="AB30" s="410"/>
    </row>
    <row r="31" spans="1:28" ht="18">
      <c r="A31" s="415" t="s">
        <v>286</v>
      </c>
      <c r="B31" s="416"/>
      <c r="C31" s="416"/>
      <c r="D31" s="416"/>
      <c r="E31" s="416"/>
      <c r="F31" s="416"/>
      <c r="G31" s="416"/>
      <c r="H31" s="416"/>
      <c r="I31" s="416"/>
      <c r="J31" s="416"/>
      <c r="K31" s="416"/>
      <c r="L31" s="416"/>
      <c r="M31" s="416"/>
      <c r="N31" s="416"/>
      <c r="O31" s="416"/>
      <c r="P31" s="416"/>
      <c r="Q31" s="416"/>
      <c r="R31" s="416"/>
      <c r="S31" s="416"/>
      <c r="T31" s="416"/>
      <c r="U31" s="416"/>
      <c r="V31" s="416"/>
      <c r="W31" s="416"/>
      <c r="X31" s="416"/>
      <c r="Y31" s="416"/>
      <c r="Z31" s="416"/>
      <c r="AA31" s="416"/>
      <c r="AB31" s="417"/>
    </row>
    <row r="32" spans="1:28" ht="15.75" customHeight="1">
      <c r="A32" s="381" t="s">
        <v>291</v>
      </c>
      <c r="B32" s="372"/>
      <c r="C32" s="372"/>
      <c r="D32" s="372"/>
      <c r="E32" s="372"/>
      <c r="F32" s="372"/>
      <c r="G32" s="372"/>
      <c r="H32" s="372"/>
      <c r="I32" s="372"/>
      <c r="J32" s="372"/>
      <c r="K32" s="372"/>
      <c r="L32" s="372"/>
      <c r="M32" s="372"/>
      <c r="N32" s="372"/>
      <c r="O32" s="372"/>
      <c r="P32" s="373"/>
      <c r="Q32" s="372"/>
      <c r="R32" s="372"/>
      <c r="S32" s="372"/>
      <c r="T32" s="372"/>
      <c r="U32" s="372"/>
      <c r="V32" s="372"/>
      <c r="W32" s="372"/>
      <c r="X32" s="372"/>
      <c r="Y32" s="372"/>
      <c r="Z32" s="372"/>
      <c r="AA32" s="372"/>
      <c r="AB32" s="418"/>
    </row>
    <row r="33" spans="1:28" ht="7.5" customHeight="1">
      <c r="A33" s="382"/>
      <c r="B33" s="356"/>
      <c r="C33" s="356"/>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96"/>
    </row>
    <row r="34" spans="1:28">
      <c r="A34" s="382"/>
      <c r="B34" s="356" t="s">
        <v>288</v>
      </c>
      <c r="C34" s="356"/>
      <c r="D34" s="356"/>
      <c r="E34" s="356"/>
      <c r="F34" s="356"/>
      <c r="G34" s="356"/>
      <c r="H34" s="356"/>
      <c r="I34" s="356"/>
      <c r="J34" s="923"/>
      <c r="K34" s="923"/>
      <c r="L34" s="356" t="s">
        <v>289</v>
      </c>
      <c r="M34" s="924">
        <v>2</v>
      </c>
      <c r="N34" s="924"/>
      <c r="O34" s="359" t="s">
        <v>102</v>
      </c>
      <c r="P34" s="925" t="str">
        <f>IF(J34="","",ROUNDUP(J34/2,2))</f>
        <v/>
      </c>
      <c r="Q34" s="925"/>
      <c r="T34" s="356"/>
      <c r="U34" s="356"/>
      <c r="V34" s="356"/>
      <c r="W34" s="356"/>
      <c r="X34" s="356"/>
      <c r="Y34" s="356"/>
      <c r="Z34" s="356"/>
      <c r="AA34" s="356"/>
      <c r="AB34" s="396"/>
    </row>
    <row r="35" spans="1:28" ht="7.5" customHeight="1">
      <c r="A35" s="382"/>
      <c r="B35" s="356"/>
      <c r="C35" s="356"/>
      <c r="D35" s="356"/>
      <c r="E35" s="356"/>
      <c r="F35" s="356"/>
      <c r="G35" s="356"/>
      <c r="H35" s="356"/>
      <c r="I35" s="356"/>
      <c r="J35" s="356"/>
      <c r="K35" s="356"/>
      <c r="L35" s="356"/>
      <c r="M35" s="356"/>
      <c r="N35" s="356"/>
      <c r="O35" s="356"/>
      <c r="P35" s="356"/>
      <c r="Q35" s="356"/>
      <c r="R35" s="356"/>
      <c r="S35" s="356"/>
      <c r="T35" s="356"/>
      <c r="U35" s="356"/>
      <c r="V35" s="356"/>
      <c r="W35" s="356"/>
      <c r="X35" s="356"/>
      <c r="Y35" s="356"/>
      <c r="Z35" s="356"/>
      <c r="AA35" s="356"/>
      <c r="AB35" s="396"/>
    </row>
    <row r="36" spans="1:28" ht="15.75" customHeight="1">
      <c r="A36" s="382"/>
      <c r="B36" s="353" t="s">
        <v>66</v>
      </c>
      <c r="C36" s="356"/>
      <c r="D36" s="356" t="s">
        <v>287</v>
      </c>
      <c r="E36" s="356"/>
      <c r="F36" s="356"/>
      <c r="G36" s="356"/>
      <c r="H36" s="356"/>
      <c r="I36" s="356"/>
      <c r="J36" s="356"/>
      <c r="K36" s="356"/>
      <c r="L36" s="356"/>
      <c r="M36" s="356"/>
      <c r="N36" s="356"/>
      <c r="O36" s="356"/>
      <c r="P36" s="356"/>
      <c r="Q36" s="356"/>
      <c r="R36" s="356"/>
      <c r="S36" s="356"/>
      <c r="T36" s="356"/>
      <c r="U36" s="356"/>
      <c r="V36" s="356"/>
      <c r="W36" s="356"/>
      <c r="X36" s="356"/>
      <c r="Y36" s="356"/>
      <c r="Z36" s="356"/>
      <c r="AA36" s="356"/>
      <c r="AB36" s="396"/>
    </row>
    <row r="37" spans="1:28" ht="11.25" customHeight="1">
      <c r="A37" s="382"/>
      <c r="B37" s="356"/>
      <c r="C37" s="356"/>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96"/>
    </row>
    <row r="38" spans="1:28" s="374" customFormat="1" ht="18">
      <c r="A38" s="519" t="s">
        <v>278</v>
      </c>
      <c r="B38" s="520"/>
      <c r="C38" s="520"/>
      <c r="D38" s="520"/>
      <c r="E38" s="520"/>
      <c r="F38" s="520"/>
      <c r="G38" s="520"/>
      <c r="H38" s="520"/>
      <c r="I38" s="520"/>
      <c r="J38" s="520"/>
      <c r="K38" s="520"/>
      <c r="L38" s="520"/>
      <c r="M38" s="520"/>
      <c r="N38" s="520"/>
      <c r="O38" s="520"/>
      <c r="P38" s="520"/>
      <c r="Q38" s="520"/>
      <c r="R38" s="520"/>
      <c r="S38" s="520"/>
      <c r="T38" s="520"/>
      <c r="U38" s="520"/>
      <c r="V38" s="520"/>
      <c r="W38" s="520"/>
      <c r="X38" s="520"/>
      <c r="Y38" s="520"/>
      <c r="Z38" s="520"/>
      <c r="AA38" s="520"/>
      <c r="AB38" s="521"/>
    </row>
    <row r="39" spans="1:28">
      <c r="A39" s="929" t="s">
        <v>124</v>
      </c>
      <c r="B39" s="908"/>
      <c r="C39" s="908"/>
      <c r="D39" s="908"/>
      <c r="E39" s="908"/>
      <c r="F39" s="908"/>
      <c r="G39" s="908"/>
      <c r="H39" s="908"/>
      <c r="I39" s="908"/>
      <c r="J39" s="908"/>
      <c r="K39" s="908"/>
      <c r="L39" s="908"/>
      <c r="M39" s="908"/>
      <c r="N39" s="908"/>
      <c r="O39" s="908"/>
      <c r="P39" s="908"/>
      <c r="Q39" s="908"/>
      <c r="R39" s="908"/>
      <c r="S39" s="908"/>
      <c r="T39" s="908"/>
      <c r="U39" s="908"/>
      <c r="V39" s="908"/>
      <c r="W39" s="908"/>
      <c r="X39" s="908"/>
      <c r="Y39" s="908"/>
      <c r="Z39" s="908"/>
      <c r="AA39" s="908"/>
      <c r="AB39" s="930"/>
    </row>
    <row r="40" spans="1:28" ht="7.5" customHeight="1">
      <c r="A40" s="382"/>
      <c r="B40" s="356"/>
      <c r="C40" s="356"/>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96"/>
    </row>
    <row r="41" spans="1:28" ht="15.75" customHeight="1">
      <c r="A41" s="382"/>
      <c r="B41" s="353" t="s">
        <v>66</v>
      </c>
      <c r="C41" s="380" t="s">
        <v>276</v>
      </c>
      <c r="D41" s="363"/>
      <c r="E41" s="363"/>
      <c r="F41" s="366"/>
      <c r="G41" s="366"/>
      <c r="H41" s="366"/>
      <c r="I41" s="366"/>
      <c r="J41" s="363"/>
      <c r="K41" s="363"/>
      <c r="L41" s="363"/>
      <c r="M41" s="363"/>
      <c r="N41" s="363"/>
      <c r="O41" s="363"/>
      <c r="P41" s="363"/>
      <c r="Q41" s="356"/>
      <c r="R41" s="356"/>
      <c r="S41" s="356"/>
      <c r="T41" s="356"/>
      <c r="U41" s="356"/>
      <c r="V41" s="356"/>
      <c r="W41" s="356"/>
      <c r="X41" s="356"/>
      <c r="Y41" s="356"/>
      <c r="Z41" s="356"/>
      <c r="AA41" s="356"/>
      <c r="AB41" s="396"/>
    </row>
    <row r="42" spans="1:28" ht="15.75" customHeight="1">
      <c r="A42" s="382"/>
      <c r="B42" s="356"/>
      <c r="C42" s="363" t="s">
        <v>123</v>
      </c>
      <c r="D42" s="363"/>
      <c r="E42" s="363"/>
      <c r="F42" s="366"/>
      <c r="G42" s="366"/>
      <c r="H42" s="366"/>
      <c r="I42" s="366"/>
      <c r="J42" s="363"/>
      <c r="K42" s="363"/>
      <c r="L42" s="363"/>
      <c r="M42" s="363"/>
      <c r="N42" s="363"/>
      <c r="O42" s="363"/>
      <c r="P42" s="363"/>
      <c r="Q42" s="356"/>
      <c r="R42" s="356"/>
      <c r="S42" s="356"/>
      <c r="T42" s="356"/>
      <c r="U42" s="356"/>
      <c r="V42" s="356"/>
      <c r="W42" s="356"/>
      <c r="X42" s="356"/>
      <c r="Y42" s="356"/>
      <c r="Z42" s="356"/>
      <c r="AA42" s="356"/>
      <c r="AB42" s="396"/>
    </row>
    <row r="43" spans="1:28" ht="6.75" customHeight="1">
      <c r="A43" s="382"/>
      <c r="B43" s="356"/>
      <c r="C43" s="363"/>
      <c r="D43" s="363"/>
      <c r="E43" s="363"/>
      <c r="F43" s="366"/>
      <c r="G43" s="366"/>
      <c r="H43" s="366"/>
      <c r="I43" s="366"/>
      <c r="J43" s="363"/>
      <c r="K43" s="363"/>
      <c r="L43" s="363"/>
      <c r="M43" s="363"/>
      <c r="N43" s="363"/>
      <c r="O43" s="363"/>
      <c r="P43" s="363"/>
      <c r="Q43" s="356"/>
      <c r="R43" s="356"/>
      <c r="S43" s="356"/>
      <c r="T43" s="356"/>
      <c r="U43" s="356"/>
      <c r="V43" s="356"/>
      <c r="W43" s="356"/>
      <c r="X43" s="356"/>
      <c r="Y43" s="356"/>
      <c r="Z43" s="356"/>
      <c r="AA43" s="356"/>
      <c r="AB43" s="396"/>
    </row>
    <row r="44" spans="1:28" ht="18" customHeight="1" thickBot="1">
      <c r="A44" s="382"/>
      <c r="B44" s="356" t="s">
        <v>120</v>
      </c>
      <c r="C44" s="363"/>
      <c r="D44" s="363"/>
      <c r="E44" s="363"/>
      <c r="F44" s="909" t="str">
        <f>IF(J11&gt;=41,J11,"")</f>
        <v/>
      </c>
      <c r="G44" s="910"/>
      <c r="H44" s="911"/>
      <c r="I44" s="365" t="s">
        <v>5</v>
      </c>
      <c r="J44" s="366" t="s">
        <v>119</v>
      </c>
      <c r="K44" s="912">
        <v>20</v>
      </c>
      <c r="L44" s="912"/>
      <c r="M44" s="363" t="s">
        <v>102</v>
      </c>
      <c r="N44" s="913" t="s">
        <v>103</v>
      </c>
      <c r="O44" s="913"/>
      <c r="P44" s="914" t="str">
        <f>IF(F44="","",ROUNDUP(F44/20,0))</f>
        <v/>
      </c>
      <c r="Q44" s="915"/>
      <c r="R44" s="916"/>
      <c r="S44" s="356"/>
      <c r="T44" s="356" t="s">
        <v>94</v>
      </c>
      <c r="U44" s="907" t="s">
        <v>118</v>
      </c>
      <c r="V44" s="908"/>
      <c r="W44" s="908"/>
      <c r="X44" s="908"/>
      <c r="Y44" s="908"/>
      <c r="Z44" s="908"/>
      <c r="AA44" s="908"/>
      <c r="AB44" s="396"/>
    </row>
    <row r="45" spans="1:28" ht="18" customHeight="1" thickTop="1" thickBot="1">
      <c r="A45" s="382"/>
      <c r="B45" s="356"/>
      <c r="C45" s="363"/>
      <c r="D45" s="363"/>
      <c r="E45" s="363"/>
      <c r="F45" s="366"/>
      <c r="G45" s="366"/>
      <c r="H45" s="366"/>
      <c r="I45" s="366"/>
      <c r="J45" s="363"/>
      <c r="K45" s="363"/>
      <c r="L45" s="363"/>
      <c r="M45" s="363"/>
      <c r="N45" s="356"/>
      <c r="O45" s="356"/>
      <c r="P45" s="926" t="e">
        <f>IF(P44&lt;2,2,ROUNDUP(P44,0))</f>
        <v>#VALUE!</v>
      </c>
      <c r="Q45" s="927"/>
      <c r="R45" s="928"/>
      <c r="S45" s="356"/>
      <c r="T45" s="356"/>
      <c r="U45" s="907" t="s">
        <v>122</v>
      </c>
      <c r="V45" s="908"/>
      <c r="W45" s="908"/>
      <c r="X45" s="908"/>
      <c r="Y45" s="908"/>
      <c r="Z45" s="908"/>
      <c r="AA45" s="908"/>
      <c r="AB45" s="396"/>
    </row>
    <row r="46" spans="1:28" ht="6.75" customHeight="1" thickTop="1">
      <c r="A46" s="382"/>
      <c r="B46" s="356"/>
      <c r="C46" s="363"/>
      <c r="D46" s="363"/>
      <c r="E46" s="363"/>
      <c r="F46" s="366"/>
      <c r="G46" s="366"/>
      <c r="H46" s="366"/>
      <c r="I46" s="366"/>
      <c r="J46" s="363"/>
      <c r="K46" s="363"/>
      <c r="L46" s="363"/>
      <c r="M46" s="363"/>
      <c r="N46" s="356"/>
      <c r="O46" s="356"/>
      <c r="P46" s="363"/>
      <c r="Q46" s="363"/>
      <c r="R46" s="363"/>
      <c r="S46" s="356"/>
      <c r="T46" s="356"/>
      <c r="U46" s="356"/>
      <c r="V46" s="356"/>
      <c r="W46" s="356"/>
      <c r="X46" s="356"/>
      <c r="Y46" s="356"/>
      <c r="Z46" s="356"/>
      <c r="AA46" s="356"/>
      <c r="AB46" s="396"/>
    </row>
    <row r="47" spans="1:28" ht="15.75" customHeight="1">
      <c r="A47" s="382"/>
      <c r="B47" s="353" t="s">
        <v>66</v>
      </c>
      <c r="C47" s="380" t="s">
        <v>277</v>
      </c>
      <c r="D47" s="363"/>
      <c r="E47" s="363"/>
      <c r="F47" s="366"/>
      <c r="G47" s="366"/>
      <c r="H47" s="366"/>
      <c r="I47" s="366"/>
      <c r="J47" s="363"/>
      <c r="K47" s="363"/>
      <c r="L47" s="363"/>
      <c r="M47" s="363"/>
      <c r="N47" s="356"/>
      <c r="O47" s="356"/>
      <c r="P47" s="363"/>
      <c r="Q47" s="363"/>
      <c r="R47" s="363"/>
      <c r="S47" s="356"/>
      <c r="T47" s="356"/>
      <c r="U47" s="356"/>
      <c r="V47" s="356"/>
      <c r="W47" s="356"/>
      <c r="X47" s="356"/>
      <c r="Y47" s="356"/>
      <c r="Z47" s="356"/>
      <c r="AA47" s="356"/>
      <c r="AB47" s="396"/>
    </row>
    <row r="48" spans="1:28" ht="15.75" customHeight="1">
      <c r="A48" s="382"/>
      <c r="B48" s="356"/>
      <c r="C48" s="363" t="s">
        <v>121</v>
      </c>
      <c r="D48" s="363"/>
      <c r="E48" s="363"/>
      <c r="F48" s="366"/>
      <c r="G48" s="366"/>
      <c r="H48" s="366"/>
      <c r="I48" s="366"/>
      <c r="J48" s="363"/>
      <c r="K48" s="363"/>
      <c r="L48" s="363"/>
      <c r="M48" s="363"/>
      <c r="N48" s="356"/>
      <c r="O48" s="356"/>
      <c r="P48" s="363"/>
      <c r="Q48" s="363"/>
      <c r="R48" s="363"/>
      <c r="S48" s="356"/>
      <c r="T48" s="356"/>
      <c r="U48" s="356"/>
      <c r="V48" s="356"/>
      <c r="W48" s="356"/>
      <c r="X48" s="356"/>
      <c r="Y48" s="356"/>
      <c r="Z48" s="356"/>
      <c r="AA48" s="356"/>
      <c r="AB48" s="396"/>
    </row>
    <row r="49" spans="1:28" ht="6.75" customHeight="1">
      <c r="A49" s="382"/>
      <c r="B49" s="356"/>
      <c r="C49" s="363"/>
      <c r="D49" s="363"/>
      <c r="E49" s="363"/>
      <c r="F49" s="366"/>
      <c r="G49" s="366"/>
      <c r="H49" s="366"/>
      <c r="I49" s="366"/>
      <c r="J49" s="363"/>
      <c r="K49" s="363"/>
      <c r="L49" s="363"/>
      <c r="M49" s="363"/>
      <c r="N49" s="356"/>
      <c r="O49" s="356"/>
      <c r="P49" s="363"/>
      <c r="Q49" s="363"/>
      <c r="R49" s="363"/>
      <c r="S49" s="356"/>
      <c r="T49" s="356"/>
      <c r="U49" s="356"/>
      <c r="V49" s="356"/>
      <c r="W49" s="356"/>
      <c r="X49" s="356"/>
      <c r="Y49" s="356"/>
      <c r="Z49" s="356"/>
      <c r="AA49" s="356"/>
      <c r="AB49" s="396"/>
    </row>
    <row r="50" spans="1:28" ht="18" customHeight="1" thickBot="1">
      <c r="A50" s="382"/>
      <c r="B50" s="356" t="s">
        <v>120</v>
      </c>
      <c r="C50" s="363"/>
      <c r="D50" s="363"/>
      <c r="E50" s="363"/>
      <c r="F50" s="909" t="str">
        <f>IF(J11&lt;=40,J11,"")</f>
        <v/>
      </c>
      <c r="G50" s="910"/>
      <c r="H50" s="911"/>
      <c r="I50" s="365" t="s">
        <v>5</v>
      </c>
      <c r="J50" s="366" t="s">
        <v>119</v>
      </c>
      <c r="K50" s="912">
        <v>20</v>
      </c>
      <c r="L50" s="912"/>
      <c r="M50" s="363" t="s">
        <v>102</v>
      </c>
      <c r="N50" s="913" t="s">
        <v>115</v>
      </c>
      <c r="O50" s="913"/>
      <c r="P50" s="914" t="str">
        <f>IF(F50="","",ROUND(F50/20,0))</f>
        <v/>
      </c>
      <c r="Q50" s="915"/>
      <c r="R50" s="916"/>
      <c r="S50" s="356"/>
      <c r="T50" s="356" t="s">
        <v>94</v>
      </c>
      <c r="U50" s="907" t="s">
        <v>118</v>
      </c>
      <c r="V50" s="908"/>
      <c r="W50" s="908"/>
      <c r="X50" s="908"/>
      <c r="Y50" s="908"/>
      <c r="Z50" s="908"/>
      <c r="AA50" s="908"/>
      <c r="AB50" s="396"/>
    </row>
    <row r="51" spans="1:28" ht="18" customHeight="1" thickTop="1" thickBot="1">
      <c r="A51" s="382"/>
      <c r="B51" s="356"/>
      <c r="C51" s="363"/>
      <c r="D51" s="363"/>
      <c r="E51" s="363"/>
      <c r="F51" s="366"/>
      <c r="G51" s="366"/>
      <c r="H51" s="366"/>
      <c r="I51" s="366"/>
      <c r="J51" s="363"/>
      <c r="K51" s="363"/>
      <c r="L51" s="363"/>
      <c r="M51" s="363"/>
      <c r="N51" s="363"/>
      <c r="O51" s="356"/>
      <c r="P51" s="926" t="e">
        <f>IF(P50&lt;1,1,ROUNDUP(P50,0))</f>
        <v>#VALUE!</v>
      </c>
      <c r="Q51" s="927"/>
      <c r="R51" s="928"/>
      <c r="S51" s="356"/>
      <c r="T51" s="356"/>
      <c r="U51" s="907" t="s">
        <v>117</v>
      </c>
      <c r="V51" s="908"/>
      <c r="W51" s="908"/>
      <c r="X51" s="908"/>
      <c r="Y51" s="908"/>
      <c r="Z51" s="908"/>
      <c r="AA51" s="908"/>
      <c r="AB51" s="396"/>
    </row>
    <row r="52" spans="1:28" ht="6.75" customHeight="1" thickTop="1">
      <c r="A52" s="382"/>
      <c r="B52" s="356"/>
      <c r="C52" s="363"/>
      <c r="D52" s="363"/>
      <c r="E52" s="363"/>
      <c r="F52" s="366"/>
      <c r="G52" s="366"/>
      <c r="H52" s="366"/>
      <c r="I52" s="366"/>
      <c r="J52" s="363"/>
      <c r="K52" s="363"/>
      <c r="L52" s="363"/>
      <c r="M52" s="363"/>
      <c r="N52" s="363"/>
      <c r="O52" s="356"/>
      <c r="P52" s="363"/>
      <c r="Q52" s="363"/>
      <c r="R52" s="356"/>
      <c r="S52" s="356"/>
      <c r="T52" s="356"/>
      <c r="U52" s="356"/>
      <c r="V52" s="356"/>
      <c r="W52" s="356"/>
      <c r="X52" s="356"/>
      <c r="Y52" s="356"/>
      <c r="Z52" s="356"/>
      <c r="AA52" s="356"/>
      <c r="AB52" s="396"/>
    </row>
    <row r="53" spans="1:28" ht="17.25" customHeight="1" thickBot="1">
      <c r="A53" s="382"/>
      <c r="B53" s="367"/>
      <c r="C53" s="367"/>
      <c r="D53" s="367"/>
      <c r="E53" s="367"/>
      <c r="F53" s="368"/>
      <c r="G53" s="368"/>
      <c r="H53" s="368"/>
      <c r="I53" s="368"/>
      <c r="J53" s="368"/>
      <c r="K53" s="368"/>
      <c r="L53" s="368"/>
      <c r="M53" s="368"/>
      <c r="N53" s="368"/>
      <c r="O53" s="368"/>
      <c r="P53" s="368"/>
      <c r="Q53" s="368"/>
      <c r="R53" s="368"/>
      <c r="S53" s="368"/>
      <c r="T53" s="368"/>
      <c r="U53" s="368"/>
      <c r="V53" s="368"/>
      <c r="W53" s="368"/>
      <c r="X53" s="368"/>
      <c r="Y53" s="368"/>
      <c r="Z53" s="368"/>
      <c r="AA53" s="368"/>
      <c r="AB53" s="411"/>
    </row>
    <row r="54" spans="1:28" ht="18" customHeight="1" thickTop="1" thickBot="1">
      <c r="A54" s="931" t="s">
        <v>93</v>
      </c>
      <c r="B54" s="913"/>
      <c r="C54" s="913"/>
      <c r="D54" s="913"/>
      <c r="E54" s="913"/>
      <c r="F54" s="913"/>
      <c r="G54" s="913"/>
      <c r="H54" s="913"/>
      <c r="I54" s="913"/>
      <c r="J54" s="884" t="str">
        <f>IF(J19="","",J19)</f>
        <v/>
      </c>
      <c r="K54" s="885"/>
      <c r="L54" s="886"/>
      <c r="M54" s="363"/>
      <c r="N54" s="363" t="s">
        <v>116</v>
      </c>
      <c r="O54" s="358" t="s">
        <v>103</v>
      </c>
      <c r="P54" s="358"/>
      <c r="Q54" s="904" t="e">
        <f>IF(P45="","",P45)</f>
        <v>#VALUE!</v>
      </c>
      <c r="R54" s="905"/>
      <c r="S54" s="906"/>
      <c r="T54" s="352" t="s">
        <v>292</v>
      </c>
      <c r="U54" s="356"/>
      <c r="V54" s="356"/>
      <c r="W54" s="903" t="s">
        <v>115</v>
      </c>
      <c r="X54" s="903"/>
      <c r="Y54" s="904" t="e">
        <f>IF(P51="","",P51)</f>
        <v>#VALUE!</v>
      </c>
      <c r="Z54" s="905"/>
      <c r="AA54" s="906"/>
      <c r="AB54" s="396"/>
    </row>
    <row r="55" spans="1:28" ht="7.5" customHeight="1" thickTop="1">
      <c r="A55" s="382"/>
      <c r="B55" s="356"/>
      <c r="C55" s="363"/>
      <c r="D55" s="363"/>
      <c r="E55" s="363"/>
      <c r="F55" s="365"/>
      <c r="G55" s="365"/>
      <c r="H55" s="365"/>
      <c r="I55" s="366"/>
      <c r="J55" s="362"/>
      <c r="K55" s="362"/>
      <c r="L55" s="363"/>
      <c r="M55" s="363"/>
      <c r="N55" s="363"/>
      <c r="O55" s="363"/>
      <c r="P55" s="363"/>
      <c r="Q55" s="356"/>
      <c r="R55" s="356"/>
      <c r="S55" s="356"/>
      <c r="T55" s="356"/>
      <c r="U55" s="356"/>
      <c r="V55" s="356"/>
      <c r="W55" s="356"/>
      <c r="X55" s="356"/>
      <c r="Y55" s="356"/>
      <c r="Z55" s="356"/>
      <c r="AA55" s="356"/>
      <c r="AB55" s="396"/>
    </row>
    <row r="56" spans="1:28" s="378" customFormat="1" ht="15">
      <c r="A56" s="917" t="s">
        <v>107</v>
      </c>
      <c r="B56" s="918"/>
      <c r="C56" s="376" t="s">
        <v>114</v>
      </c>
      <c r="D56" s="377"/>
      <c r="E56" s="377"/>
      <c r="F56" s="377"/>
      <c r="G56" s="377"/>
      <c r="H56" s="377"/>
      <c r="I56" s="377"/>
      <c r="J56" s="377"/>
      <c r="K56" s="377"/>
      <c r="L56" s="377"/>
      <c r="M56" s="377"/>
      <c r="N56" s="377"/>
      <c r="O56" s="377"/>
      <c r="P56" s="377"/>
      <c r="Q56" s="377"/>
      <c r="R56" s="377"/>
      <c r="S56" s="377"/>
      <c r="T56" s="377"/>
      <c r="U56" s="377"/>
      <c r="V56" s="377"/>
      <c r="W56" s="377"/>
      <c r="X56" s="377"/>
      <c r="Y56" s="377"/>
      <c r="Z56" s="377"/>
      <c r="AA56" s="377"/>
      <c r="AB56" s="412"/>
    </row>
    <row r="57" spans="1:28" s="378" customFormat="1" ht="33.75" customHeight="1">
      <c r="A57" s="413"/>
      <c r="B57" s="919" t="s">
        <v>403</v>
      </c>
      <c r="C57" s="919"/>
      <c r="D57" s="919"/>
      <c r="E57" s="919"/>
      <c r="F57" s="919"/>
      <c r="G57" s="919"/>
      <c r="H57" s="919"/>
      <c r="I57" s="919"/>
      <c r="J57" s="919"/>
      <c r="K57" s="919"/>
      <c r="L57" s="919"/>
      <c r="M57" s="919"/>
      <c r="N57" s="919"/>
      <c r="O57" s="919"/>
      <c r="P57" s="919"/>
      <c r="Q57" s="919"/>
      <c r="R57" s="919"/>
      <c r="S57" s="919"/>
      <c r="T57" s="919"/>
      <c r="U57" s="919"/>
      <c r="V57" s="919"/>
      <c r="W57" s="919"/>
      <c r="X57" s="919"/>
      <c r="Y57" s="919"/>
      <c r="Z57" s="919"/>
      <c r="AA57" s="919"/>
      <c r="AB57" s="920"/>
    </row>
    <row r="58" spans="1:28" s="378" customFormat="1" ht="15">
      <c r="A58" s="917" t="s">
        <v>109</v>
      </c>
      <c r="B58" s="918"/>
      <c r="C58" s="376" t="s">
        <v>113</v>
      </c>
      <c r="D58" s="377"/>
      <c r="E58" s="377"/>
      <c r="F58" s="377"/>
      <c r="G58" s="377"/>
      <c r="H58" s="377"/>
      <c r="I58" s="377"/>
      <c r="J58" s="377"/>
      <c r="K58" s="377"/>
      <c r="L58" s="377"/>
      <c r="M58" s="377"/>
      <c r="N58" s="377"/>
      <c r="O58" s="377"/>
      <c r="P58" s="377"/>
      <c r="Q58" s="377"/>
      <c r="R58" s="377"/>
      <c r="S58" s="377"/>
      <c r="T58" s="377"/>
      <c r="U58" s="377"/>
      <c r="V58" s="377"/>
      <c r="W58" s="377"/>
      <c r="X58" s="377"/>
      <c r="Y58" s="377"/>
      <c r="Z58" s="377"/>
      <c r="AA58" s="377"/>
      <c r="AB58" s="412"/>
    </row>
    <row r="59" spans="1:28" s="378" customFormat="1" ht="34.5" customHeight="1">
      <c r="A59" s="413"/>
      <c r="B59" s="919" t="s">
        <v>404</v>
      </c>
      <c r="C59" s="919"/>
      <c r="D59" s="919"/>
      <c r="E59" s="919"/>
      <c r="F59" s="919"/>
      <c r="G59" s="919"/>
      <c r="H59" s="919"/>
      <c r="I59" s="919"/>
      <c r="J59" s="919"/>
      <c r="K59" s="919"/>
      <c r="L59" s="919"/>
      <c r="M59" s="919"/>
      <c r="N59" s="919"/>
      <c r="O59" s="919"/>
      <c r="P59" s="919"/>
      <c r="Q59" s="919"/>
      <c r="R59" s="919"/>
      <c r="S59" s="919"/>
      <c r="T59" s="919"/>
      <c r="U59" s="919"/>
      <c r="V59" s="919"/>
      <c r="W59" s="919"/>
      <c r="X59" s="919"/>
      <c r="Y59" s="919"/>
      <c r="Z59" s="919"/>
      <c r="AA59" s="919"/>
      <c r="AB59" s="920"/>
    </row>
    <row r="60" spans="1:28" s="378" customFormat="1" ht="15">
      <c r="A60" s="917" t="s">
        <v>112</v>
      </c>
      <c r="B60" s="918"/>
      <c r="C60" s="376" t="s">
        <v>111</v>
      </c>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77"/>
      <c r="AB60" s="412"/>
    </row>
    <row r="61" spans="1:28" s="378" customFormat="1" ht="50.25" customHeight="1" thickBot="1">
      <c r="A61" s="414"/>
      <c r="B61" s="921" t="s">
        <v>405</v>
      </c>
      <c r="C61" s="921"/>
      <c r="D61" s="921"/>
      <c r="E61" s="921"/>
      <c r="F61" s="921"/>
      <c r="G61" s="921"/>
      <c r="H61" s="921"/>
      <c r="I61" s="921"/>
      <c r="J61" s="921"/>
      <c r="K61" s="921"/>
      <c r="L61" s="921"/>
      <c r="M61" s="921"/>
      <c r="N61" s="921"/>
      <c r="O61" s="921"/>
      <c r="P61" s="921"/>
      <c r="Q61" s="921"/>
      <c r="R61" s="921"/>
      <c r="S61" s="921"/>
      <c r="T61" s="921"/>
      <c r="U61" s="921"/>
      <c r="V61" s="921"/>
      <c r="W61" s="921"/>
      <c r="X61" s="921"/>
      <c r="Y61" s="921"/>
      <c r="Z61" s="921"/>
      <c r="AA61" s="921"/>
      <c r="AB61" s="922"/>
    </row>
    <row r="62" spans="1:28">
      <c r="A62" s="370"/>
      <c r="B62" s="370"/>
      <c r="C62" s="370"/>
      <c r="D62" s="370"/>
      <c r="E62" s="370"/>
      <c r="F62" s="370"/>
      <c r="G62" s="370"/>
      <c r="H62" s="370"/>
      <c r="I62" s="370"/>
      <c r="J62" s="370"/>
      <c r="K62" s="370"/>
      <c r="L62" s="370"/>
      <c r="M62" s="370"/>
      <c r="N62" s="370"/>
      <c r="O62" s="370"/>
      <c r="P62" s="370"/>
      <c r="Q62" s="370"/>
      <c r="R62" s="370"/>
      <c r="S62" s="370"/>
      <c r="T62" s="370"/>
      <c r="U62" s="370"/>
      <c r="V62" s="370"/>
      <c r="W62" s="370"/>
      <c r="X62" s="370"/>
      <c r="Y62" s="370"/>
      <c r="Z62" s="370"/>
      <c r="AA62" s="370"/>
      <c r="AB62" s="370"/>
    </row>
    <row r="63" spans="1:28">
      <c r="C63" s="371"/>
      <c r="D63" s="371"/>
      <c r="E63" s="371"/>
      <c r="F63" s="371"/>
      <c r="G63" s="371"/>
      <c r="H63" s="371"/>
      <c r="I63" s="371"/>
      <c r="J63" s="371"/>
      <c r="K63" s="371"/>
      <c r="L63" s="371"/>
      <c r="M63" s="371"/>
      <c r="N63" s="371"/>
      <c r="O63" s="371"/>
      <c r="P63" s="371"/>
      <c r="Q63" s="371"/>
      <c r="R63" s="371"/>
      <c r="S63" s="371"/>
      <c r="T63" s="371"/>
      <c r="U63" s="371"/>
      <c r="V63" s="371"/>
      <c r="W63" s="371"/>
      <c r="X63" s="371"/>
      <c r="Y63" s="371"/>
      <c r="Z63" s="371"/>
      <c r="AA63" s="371"/>
      <c r="AB63" s="371"/>
    </row>
    <row r="64" spans="1:28">
      <c r="C64" s="371"/>
      <c r="D64" s="371"/>
      <c r="E64" s="371"/>
      <c r="F64" s="371"/>
      <c r="G64" s="371"/>
      <c r="H64" s="371"/>
      <c r="I64" s="371"/>
      <c r="J64" s="371"/>
      <c r="K64" s="371"/>
      <c r="L64" s="371"/>
      <c r="M64" s="371"/>
      <c r="N64" s="371"/>
      <c r="O64" s="371"/>
      <c r="P64" s="371"/>
      <c r="Q64" s="371"/>
      <c r="R64" s="371"/>
      <c r="S64" s="371"/>
      <c r="T64" s="371"/>
      <c r="U64" s="371"/>
      <c r="V64" s="371"/>
      <c r="W64" s="371"/>
      <c r="X64" s="371"/>
      <c r="Y64" s="371"/>
      <c r="Z64" s="371"/>
      <c r="AA64" s="371"/>
      <c r="AB64" s="371"/>
    </row>
    <row r="65" spans="3:28">
      <c r="C65" s="371"/>
      <c r="D65" s="371"/>
      <c r="E65" s="371"/>
      <c r="F65" s="371"/>
      <c r="G65" s="371"/>
      <c r="H65" s="371"/>
      <c r="I65" s="371"/>
      <c r="J65" s="371"/>
      <c r="K65" s="371"/>
      <c r="L65" s="371"/>
      <c r="M65" s="371"/>
      <c r="N65" s="371"/>
      <c r="O65" s="371"/>
      <c r="P65" s="371"/>
      <c r="Q65" s="371"/>
      <c r="R65" s="371"/>
      <c r="S65" s="371"/>
      <c r="T65" s="371"/>
      <c r="U65" s="371"/>
      <c r="V65" s="371"/>
      <c r="W65" s="371"/>
      <c r="X65" s="371"/>
      <c r="Y65" s="371"/>
      <c r="Z65" s="371"/>
      <c r="AA65" s="371"/>
      <c r="AB65" s="371"/>
    </row>
  </sheetData>
  <mergeCells count="57">
    <mergeCell ref="J34:K34"/>
    <mergeCell ref="M34:N34"/>
    <mergeCell ref="P34:Q34"/>
    <mergeCell ref="Q54:S54"/>
    <mergeCell ref="A56:B56"/>
    <mergeCell ref="P51:R51"/>
    <mergeCell ref="P45:R45"/>
    <mergeCell ref="A39:AB39"/>
    <mergeCell ref="F44:H44"/>
    <mergeCell ref="K44:L44"/>
    <mergeCell ref="N44:O44"/>
    <mergeCell ref="P44:R44"/>
    <mergeCell ref="U44:AA44"/>
    <mergeCell ref="U51:AA51"/>
    <mergeCell ref="A54:I54"/>
    <mergeCell ref="J54:L54"/>
    <mergeCell ref="A58:B58"/>
    <mergeCell ref="A60:B60"/>
    <mergeCell ref="B57:AB57"/>
    <mergeCell ref="B59:AB59"/>
    <mergeCell ref="B61:AB61"/>
    <mergeCell ref="W54:X54"/>
    <mergeCell ref="Y54:AA54"/>
    <mergeCell ref="U45:AA45"/>
    <mergeCell ref="F50:H50"/>
    <mergeCell ref="K50:L50"/>
    <mergeCell ref="N50:O50"/>
    <mergeCell ref="P50:R50"/>
    <mergeCell ref="U50:AA50"/>
    <mergeCell ref="J19:L19"/>
    <mergeCell ref="P19:AB19"/>
    <mergeCell ref="A22:AB22"/>
    <mergeCell ref="J11:L11"/>
    <mergeCell ref="J15:L15"/>
    <mergeCell ref="P15:AB15"/>
    <mergeCell ref="P16:AB16"/>
    <mergeCell ref="J17:L17"/>
    <mergeCell ref="P17:AB17"/>
    <mergeCell ref="O11:AB11"/>
    <mergeCell ref="T7:AB7"/>
    <mergeCell ref="A8:D8"/>
    <mergeCell ref="E8:H8"/>
    <mergeCell ref="J8:K8"/>
    <mergeCell ref="J10:L10"/>
    <mergeCell ref="X10:Z10"/>
    <mergeCell ref="A7:D7"/>
    <mergeCell ref="E7:F7"/>
    <mergeCell ref="H7:I7"/>
    <mergeCell ref="L7:M7"/>
    <mergeCell ref="N7:O7"/>
    <mergeCell ref="Q7:R7"/>
    <mergeCell ref="A6:D6"/>
    <mergeCell ref="A1:AB1"/>
    <mergeCell ref="A2:AB2"/>
    <mergeCell ref="A3:AB3"/>
    <mergeCell ref="A5:D5"/>
    <mergeCell ref="E5:AB5"/>
  </mergeCells>
  <phoneticPr fontId="2"/>
  <dataValidations count="1">
    <dataValidation type="list" allowBlank="1" showInputMessage="1" showErrorMessage="1" sqref="B26 B36 B47 B28 B41 O6 F6 U6" xr:uid="{00000000-0002-0000-0600-000000000000}">
      <formula1>$AD$1:$AD$3</formula1>
    </dataValidation>
  </dataValidations>
  <printOptions horizontalCentered="1"/>
  <pageMargins left="0.70866141732283472" right="0.51181102362204722" top="0.59055118110236227" bottom="0.59055118110236227" header="0.31496062992125984" footer="0.31496062992125984"/>
  <pageSetup paperSize="9" scale="95" fitToHeight="0" orientation="portrait" r:id="rId1"/>
  <rowBreaks count="1" manualBreakCount="1">
    <brk id="55" max="28"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10</vt:i4>
      </vt:variant>
    </vt:vector>
  </HeadingPairs>
  <TitlesOfParts>
    <vt:vector baseType="lpstr" size="17">
      <vt:lpstr>目次 </vt:lpstr>
      <vt:lpstr>８短期入所 (併設型)①</vt:lpstr>
      <vt:lpstr>９特定施設</vt:lpstr>
      <vt:lpstr>10介護老人福祉施設①</vt:lpstr>
      <vt:lpstr>８短期・10老人福祉施設②</vt:lpstr>
      <vt:lpstr>11介護老人保健施設① 通リハ付</vt:lpstr>
      <vt:lpstr>11介護老人保健施設② Ⅰ及びⅣ</vt:lpstr>
      <vt:lpstr>'10介護老人福祉施設①'!Print_Area</vt:lpstr>
      <vt:lpstr>'11介護老人保健施設① 通リハ付'!Print_Area</vt:lpstr>
      <vt:lpstr>'11介護老人保健施設② Ⅰ及びⅣ'!Print_Area</vt:lpstr>
      <vt:lpstr>'８短期・10老人福祉施設②'!Print_Area</vt:lpstr>
      <vt:lpstr>'８短期入所 (併設型)①'!Print_Area</vt:lpstr>
      <vt:lpstr>'９特定施設'!Print_Area</vt:lpstr>
      <vt:lpstr>'10介護老人福祉施設①'!Print_Titles</vt:lpstr>
      <vt:lpstr>'11介護老人保健施設① 通リハ付'!Print_Titles</vt:lpstr>
      <vt:lpstr>'８短期入所 (併設型)①'!Print_Titles</vt:lpstr>
      <vt:lpstr>'９特定施設'!Print_Titles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2020-12-02T05:14:00Z</cp:lastPrinted>
  <dcterms:modified xsi:type="dcterms:W3CDTF">2026-03-16T06:51:24Z</dcterms:modified>
</cp:coreProperties>
</file>