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j29k005a-1.dsa02.sa.suitalocal\files\k0000576\室課専用\002　障がい事業者担当\03_ホームページアップ関係\★【ホームページ掲載様式（随時更新）】020401現在\030 処遇改善加算・特定処遇改善加算関係　掲載済\【令和6年度】処遇改善加算計画・実績報告\2024032701福祉・介護職員等処遇改善加算等に関する基本的考え方並びに事務処理手順及び様式例の提示について\"/>
    </mc:Choice>
  </mc:AlternateContent>
  <bookViews>
    <workbookView xWindow="29805" yWindow="4620" windowWidth="21600" windowHeight="11385"/>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<sst xmlns="http://schemas.openxmlformats.org/spreadsheetml/2006/main" count="6514" uniqueCount="2397">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</sst>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0" borderId="139" xfId="0" applyFont="1" applyBorder="1" applyAlignment="1">
      <alignment horizontal="center" vertical="center" shrinkToFi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70"/>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5"/>
              <a:chExt cx="308373" cy="759869"/>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91"/>
              <a:chExt cx="301792" cy="494744"/>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9"/>
              <a:chExt cx="308373" cy="779248"/>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09" y="8167918"/>
              <a:chExt cx="225534" cy="793302"/>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4" y="8163160"/>
              <a:chExt cx="208417" cy="74800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9" y="7286482"/>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70"/>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5"/>
              <a:chExt cx="308373" cy="759869"/>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91"/>
              <a:chExt cx="301792" cy="494744"/>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9"/>
              <a:chExt cx="308373" cy="779248"/>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09" y="8167918"/>
              <a:chExt cx="225534" cy="793302"/>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4" y="8163160"/>
              <a:chExt cx="208417" cy="74800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9" y="7286482"/>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7"/>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6"/>
              <a:chExt cx="301792" cy="78010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3"/>
              <a:chExt cx="308371" cy="76287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4"/>
              <a:chExt cx="301792" cy="49479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01" y="8168745"/>
              <a:chExt cx="21760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5" y="8166031"/>
              <a:chExt cx="208649" cy="74978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7"/>
              <a:chExt cx="303832" cy="486914"/>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6"/>
              <a:chExt cx="301792" cy="780101"/>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3"/>
              <a:chExt cx="308371" cy="76287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4"/>
              <a:chExt cx="301792" cy="494794"/>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01" y="8168745"/>
              <a:chExt cx="21760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5" y="8166031"/>
              <a:chExt cx="208649" cy="74978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7"/>
              <a:chExt cx="303832" cy="486914"/>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6"/>
              <a:chExt cx="301792" cy="780101"/>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3"/>
              <a:chExt cx="308371" cy="762871"/>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04"/>
              <a:chExt cx="301792" cy="494794"/>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01" y="8168745"/>
              <a:chExt cx="21760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5" y="8166031"/>
              <a:chExt cx="208649" cy="74978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2"/>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7"/>
              <a:chExt cx="303832" cy="486914"/>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6"/>
              <a:chExt cx="301792" cy="780101"/>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6"/>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3"/>
              <a:chExt cx="308371" cy="76287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4"/>
              <a:chExt cx="301792" cy="494794"/>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01" y="8168745"/>
              <a:chExt cx="21760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2" y="816874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1" y="872306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5" y="8166031"/>
              <a:chExt cx="208649" cy="74978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5" y="8166031"/>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5"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0"/>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5"/>
              <a:chExt cx="308373" cy="759869"/>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91"/>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9"/>
              <a:chExt cx="308373"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09" y="8167918"/>
              <a:chExt cx="225534"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4" y="8163160"/>
              <a:chExt cx="208417" cy="748001"/>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9" y="728648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70"/>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5"/>
              <a:chExt cx="308373" cy="75986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91"/>
              <a:chExt cx="301792" cy="494744"/>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9"/>
              <a:chExt cx="308373" cy="779248"/>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09" y="8167918"/>
              <a:chExt cx="225534" cy="793302"/>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4" y="8163160"/>
              <a:chExt cx="208417" cy="74800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9" y="7286482"/>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70"/>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5"/>
              <a:chExt cx="308373" cy="759869"/>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91"/>
              <a:chExt cx="301792" cy="494744"/>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9"/>
              <a:chExt cx="308373" cy="779248"/>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09" y="8167918"/>
              <a:chExt cx="225534" cy="793302"/>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4" y="8163160"/>
              <a:chExt cx="208417" cy="74800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9" y="7286482"/>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70"/>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0"/>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30"/>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5"/>
              <a:chExt cx="308373" cy="759869"/>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5"/>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91"/>
              <a:chExt cx="301792" cy="494744"/>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91"/>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7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9"/>
              <a:chExt cx="308373" cy="779248"/>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9"/>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3"/>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09" y="8167918"/>
              <a:chExt cx="225534" cy="793302"/>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2" y="8167918"/>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09" y="8722149"/>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4" y="8163160"/>
              <a:chExt cx="208417" cy="74800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6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9" y="7286482"/>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9" y="728648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5" y="775092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tabSelected="1" view="pageBreakPreview"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17" orientation="portrait" verticalDpi="0"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1" t="s">
        <v>224</v>
      </c>
      <c r="B2" s="1233" t="s">
        <v>2239</v>
      </c>
      <c r="C2" s="1234"/>
      <c r="D2" s="1234"/>
      <c r="E2" s="1235"/>
      <c r="F2" s="1236" t="s">
        <v>2240</v>
      </c>
      <c r="G2" s="1237"/>
      <c r="H2" s="1237"/>
      <c r="I2" s="1231" t="s">
        <v>2241</v>
      </c>
      <c r="J2" s="1238"/>
      <c r="K2" s="1241" t="s">
        <v>2242</v>
      </c>
      <c r="L2" s="1242"/>
      <c r="M2" s="1242"/>
      <c r="N2" s="1242"/>
      <c r="O2" s="1242"/>
      <c r="P2" s="1242"/>
      <c r="Q2" s="1242"/>
      <c r="R2" s="1242"/>
      <c r="S2" s="1242"/>
      <c r="T2" s="1242"/>
      <c r="U2" s="1242"/>
      <c r="V2" s="1242"/>
      <c r="W2" s="1242"/>
      <c r="X2" s="1242"/>
      <c r="Y2" s="1242"/>
      <c r="Z2" s="1242"/>
      <c r="AA2" s="1242"/>
      <c r="AB2" s="1243"/>
      <c r="AC2" s="1228" t="s">
        <v>2243</v>
      </c>
      <c r="AD2" s="449"/>
      <c r="AE2" s="1224" t="s">
        <v>224</v>
      </c>
      <c r="AF2" s="1226" t="s">
        <v>2277</v>
      </c>
      <c r="AH2" s="444" t="s">
        <v>2244</v>
      </c>
      <c r="AI2" s="445" t="s">
        <v>2244</v>
      </c>
      <c r="AK2" s="451" t="s">
        <v>181</v>
      </c>
      <c r="AM2" s="451" t="s">
        <v>16</v>
      </c>
      <c r="AO2" s="452" t="s">
        <v>226</v>
      </c>
      <c r="AQ2" s="1218" t="s">
        <v>2008</v>
      </c>
      <c r="AR2" s="1221" t="s">
        <v>225</v>
      </c>
    </row>
    <row r="3" spans="1:44" ht="51.75" customHeight="1" thickBot="1">
      <c r="A3" s="1232"/>
      <c r="B3" s="1244" t="s">
        <v>228</v>
      </c>
      <c r="C3" s="1245"/>
      <c r="D3" s="1245"/>
      <c r="E3" s="1246"/>
      <c r="F3" s="1247" t="s">
        <v>229</v>
      </c>
      <c r="G3" s="1247"/>
      <c r="H3" s="1247"/>
      <c r="I3" s="1239"/>
      <c r="J3" s="1240"/>
      <c r="K3" s="1248" t="s">
        <v>230</v>
      </c>
      <c r="L3" s="1249"/>
      <c r="M3" s="1249"/>
      <c r="N3" s="1249"/>
      <c r="O3" s="1249"/>
      <c r="P3" s="1249"/>
      <c r="Q3" s="1249"/>
      <c r="R3" s="1249"/>
      <c r="S3" s="1249"/>
      <c r="T3" s="1249"/>
      <c r="U3" s="1249"/>
      <c r="V3" s="1249"/>
      <c r="W3" s="1249"/>
      <c r="X3" s="1249"/>
      <c r="Y3" s="1249"/>
      <c r="Z3" s="1249"/>
      <c r="AA3" s="1249"/>
      <c r="AB3" s="1250"/>
      <c r="AC3" s="1229"/>
      <c r="AD3" s="449"/>
      <c r="AE3" s="1225"/>
      <c r="AF3" s="1227"/>
      <c r="AH3" s="443" t="s">
        <v>2245</v>
      </c>
      <c r="AI3" s="446" t="s">
        <v>2245</v>
      </c>
      <c r="AK3" s="453"/>
      <c r="AM3" s="453"/>
      <c r="AO3" s="454" t="s">
        <v>18</v>
      </c>
      <c r="AQ3" s="1219"/>
      <c r="AR3" s="1222"/>
    </row>
    <row r="4" spans="1:44" ht="41.25" customHeight="1" thickBot="1">
      <c r="A4" s="1232"/>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30"/>
      <c r="AD4" s="449"/>
      <c r="AE4" s="1225"/>
      <c r="AF4" s="1227"/>
      <c r="AH4" s="443" t="s">
        <v>2280</v>
      </c>
      <c r="AI4" s="446" t="s">
        <v>2280</v>
      </c>
      <c r="AO4" s="454" t="s">
        <v>237</v>
      </c>
      <c r="AQ4" s="1220"/>
      <c r="AR4" s="122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3" t="s">
        <v>2239</v>
      </c>
      <c r="C3" s="1252" t="s">
        <v>2240</v>
      </c>
      <c r="D3" s="1252" t="s">
        <v>2241</v>
      </c>
      <c r="E3" s="1252" t="s">
        <v>227</v>
      </c>
      <c r="F3" s="1254" t="s">
        <v>2067</v>
      </c>
      <c r="G3" s="1252" t="s">
        <v>2103</v>
      </c>
      <c r="H3" s="1252"/>
      <c r="I3" s="1252" t="s">
        <v>2104</v>
      </c>
      <c r="J3" s="1252"/>
      <c r="K3" s="1252" t="s">
        <v>2105</v>
      </c>
      <c r="L3" s="1252"/>
      <c r="M3" s="1251" t="s">
        <v>2037</v>
      </c>
      <c r="N3" s="1251" t="s">
        <v>2038</v>
      </c>
      <c r="O3" s="1251" t="s">
        <v>2039</v>
      </c>
      <c r="P3" s="1251" t="s">
        <v>2040</v>
      </c>
      <c r="Q3" s="1251" t="s">
        <v>2041</v>
      </c>
      <c r="R3" s="1251" t="s">
        <v>2042</v>
      </c>
      <c r="S3" s="1251" t="s">
        <v>2043</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2345</v>
      </c>
      <c r="Q5" s="1212"/>
      <c r="R5" s="1212"/>
      <c r="S5" s="1212"/>
      <c r="T5" s="1212"/>
      <c r="U5" s="1212"/>
      <c r="V5" s="1212"/>
      <c r="W5" s="1212"/>
      <c r="X5" s="1213"/>
      <c r="Y5" s="1155" t="s">
        <v>2250</v>
      </c>
      <c r="Z5" s="1155"/>
      <c r="AA5" s="1155"/>
      <c r="AB5" s="1155"/>
      <c r="AC5" s="1155"/>
      <c r="AD5" s="1155"/>
      <c r="AE5" s="1199">
        <v>2250000</v>
      </c>
      <c r="AF5" s="1200"/>
      <c r="AG5" s="1200"/>
      <c r="AH5" s="1201"/>
      <c r="AI5" s="1199">
        <v>400000</v>
      </c>
      <c r="AJ5" s="1200"/>
      <c r="AK5" s="1200"/>
      <c r="AL5" s="1201"/>
      <c r="AM5" s="1202">
        <f>AE5-AI5</f>
        <v>1850000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新加算Ⅰ</v>
      </c>
      <c r="W8" s="1206"/>
      <c r="X8" s="1206"/>
      <c r="Y8" s="1206"/>
      <c r="Z8" s="1207"/>
      <c r="AA8" s="1187" t="str">
        <f>IFERROR(VLOOKUP(AS1,【参考】数式用2!E6:L23,4,FALSE),"")</f>
        <v>交付金を取得する場合、４月からベア加算の算定が必要。その場合、６月以降は自然と新加算Ⅰに移行可能。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0.159</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7" t="str">
        <f>IFERROR(VLOOKUP(AS1,【参考】数式用2!E6:L23,6,FALSE),"")</f>
        <v>４月からベア加算を算定せず、６月から月額賃金改善要件Ⅱも満たさない場合、Ⅴ(1)となる。なお、R7年度以降は月額賃金改善要件Ⅱが必要。</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1">
        <f>IFERROR(VLOOKUP(AS1,【参考】数式用2!E6:L23,8,FALSE),"")</f>
        <v>0</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特定加算Ⅰ</v>
      </c>
      <c r="AX48" s="1183"/>
      <c r="AY48" s="1183"/>
      <c r="AZ48" s="1183"/>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W24:Z24"/>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1" t="s">
        <v>2352</v>
      </c>
      <c r="Q5" s="1212"/>
      <c r="R5" s="1212"/>
      <c r="S5" s="1212"/>
      <c r="T5" s="1212"/>
      <c r="U5" s="1212"/>
      <c r="V5" s="1212"/>
      <c r="W5" s="1212"/>
      <c r="X5" s="1213"/>
      <c r="Y5" s="1155" t="s">
        <v>2249</v>
      </c>
      <c r="Z5" s="1155"/>
      <c r="AA5" s="1155"/>
      <c r="AB5" s="1155"/>
      <c r="AC5" s="1155"/>
      <c r="AD5" s="1155"/>
      <c r="AE5" s="1199">
        <v>3850000</v>
      </c>
      <c r="AF5" s="1200"/>
      <c r="AG5" s="1200"/>
      <c r="AH5" s="1201"/>
      <c r="AI5" s="1199">
        <v>800000</v>
      </c>
      <c r="AJ5" s="1200"/>
      <c r="AK5" s="1200"/>
      <c r="AL5" s="1201"/>
      <c r="AM5" s="1202">
        <f>AE5-AI5</f>
        <v>3050000</v>
      </c>
      <c r="AN5" s="1203"/>
      <c r="AO5" s="1203"/>
      <c r="AP5" s="1204"/>
      <c r="AS5" s="83"/>
      <c r="AT5" s="1185"/>
      <c r="AU5" s="1185"/>
      <c r="AV5" s="1185"/>
      <c r="AW5" s="1185"/>
      <c r="AX5" s="1185"/>
      <c r="AY5" s="1185"/>
      <c r="AZ5" s="1185"/>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新加算Ⅲ</v>
      </c>
      <c r="W8" s="1206"/>
      <c r="X8" s="1206"/>
      <c r="Y8" s="1206"/>
      <c r="Z8" s="1207"/>
      <c r="AA8" s="1187"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8">
        <f>IFERROR(VLOOKUP(Y5,【参考】数式用!$A$5:$AB$37,MATCH(V8,【参考】数式用!$B$4:$AB$4,0)+1,FALSE),"")</f>
        <v>6.699999999999999E-2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7" t="str">
        <f>IFERROR(VLOOKUP(AS1,【参考】数式用2!E6:L23,6,FALSE),"")</f>
        <v>キャリアパス要件Ⅰ・Ⅱを「R6年度中の対応の誓約」で満たし、４月から旧処遇加算Ⅱを算定可。その場合、６月以降は自然と新加算Ⅳに移行可能。</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1"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1" t="s">
        <v>2356</v>
      </c>
      <c r="Q5" s="1212"/>
      <c r="R5" s="1212"/>
      <c r="S5" s="1212"/>
      <c r="T5" s="1212"/>
      <c r="U5" s="1212"/>
      <c r="V5" s="1212"/>
      <c r="W5" s="1212"/>
      <c r="X5" s="1213"/>
      <c r="Y5" s="1155" t="s">
        <v>2257</v>
      </c>
      <c r="Z5" s="1155"/>
      <c r="AA5" s="1155"/>
      <c r="AB5" s="1155"/>
      <c r="AC5" s="1155"/>
      <c r="AD5" s="1155"/>
      <c r="AE5" s="1199">
        <v>4250000</v>
      </c>
      <c r="AF5" s="1200"/>
      <c r="AG5" s="1200"/>
      <c r="AH5" s="1201"/>
      <c r="AI5" s="1199">
        <v>800000</v>
      </c>
      <c r="AJ5" s="1200"/>
      <c r="AK5" s="1200"/>
      <c r="AL5" s="1201"/>
      <c r="AM5" s="1202">
        <f>AE5-AI5</f>
        <v>3450000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新加算Ⅳ</v>
      </c>
      <c r="W8" s="1206"/>
      <c r="X8" s="1206"/>
      <c r="Y8" s="1206"/>
      <c r="Z8" s="1207"/>
      <c r="AA8" s="1187"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8">
        <f>IFERROR(VLOOKUP(Y5,【参考】数式用!$A$5:$AB$37,MATCH(V8,【参考】数式用!$B$4:$AB$4,0)+1,FALSE),"")</f>
        <v>6.3E-2</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4">
        <f>IFERROR(VLOOKUP(Y5,【参考】数式用!$A$5:$AB$37,MATCH(V11,【参考】数式用!$B$4:$AB$4,0)+1,FALSE),"")</f>
        <v>0.05</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IFERROR(IF(G9="","",IF(AND(AH61=1,AH62=1,AH63=1),"特定加算Ⅰ",IF(AND(AH61=1,AH62=2,AH63=1),"特定加算Ⅱ",IF(OR(AH61=2,AH62=2,AH63=2),"特定加算なし","")))),"")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zoomScaleNormal="53" zoomScaleSheetLayoutView="100" workbookViewId="0">
      <selection activeCell="L49" sqref="L49:P4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6" t="s">
        <v>2</v>
      </c>
      <c r="Q4" s="1197"/>
      <c r="R4" s="1197"/>
      <c r="S4" s="1197"/>
      <c r="T4" s="1197"/>
      <c r="U4" s="1197"/>
      <c r="V4" s="1197"/>
      <c r="W4" s="1197"/>
      <c r="X4" s="1198"/>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4" t="s">
        <v>2096</v>
      </c>
      <c r="AU4" s="1184" t="s">
        <v>2056</v>
      </c>
      <c r="AV4" s="1184" t="s">
        <v>2057</v>
      </c>
      <c r="AW4" s="1184" t="s">
        <v>2058</v>
      </c>
      <c r="AX4" s="1184" t="s">
        <v>2059</v>
      </c>
      <c r="AY4" s="1184" t="s">
        <v>2060</v>
      </c>
      <c r="AZ4" s="1184"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5"/>
      <c r="Q5" s="1216"/>
      <c r="R5" s="1216"/>
      <c r="S5" s="1216"/>
      <c r="T5" s="1216"/>
      <c r="U5" s="1216"/>
      <c r="V5" s="1216"/>
      <c r="W5" s="1216"/>
      <c r="X5" s="1217"/>
      <c r="Y5" s="1155"/>
      <c r="Z5" s="1155"/>
      <c r="AA5" s="1155"/>
      <c r="AB5" s="1155"/>
      <c r="AC5" s="1155"/>
      <c r="AD5" s="1155"/>
      <c r="AE5" s="1199"/>
      <c r="AF5" s="1200"/>
      <c r="AG5" s="1200"/>
      <c r="AH5" s="1201"/>
      <c r="AI5" s="1199"/>
      <c r="AJ5" s="1200"/>
      <c r="AK5" s="1200"/>
      <c r="AL5" s="1201"/>
      <c r="AM5" s="1202">
        <f>AE5-AI5</f>
        <v>0</v>
      </c>
      <c r="AN5" s="1203"/>
      <c r="AO5" s="1203"/>
      <c r="AP5" s="1204"/>
      <c r="AS5" s="83"/>
      <c r="AT5" s="1185"/>
      <c r="AU5" s="1185"/>
      <c r="AV5" s="1185"/>
      <c r="AW5" s="1185"/>
      <c r="AX5" s="1185"/>
      <c r="AY5" s="1185"/>
      <c r="AZ5" s="1185"/>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5"/>
      <c r="AU6" s="1185"/>
      <c r="AV6" s="1185"/>
      <c r="AW6" s="1185"/>
      <c r="AX6" s="1185"/>
      <c r="AY6" s="1185"/>
      <c r="AZ6" s="1185"/>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6"/>
      <c r="AU7" s="1186"/>
      <c r="AV7" s="1186"/>
      <c r="AW7" s="1186"/>
      <c r="AX7" s="1186"/>
      <c r="AY7" s="1186"/>
      <c r="AZ7" s="1186"/>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5" t="str">
        <f>IFERROR(IF(VLOOKUP(AS1,【参考】数式用2!E6:L23,3,FALSE)="","",VLOOKUP(AS1,【参考】数式用2!E6:L23,3,FALSE)),"")</f>
        <v/>
      </c>
      <c r="W8" s="1206"/>
      <c r="X8" s="1206"/>
      <c r="Y8" s="1206"/>
      <c r="Z8" s="1207"/>
      <c r="AA8" s="1187" t="str">
        <f>IFERROR(VLOOKUP(AS1,【参考】数式用2!E6:L23,4,FALSE),"")</f>
        <v/>
      </c>
      <c r="AB8" s="1187"/>
      <c r="AC8" s="1187"/>
      <c r="AD8" s="1187"/>
      <c r="AE8" s="1187"/>
      <c r="AF8" s="1187"/>
      <c r="AG8" s="1187"/>
      <c r="AH8" s="1187"/>
      <c r="AI8" s="1187"/>
      <c r="AJ8" s="1187"/>
      <c r="AK8" s="1187"/>
      <c r="AL8" s="1187"/>
      <c r="AM8" s="1187"/>
      <c r="AN8" s="1187"/>
      <c r="AO8" s="1187"/>
      <c r="AP8" s="1188"/>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8" t="str">
        <f>IFERROR(VLOOKUP(Y5,【参考】数式用!$A$5:$AB$37,MATCH(V8,【参考】数式用!$B$4:$AB$4,0)+1,FALSE),"")</f>
        <v/>
      </c>
      <c r="W9" s="1209"/>
      <c r="X9" s="1209"/>
      <c r="Y9" s="1209"/>
      <c r="Z9" s="1210"/>
      <c r="AA9" s="1189"/>
      <c r="AB9" s="1189"/>
      <c r="AC9" s="1189"/>
      <c r="AD9" s="1189"/>
      <c r="AE9" s="1189"/>
      <c r="AF9" s="1189"/>
      <c r="AG9" s="1189"/>
      <c r="AH9" s="1189"/>
      <c r="AI9" s="1189"/>
      <c r="AJ9" s="1189"/>
      <c r="AK9" s="1189"/>
      <c r="AL9" s="1189"/>
      <c r="AM9" s="1189"/>
      <c r="AN9" s="1189"/>
      <c r="AO9" s="1189"/>
      <c r="AP9" s="1190"/>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7" t="str">
        <f>IFERROR(VLOOKUP(AS1,【参考】数式用2!E6:L23,6,FALSE),"")</f>
        <v/>
      </c>
      <c r="AB11" s="1187"/>
      <c r="AC11" s="1187"/>
      <c r="AD11" s="1187"/>
      <c r="AE11" s="1187"/>
      <c r="AF11" s="1187"/>
      <c r="AG11" s="1187"/>
      <c r="AH11" s="1187"/>
      <c r="AI11" s="1187"/>
      <c r="AJ11" s="1187"/>
      <c r="AK11" s="1187"/>
      <c r="AL11" s="1187"/>
      <c r="AM11" s="1187"/>
      <c r="AN11" s="1187"/>
      <c r="AO11" s="1187"/>
      <c r="AP11" s="1188"/>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4" t="str">
        <f>IFERROR(VLOOKUP(Y5,【参考】数式用!$A$5:$AB$37,MATCH(V11,【参考】数式用!$B$4:$AB$4,0)+1,FALSE),"")</f>
        <v/>
      </c>
      <c r="W12" s="1214"/>
      <c r="X12" s="1214"/>
      <c r="Y12" s="1214"/>
      <c r="Z12" s="1214"/>
      <c r="AA12" s="1189"/>
      <c r="AB12" s="1189"/>
      <c r="AC12" s="1189"/>
      <c r="AD12" s="1189"/>
      <c r="AE12" s="1189"/>
      <c r="AF12" s="1189"/>
      <c r="AG12" s="1189"/>
      <c r="AH12" s="1189"/>
      <c r="AI12" s="1189"/>
      <c r="AJ12" s="1189"/>
      <c r="AK12" s="1189"/>
      <c r="AL12" s="1189"/>
      <c r="AM12" s="1189"/>
      <c r="AN12" s="1189"/>
      <c r="AO12" s="1189"/>
      <c r="AP12" s="1190"/>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1" t="str">
        <f>IFERROR(VLOOKUP(AS1,【参考】数式用2!E6:L23,8,FALSE),"")</f>
        <v/>
      </c>
      <c r="AB14" s="1187"/>
      <c r="AC14" s="1187"/>
      <c r="AD14" s="1187"/>
      <c r="AE14" s="1187"/>
      <c r="AF14" s="1187"/>
      <c r="AG14" s="1187"/>
      <c r="AH14" s="1187"/>
      <c r="AI14" s="1187"/>
      <c r="AJ14" s="1187"/>
      <c r="AK14" s="1187"/>
      <c r="AL14" s="1187"/>
      <c r="AM14" s="1187"/>
      <c r="AN14" s="1187"/>
      <c r="AO14" s="1187"/>
      <c r="AP14" s="1188"/>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2"/>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3"/>
      <c r="AB16" s="1194"/>
      <c r="AC16" s="1194"/>
      <c r="AD16" s="1194"/>
      <c r="AE16" s="1194"/>
      <c r="AF16" s="1194"/>
      <c r="AG16" s="1194"/>
      <c r="AH16" s="1194"/>
      <c r="AI16" s="1194"/>
      <c r="AJ16" s="1194"/>
      <c r="AK16" s="1194"/>
      <c r="AL16" s="1194"/>
      <c r="AM16" s="1194"/>
      <c r="AN16" s="1194"/>
      <c r="AO16" s="1194"/>
      <c r="AP16" s="1195"/>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183" t="str">
        <f>IFERROR(IF(AND(AP61=1,AP62=1,AP63=1),"特定加算Ⅰ",IF(AND(AP61=1,AP62=2,AP63=1),"特定加算Ⅱ",IF(OR(AP61=2,AP62=2,AP63=2),"特定加算なし",""))),"")</f>
        <v>特定加算なし</v>
      </c>
      <c r="AX48" s="1183"/>
      <c r="AY48" s="1183"/>
      <c r="AZ48" s="1183"/>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IFERROR(IF(G9="","",IF(AND(AH61=1,AH62=1,AH63=1),"特定加算Ⅰ",IF(AND(AH61=1,AH62=2,AH63=1),"特定加算Ⅱ",IF(OR(AH61=2,AH62=2,AH63=2),"特定加算なし","")))),"")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4"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吹田市</cp:lastModifiedBy>
  <dcterms:modified xsi:type="dcterms:W3CDTF">2024-03-27T05:23:07Z</dcterms:modified>
</cp:coreProperties>
</file>