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3.xml" ContentType="application/vnd.openxmlformats-officedocument.drawing+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00004228\Desktop\★★報酬改定・制度改定\★R50331【事務連絡】令和５年度における就労系障害福祉サービスの基本報酬に係る実績の取扱いについて\"/>
    </mc:Choice>
  </mc:AlternateContent>
  <bookViews>
    <workbookView xWindow="780" yWindow="0" windowWidth="27870" windowHeight="15600" tabRatio="867" firstSheet="4" activeTab="4"/>
  </bookViews>
  <sheets>
    <sheet name="はじめに" sheetId="75" state="hidden" r:id="rId1"/>
    <sheet name="別紙様式2-1 計画書_総括表" sheetId="70" state="hidden" r:id="rId2"/>
    <sheet name="別紙様式2-2 個表_処遇" sheetId="9" state="hidden" r:id="rId3"/>
    <sheet name="別紙様式2-3 個表_特定" sheetId="72" state="hidden" r:id="rId4"/>
    <sheet name="届出書" sheetId="77" r:id="rId5"/>
    <sheet name="【参考】数式用" sheetId="76" state="hidden" r:id="rId6"/>
  </sheets>
  <definedNames>
    <definedName name="_xlnm._FilterDatabase" localSheetId="5" hidden="1">【参考】数式用!#REF!</definedName>
    <definedName name="_xlnm._FilterDatabase" localSheetId="2" hidden="1">'別紙様式2-2 個表_処遇'!$L$11:$AG$11</definedName>
    <definedName name="_xlnm._FilterDatabase" localSheetId="3" hidden="1">'別紙様式2-3 個表_特定'!$L$11:$AH$11</definedName>
    <definedName name="_xlnm.Print_Area" localSheetId="5">【参考】数式用!$A$1:$I$34</definedName>
    <definedName name="_xlnm.Print_Area" localSheetId="0">はじめに!$A$1:$F$40</definedName>
    <definedName name="_xlnm.Print_Area" localSheetId="4">届出書!$A$1:$AJ$45</definedName>
    <definedName name="_xlnm.Print_Area" localSheetId="1">'別紙様式2-1 計画書_総括表'!$A$1:$AJ$228</definedName>
    <definedName name="_xlnm.Print_Area" localSheetId="2">'別紙様式2-2 個表_処遇'!$A$1:$AG$31</definedName>
    <definedName name="_xlnm.Print_Area" localSheetId="3">'別紙様式2-3 個表_特定'!$A$1:$AH$31</definedName>
    <definedName name="_xlnm.Print_Titles" localSheetId="5">【参考】数式用!$2:$4</definedName>
    <definedName name="_xlnm.Print_Titles" localSheetId="2">'別紙様式2-2 個表_処遇'!$7:$11</definedName>
    <definedName name="_xlnm.Print_Titles" localSheetId="3">'別紙様式2-3 個表_特定'!$7:$11</definedName>
    <definedName name="www" localSheetId="4">#REF!</definedName>
    <definedName name="www">#REF!</definedName>
    <definedName name="サービス" localSheetId="4">#REF!</definedName>
    <definedName name="サービス">#REF!</definedName>
    <definedName name="サービス種別">#REF!</definedName>
    <definedName name="サービス名">#REF!</definedName>
    <definedName name="一覧">#REF!</definedName>
    <definedName name="種類">#REF!</definedName>
    <definedName name="特定" localSheetId="4">#REF!</definedName>
    <definedName name="特定">#REF!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43" i="77" l="1"/>
  <c r="AO78" i="70" l="1"/>
  <c r="AE82" i="70" l="1"/>
  <c r="Y82" i="70"/>
  <c r="S82" i="70"/>
  <c r="T18" i="72" l="1"/>
  <c r="T19" i="72"/>
  <c r="T20" i="72"/>
  <c r="T21" i="72"/>
  <c r="T22" i="72"/>
  <c r="T23" i="72"/>
  <c r="T24" i="72"/>
  <c r="T25" i="72"/>
  <c r="T26" i="72"/>
  <c r="T27" i="72"/>
  <c r="T28" i="72"/>
  <c r="T29" i="72"/>
  <c r="T30" i="72"/>
  <c r="T31" i="72"/>
  <c r="T32" i="72"/>
  <c r="T33" i="72"/>
  <c r="T34" i="72"/>
  <c r="T35" i="72"/>
  <c r="T36" i="72"/>
  <c r="T37" i="72"/>
  <c r="T38" i="72"/>
  <c r="T39" i="72"/>
  <c r="T40" i="72"/>
  <c r="T41" i="72"/>
  <c r="T42" i="72"/>
  <c r="T43" i="72"/>
  <c r="T44" i="72"/>
  <c r="T45" i="72"/>
  <c r="T46" i="72"/>
  <c r="T47" i="72"/>
  <c r="T48" i="72"/>
  <c r="T49" i="72"/>
  <c r="T50" i="72"/>
  <c r="T51" i="72"/>
  <c r="T52" i="72"/>
  <c r="T53" i="72"/>
  <c r="T54" i="72"/>
  <c r="T55" i="72"/>
  <c r="T56" i="72"/>
  <c r="T57" i="72"/>
  <c r="T58" i="72"/>
  <c r="T59" i="72"/>
  <c r="T60" i="72"/>
  <c r="T61" i="72"/>
  <c r="T62" i="72"/>
  <c r="T63" i="72"/>
  <c r="T64" i="72"/>
  <c r="T65" i="72"/>
  <c r="T66" i="72"/>
  <c r="T67" i="72"/>
  <c r="T68" i="72"/>
  <c r="T69" i="72"/>
  <c r="T70" i="72"/>
  <c r="T71" i="72"/>
  <c r="T72" i="72"/>
  <c r="T73" i="72"/>
  <c r="T74" i="72"/>
  <c r="T75" i="72"/>
  <c r="T76" i="72"/>
  <c r="T77" i="72"/>
  <c r="T78" i="72"/>
  <c r="T79" i="72"/>
  <c r="T80" i="72"/>
  <c r="T81" i="72"/>
  <c r="T82" i="72"/>
  <c r="T83" i="72"/>
  <c r="T84" i="72"/>
  <c r="T85" i="72"/>
  <c r="T86" i="72"/>
  <c r="T87" i="72"/>
  <c r="T88" i="72"/>
  <c r="T89" i="72"/>
  <c r="T90" i="72"/>
  <c r="T91" i="72"/>
  <c r="T92" i="72"/>
  <c r="T93" i="72"/>
  <c r="T94" i="72"/>
  <c r="T95" i="72"/>
  <c r="T96" i="72"/>
  <c r="T97" i="72"/>
  <c r="T98" i="72"/>
  <c r="T99" i="72"/>
  <c r="T100" i="72"/>
  <c r="T101" i="72"/>
  <c r="T102" i="72"/>
  <c r="T103" i="72"/>
  <c r="T104" i="72"/>
  <c r="T105" i="72"/>
  <c r="T106" i="72"/>
  <c r="T107" i="72"/>
  <c r="T108" i="72"/>
  <c r="T109" i="72"/>
  <c r="T110" i="72"/>
  <c r="T111" i="72"/>
  <c r="D71" i="70" l="1"/>
  <c r="D50" i="70"/>
  <c r="D30" i="70"/>
  <c r="AF111" i="72"/>
  <c r="AF110" i="72"/>
  <c r="AF109" i="72"/>
  <c r="AF108" i="72"/>
  <c r="AF107" i="72"/>
  <c r="AF106" i="72"/>
  <c r="AF105" i="72"/>
  <c r="AF104" i="72"/>
  <c r="AF103" i="72"/>
  <c r="AF102" i="72"/>
  <c r="AF101" i="72"/>
  <c r="AF100" i="72"/>
  <c r="AF99" i="72"/>
  <c r="AF98" i="72"/>
  <c r="AF97" i="72"/>
  <c r="AF96" i="72"/>
  <c r="AF95" i="72"/>
  <c r="AF94" i="72"/>
  <c r="AF93" i="72"/>
  <c r="AF92" i="72"/>
  <c r="AF91" i="72"/>
  <c r="AF90" i="72"/>
  <c r="AF89" i="72"/>
  <c r="AF88" i="72"/>
  <c r="AF87" i="72"/>
  <c r="AF86" i="72"/>
  <c r="AF85" i="72"/>
  <c r="AF84" i="72"/>
  <c r="AF83" i="72"/>
  <c r="AF82" i="72"/>
  <c r="AF81" i="72"/>
  <c r="AF80" i="72"/>
  <c r="AF79" i="72"/>
  <c r="AF78" i="72"/>
  <c r="AF77" i="72"/>
  <c r="AF76" i="72"/>
  <c r="AF75" i="72"/>
  <c r="AF74" i="72"/>
  <c r="AF73" i="72"/>
  <c r="AF72" i="72"/>
  <c r="AF71" i="72"/>
  <c r="AF70" i="72"/>
  <c r="AF69" i="72"/>
  <c r="AF68" i="72"/>
  <c r="AF67" i="72"/>
  <c r="AF66" i="72"/>
  <c r="AF65" i="72"/>
  <c r="AF64" i="72"/>
  <c r="AF63" i="72"/>
  <c r="AF62" i="72"/>
  <c r="AF61" i="72"/>
  <c r="AF60" i="72"/>
  <c r="AF59" i="72"/>
  <c r="AF58" i="72"/>
  <c r="AF57" i="72"/>
  <c r="AF56" i="72"/>
  <c r="AF55" i="72"/>
  <c r="AF54" i="72"/>
  <c r="AF53" i="72"/>
  <c r="AF52" i="72"/>
  <c r="AF51" i="72"/>
  <c r="AF50" i="72"/>
  <c r="AF49" i="72"/>
  <c r="AF48" i="72"/>
  <c r="AF47" i="72"/>
  <c r="AF46" i="72"/>
  <c r="AF45" i="72"/>
  <c r="AF44" i="72"/>
  <c r="AF43" i="72"/>
  <c r="AF42" i="72"/>
  <c r="AF41" i="72"/>
  <c r="AF40" i="72"/>
  <c r="AF39" i="72"/>
  <c r="AF38" i="72"/>
  <c r="AF37" i="72"/>
  <c r="AF36" i="72"/>
  <c r="AF35" i="72"/>
  <c r="AF34" i="72"/>
  <c r="AF33" i="72"/>
  <c r="AF32" i="72"/>
  <c r="AF31" i="72"/>
  <c r="AF30" i="72"/>
  <c r="AF29" i="72"/>
  <c r="AF28" i="72"/>
  <c r="AF27" i="72"/>
  <c r="AF26" i="72"/>
  <c r="AF25" i="72"/>
  <c r="AF24" i="72"/>
  <c r="AF23" i="72"/>
  <c r="AF22" i="72"/>
  <c r="AF21" i="72"/>
  <c r="AF20" i="72"/>
  <c r="AF19" i="72"/>
  <c r="AF18" i="72"/>
  <c r="AF17" i="72"/>
  <c r="AF16" i="72"/>
  <c r="AF15" i="72"/>
  <c r="AF14" i="72"/>
  <c r="AF13" i="72"/>
  <c r="AE111" i="9"/>
  <c r="AE110" i="9"/>
  <c r="AE109" i="9"/>
  <c r="AE108" i="9"/>
  <c r="AE107" i="9"/>
  <c r="AE106" i="9"/>
  <c r="AE105" i="9"/>
  <c r="AE104" i="9"/>
  <c r="AE103" i="9"/>
  <c r="AE102" i="9"/>
  <c r="AE101" i="9"/>
  <c r="AE100" i="9"/>
  <c r="AE99" i="9"/>
  <c r="AE98" i="9"/>
  <c r="AE97" i="9"/>
  <c r="AE96" i="9"/>
  <c r="AE95" i="9"/>
  <c r="AE94" i="9"/>
  <c r="AE93" i="9"/>
  <c r="AE92" i="9"/>
  <c r="AE91" i="9"/>
  <c r="AE90" i="9"/>
  <c r="AE89" i="9"/>
  <c r="AE88" i="9"/>
  <c r="AE87" i="9"/>
  <c r="AE86" i="9"/>
  <c r="AE85" i="9"/>
  <c r="AE84" i="9"/>
  <c r="AE83" i="9"/>
  <c r="AE82" i="9"/>
  <c r="AE81" i="9"/>
  <c r="AE80" i="9"/>
  <c r="AE79" i="9"/>
  <c r="AE78" i="9"/>
  <c r="AE77" i="9"/>
  <c r="AE76" i="9"/>
  <c r="AE75" i="9"/>
  <c r="AE74" i="9"/>
  <c r="AE73" i="9"/>
  <c r="AE72" i="9"/>
  <c r="AE71" i="9"/>
  <c r="AE70" i="9"/>
  <c r="AE69" i="9"/>
  <c r="AE68" i="9"/>
  <c r="AE67" i="9"/>
  <c r="AE66" i="9"/>
  <c r="AE65" i="9"/>
  <c r="AE64" i="9"/>
  <c r="AE63" i="9"/>
  <c r="AE62" i="9"/>
  <c r="AE61" i="9"/>
  <c r="AE60" i="9"/>
  <c r="AE59" i="9"/>
  <c r="AE58" i="9"/>
  <c r="AE57" i="9"/>
  <c r="AE56" i="9"/>
  <c r="AE55" i="9"/>
  <c r="AE54" i="9"/>
  <c r="AE53" i="9"/>
  <c r="AE52" i="9"/>
  <c r="AE51" i="9"/>
  <c r="AE50" i="9"/>
  <c r="AE49" i="9"/>
  <c r="AE48" i="9"/>
  <c r="AE47" i="9"/>
  <c r="AE46" i="9"/>
  <c r="AE45" i="9"/>
  <c r="AE44" i="9"/>
  <c r="AE43" i="9"/>
  <c r="AE42" i="9"/>
  <c r="AE41" i="9"/>
  <c r="AE40" i="9"/>
  <c r="AE39" i="9"/>
  <c r="AE38" i="9"/>
  <c r="AE37" i="9"/>
  <c r="AE36" i="9"/>
  <c r="AE35" i="9"/>
  <c r="AE34" i="9"/>
  <c r="AE33" i="9"/>
  <c r="AE32" i="9"/>
  <c r="AE31" i="9"/>
  <c r="AE30" i="9"/>
  <c r="AE29" i="9"/>
  <c r="AE28" i="9"/>
  <c r="AE27" i="9"/>
  <c r="AE26" i="9"/>
  <c r="AE25" i="9"/>
  <c r="AE24" i="9"/>
  <c r="AE23" i="9"/>
  <c r="AE22" i="9"/>
  <c r="AE21" i="9"/>
  <c r="AE20" i="9"/>
  <c r="AE19" i="9"/>
  <c r="AE18" i="9"/>
  <c r="AE17" i="9"/>
  <c r="AE16" i="9"/>
  <c r="AE15" i="9"/>
  <c r="AE14" i="9"/>
  <c r="AE13" i="9"/>
  <c r="AE12" i="9"/>
  <c r="AF12" i="72"/>
  <c r="U111" i="72"/>
  <c r="U110" i="72"/>
  <c r="U109" i="72"/>
  <c r="U108" i="72"/>
  <c r="U107" i="72"/>
  <c r="U106" i="72"/>
  <c r="U105" i="72"/>
  <c r="U104" i="72"/>
  <c r="U103" i="72"/>
  <c r="U102" i="72"/>
  <c r="U101" i="72"/>
  <c r="U100" i="72"/>
  <c r="U99" i="72"/>
  <c r="U98" i="72"/>
  <c r="U97" i="72"/>
  <c r="U96" i="72"/>
  <c r="U95" i="72"/>
  <c r="U94" i="72"/>
  <c r="U93" i="72"/>
  <c r="U92" i="72"/>
  <c r="U91" i="72"/>
  <c r="U90" i="72"/>
  <c r="U89" i="72"/>
  <c r="U88" i="72"/>
  <c r="U87" i="72"/>
  <c r="U86" i="72"/>
  <c r="U85" i="72"/>
  <c r="U84" i="72"/>
  <c r="U83" i="72"/>
  <c r="U82" i="72"/>
  <c r="U81" i="72"/>
  <c r="U80" i="72"/>
  <c r="U79" i="72"/>
  <c r="U78" i="72"/>
  <c r="U77" i="72"/>
  <c r="U76" i="72"/>
  <c r="U75" i="72"/>
  <c r="U74" i="72"/>
  <c r="U73" i="72"/>
  <c r="U72" i="72"/>
  <c r="U71" i="72"/>
  <c r="U70" i="72"/>
  <c r="U69" i="72"/>
  <c r="U68" i="72"/>
  <c r="U67" i="72"/>
  <c r="U66" i="72"/>
  <c r="U65" i="72"/>
  <c r="U64" i="72"/>
  <c r="U63" i="72"/>
  <c r="U62" i="72"/>
  <c r="U61" i="72"/>
  <c r="U60" i="72"/>
  <c r="U59" i="72"/>
  <c r="U58" i="72"/>
  <c r="U57" i="72"/>
  <c r="U56" i="72"/>
  <c r="U55" i="72"/>
  <c r="U54" i="72"/>
  <c r="U53" i="72"/>
  <c r="U52" i="72"/>
  <c r="U51" i="72"/>
  <c r="U50" i="72"/>
  <c r="U49" i="72"/>
  <c r="U48" i="72"/>
  <c r="U47" i="72"/>
  <c r="U46" i="72"/>
  <c r="U45" i="72"/>
  <c r="U44" i="72"/>
  <c r="U43" i="72"/>
  <c r="U42" i="72"/>
  <c r="U41" i="72"/>
  <c r="U40" i="72"/>
  <c r="U39" i="72"/>
  <c r="U38" i="72"/>
  <c r="U37" i="72"/>
  <c r="U36" i="72"/>
  <c r="U35" i="72"/>
  <c r="U34" i="72"/>
  <c r="U33" i="72"/>
  <c r="U32" i="72"/>
  <c r="U31" i="72"/>
  <c r="U30" i="72"/>
  <c r="U29" i="72"/>
  <c r="U28" i="72"/>
  <c r="U27" i="72"/>
  <c r="U26" i="72"/>
  <c r="U25" i="72"/>
  <c r="U24" i="72"/>
  <c r="U23" i="72"/>
  <c r="U22" i="72"/>
  <c r="U21" i="72"/>
  <c r="U20" i="72"/>
  <c r="U19" i="72"/>
  <c r="U18" i="72"/>
  <c r="U17" i="72"/>
  <c r="U16" i="72"/>
  <c r="U12" i="72"/>
  <c r="Q111" i="9"/>
  <c r="Q110" i="9"/>
  <c r="Q109" i="9"/>
  <c r="Q108" i="9"/>
  <c r="Q107" i="9"/>
  <c r="Q106" i="9"/>
  <c r="Q105" i="9"/>
  <c r="Q104" i="9"/>
  <c r="Q103" i="9"/>
  <c r="Q102" i="9"/>
  <c r="Q101" i="9"/>
  <c r="Q100" i="9"/>
  <c r="Q99" i="9"/>
  <c r="Q98" i="9"/>
  <c r="Q97" i="9"/>
  <c r="Q96" i="9"/>
  <c r="Q95" i="9"/>
  <c r="Q94" i="9"/>
  <c r="Q93" i="9"/>
  <c r="Q92" i="9"/>
  <c r="Q91" i="9"/>
  <c r="Q90" i="9"/>
  <c r="Q89" i="9"/>
  <c r="Q88" i="9"/>
  <c r="Q87" i="9"/>
  <c r="Q86" i="9"/>
  <c r="Q85" i="9"/>
  <c r="Q84" i="9"/>
  <c r="Q83" i="9"/>
  <c r="Q82" i="9"/>
  <c r="Q81" i="9"/>
  <c r="Q80" i="9"/>
  <c r="Q79" i="9"/>
  <c r="Q78" i="9"/>
  <c r="Q77" i="9"/>
  <c r="Q76" i="9"/>
  <c r="Q75" i="9"/>
  <c r="Q74" i="9"/>
  <c r="Q73" i="9"/>
  <c r="Q72" i="9"/>
  <c r="Q71" i="9"/>
  <c r="Q70" i="9"/>
  <c r="Q69" i="9"/>
  <c r="Q68" i="9"/>
  <c r="Q67" i="9"/>
  <c r="Q66" i="9"/>
  <c r="Q65" i="9"/>
  <c r="Q64" i="9"/>
  <c r="Q63" i="9"/>
  <c r="Q62" i="9"/>
  <c r="Q61" i="9"/>
  <c r="Q60" i="9"/>
  <c r="Q59" i="9"/>
  <c r="Q58" i="9"/>
  <c r="Q57" i="9"/>
  <c r="Q56" i="9"/>
  <c r="Q55" i="9"/>
  <c r="Q54" i="9"/>
  <c r="Q53" i="9"/>
  <c r="Q52" i="9"/>
  <c r="Q51" i="9"/>
  <c r="Q50" i="9"/>
  <c r="Q49" i="9"/>
  <c r="Q48" i="9"/>
  <c r="Q47" i="9"/>
  <c r="Q46" i="9"/>
  <c r="Q45" i="9"/>
  <c r="Q44" i="9"/>
  <c r="Q43" i="9"/>
  <c r="Q42" i="9"/>
  <c r="Q41" i="9"/>
  <c r="Q40" i="9"/>
  <c r="Q39" i="9"/>
  <c r="Q38" i="9"/>
  <c r="Q37" i="9"/>
  <c r="Q36" i="9"/>
  <c r="Q35" i="9"/>
  <c r="Q34" i="9"/>
  <c r="Q33" i="9"/>
  <c r="Q32" i="9"/>
  <c r="Q31" i="9"/>
  <c r="Q30" i="9"/>
  <c r="Q29" i="9"/>
  <c r="Q28" i="9"/>
  <c r="Q27" i="9"/>
  <c r="Q26" i="9"/>
  <c r="Q25" i="9"/>
  <c r="Q24" i="9"/>
  <c r="Q23" i="9"/>
  <c r="Q22" i="9"/>
  <c r="Q21" i="9"/>
  <c r="Q20" i="9"/>
  <c r="Q19" i="9"/>
  <c r="Q18" i="9"/>
  <c r="Q17" i="9"/>
  <c r="Q16" i="9"/>
  <c r="Q15" i="9"/>
  <c r="Q14" i="9"/>
  <c r="Q13" i="9"/>
  <c r="Q111" i="72"/>
  <c r="AH111" i="72" s="1"/>
  <c r="Q110" i="72"/>
  <c r="AH110" i="72" s="1"/>
  <c r="Q109" i="72"/>
  <c r="AH109" i="72" s="1"/>
  <c r="Q107" i="72"/>
  <c r="AH107" i="72" s="1"/>
  <c r="Q106" i="72"/>
  <c r="AH106" i="72" s="1"/>
  <c r="Q105" i="72"/>
  <c r="AH105" i="72" s="1"/>
  <c r="Q103" i="72"/>
  <c r="AH103" i="72" s="1"/>
  <c r="Q102" i="72"/>
  <c r="AH102" i="72" s="1"/>
  <c r="Q101" i="72"/>
  <c r="AH101" i="72" s="1"/>
  <c r="Q99" i="72"/>
  <c r="AH99" i="72" s="1"/>
  <c r="Q98" i="72"/>
  <c r="AH98" i="72" s="1"/>
  <c r="Q97" i="72"/>
  <c r="AH97" i="72" s="1"/>
  <c r="Q95" i="72"/>
  <c r="AH95" i="72" s="1"/>
  <c r="Q94" i="72"/>
  <c r="AH94" i="72" s="1"/>
  <c r="Q93" i="72"/>
  <c r="AH93" i="72" s="1"/>
  <c r="Q91" i="72"/>
  <c r="AH91" i="72" s="1"/>
  <c r="Q90" i="72"/>
  <c r="AH90" i="72" s="1"/>
  <c r="Q89" i="72"/>
  <c r="AH89" i="72" s="1"/>
  <c r="Q87" i="72"/>
  <c r="AH87" i="72" s="1"/>
  <c r="Q86" i="72"/>
  <c r="AH86" i="72" s="1"/>
  <c r="Q85" i="72"/>
  <c r="AH85" i="72" s="1"/>
  <c r="Q83" i="72"/>
  <c r="AH83" i="72" s="1"/>
  <c r="Q82" i="72"/>
  <c r="AH82" i="72" s="1"/>
  <c r="Q81" i="72"/>
  <c r="AH81" i="72" s="1"/>
  <c r="Q79" i="72"/>
  <c r="AH79" i="72" s="1"/>
  <c r="Q78" i="72"/>
  <c r="AH78" i="72" s="1"/>
  <c r="Q77" i="72"/>
  <c r="AH77" i="72" s="1"/>
  <c r="Q75" i="72"/>
  <c r="AH75" i="72" s="1"/>
  <c r="Q74" i="72"/>
  <c r="AH74" i="72" s="1"/>
  <c r="Q73" i="72"/>
  <c r="AH73" i="72" s="1"/>
  <c r="Q71" i="72"/>
  <c r="AH71" i="72" s="1"/>
  <c r="Q70" i="72"/>
  <c r="AH70" i="72" s="1"/>
  <c r="Q69" i="72"/>
  <c r="AH69" i="72" s="1"/>
  <c r="Q67" i="72"/>
  <c r="AH67" i="72" s="1"/>
  <c r="Q66" i="72"/>
  <c r="AH66" i="72" s="1"/>
  <c r="Q65" i="72"/>
  <c r="AH65" i="72" s="1"/>
  <c r="Q63" i="72"/>
  <c r="AH63" i="72" s="1"/>
  <c r="Q62" i="72"/>
  <c r="AH62" i="72" s="1"/>
  <c r="Q61" i="72"/>
  <c r="AH61" i="72" s="1"/>
  <c r="Q59" i="72"/>
  <c r="AH59" i="72" s="1"/>
  <c r="Q58" i="72"/>
  <c r="AH58" i="72" s="1"/>
  <c r="Q57" i="72"/>
  <c r="AH57" i="72" s="1"/>
  <c r="Q55" i="72"/>
  <c r="AH55" i="72" s="1"/>
  <c r="Q54" i="72"/>
  <c r="AH54" i="72" s="1"/>
  <c r="Q53" i="72"/>
  <c r="AH53" i="72" s="1"/>
  <c r="Q51" i="72"/>
  <c r="AH51" i="72" s="1"/>
  <c r="Q50" i="72"/>
  <c r="AH50" i="72" s="1"/>
  <c r="Q49" i="72"/>
  <c r="AH49" i="72" s="1"/>
  <c r="Q47" i="72"/>
  <c r="AH47" i="72" s="1"/>
  <c r="Q46" i="72"/>
  <c r="AH46" i="72" s="1"/>
  <c r="Q45" i="72"/>
  <c r="AH45" i="72" s="1"/>
  <c r="Q43" i="72"/>
  <c r="AH43" i="72" s="1"/>
  <c r="Q42" i="72"/>
  <c r="AH42" i="72" s="1"/>
  <c r="Q41" i="72"/>
  <c r="AH41" i="72" s="1"/>
  <c r="Q39" i="72"/>
  <c r="AH39" i="72" s="1"/>
  <c r="Q38" i="72"/>
  <c r="AH38" i="72" s="1"/>
  <c r="Q37" i="72"/>
  <c r="AH37" i="72" s="1"/>
  <c r="Q35" i="72"/>
  <c r="AH35" i="72" s="1"/>
  <c r="Q34" i="72"/>
  <c r="AH34" i="72" s="1"/>
  <c r="Q33" i="72"/>
  <c r="AH33" i="72" s="1"/>
  <c r="Q31" i="72"/>
  <c r="AH31" i="72" s="1"/>
  <c r="Q30" i="72"/>
  <c r="AH30" i="72" s="1"/>
  <c r="Q29" i="72"/>
  <c r="AH29" i="72" s="1"/>
  <c r="Q27" i="72"/>
  <c r="AH27" i="72" s="1"/>
  <c r="Q26" i="72"/>
  <c r="AH26" i="72" s="1"/>
  <c r="Q25" i="72"/>
  <c r="AH25" i="72" s="1"/>
  <c r="Q23" i="72"/>
  <c r="AH23" i="72" s="1"/>
  <c r="Q22" i="72"/>
  <c r="AH22" i="72" s="1"/>
  <c r="Q21" i="72"/>
  <c r="AH21" i="72" s="1"/>
  <c r="Q19" i="72"/>
  <c r="AH19" i="72" s="1"/>
  <c r="Q15" i="72"/>
  <c r="Q14" i="72" l="1"/>
  <c r="Q18" i="72"/>
  <c r="AH18" i="72" s="1"/>
  <c r="Q17" i="72"/>
  <c r="Q13" i="72"/>
  <c r="Q16" i="72"/>
  <c r="Q20" i="72"/>
  <c r="AH20" i="72" s="1"/>
  <c r="Q24" i="72"/>
  <c r="AH24" i="72" s="1"/>
  <c r="Q28" i="72"/>
  <c r="AH28" i="72" s="1"/>
  <c r="Q32" i="72"/>
  <c r="AH32" i="72" s="1"/>
  <c r="Q36" i="72"/>
  <c r="AH36" i="72" s="1"/>
  <c r="Q40" i="72"/>
  <c r="AH40" i="72" s="1"/>
  <c r="Q44" i="72"/>
  <c r="AH44" i="72" s="1"/>
  <c r="Q48" i="72"/>
  <c r="AH48" i="72" s="1"/>
  <c r="Q52" i="72"/>
  <c r="AH52" i="72" s="1"/>
  <c r="Q56" i="72"/>
  <c r="AH56" i="72" s="1"/>
  <c r="Q60" i="72"/>
  <c r="AH60" i="72" s="1"/>
  <c r="Q64" i="72"/>
  <c r="AH64" i="72" s="1"/>
  <c r="Q68" i="72"/>
  <c r="AH68" i="72" s="1"/>
  <c r="Q72" i="72"/>
  <c r="AH72" i="72" s="1"/>
  <c r="Q76" i="72"/>
  <c r="AH76" i="72" s="1"/>
  <c r="Q80" i="72"/>
  <c r="AH80" i="72" s="1"/>
  <c r="Q84" i="72"/>
  <c r="AH84" i="72" s="1"/>
  <c r="Q88" i="72"/>
  <c r="AH88" i="72" s="1"/>
  <c r="Q92" i="72"/>
  <c r="AH92" i="72" s="1"/>
  <c r="Q96" i="72"/>
  <c r="AH96" i="72" s="1"/>
  <c r="Q100" i="72"/>
  <c r="AH100" i="72" s="1"/>
  <c r="Q104" i="72"/>
  <c r="AH104" i="72" s="1"/>
  <c r="Q108" i="72"/>
  <c r="AH108" i="72" s="1"/>
  <c r="Q12" i="9"/>
  <c r="Q12" i="72" l="1"/>
  <c r="AM41" i="70"/>
  <c r="AL41" i="70"/>
  <c r="AL61" i="70"/>
  <c r="AM61" i="70"/>
  <c r="AB33" i="70" l="1"/>
  <c r="AB31" i="70" s="1"/>
  <c r="AK110" i="72" l="1"/>
  <c r="AK108" i="72"/>
  <c r="AK106" i="72"/>
  <c r="AK104" i="72"/>
  <c r="AK102" i="72"/>
  <c r="AK100" i="72"/>
  <c r="AK98" i="72"/>
  <c r="AK96" i="72"/>
  <c r="AK94" i="72"/>
  <c r="AK92" i="72"/>
  <c r="AK90" i="72"/>
  <c r="AK88" i="72"/>
  <c r="AK86" i="72"/>
  <c r="AK84" i="72"/>
  <c r="AK82" i="72"/>
  <c r="AK80" i="72"/>
  <c r="AK78" i="72"/>
  <c r="AK76" i="72"/>
  <c r="AK74" i="72"/>
  <c r="AK72" i="72"/>
  <c r="AK70" i="72"/>
  <c r="AK68" i="72"/>
  <c r="AK66" i="72"/>
  <c r="AK64" i="72"/>
  <c r="AK62" i="72"/>
  <c r="AK60" i="72"/>
  <c r="AK58" i="72"/>
  <c r="AK56" i="72"/>
  <c r="AK54" i="72"/>
  <c r="AK52" i="72"/>
  <c r="AK50" i="72"/>
  <c r="AK48" i="72"/>
  <c r="AK46" i="72"/>
  <c r="AK44" i="72"/>
  <c r="AK42" i="72"/>
  <c r="AK40" i="72"/>
  <c r="AK38" i="72"/>
  <c r="AK36" i="72"/>
  <c r="AK34" i="72"/>
  <c r="AK33" i="72"/>
  <c r="AJ32" i="72"/>
  <c r="AK31" i="72"/>
  <c r="AJ30" i="72"/>
  <c r="AK29" i="72"/>
  <c r="AJ28" i="72"/>
  <c r="AK27" i="72"/>
  <c r="AJ26" i="72"/>
  <c r="AK25" i="72"/>
  <c r="AJ24" i="72"/>
  <c r="AK23" i="72"/>
  <c r="AJ22" i="72"/>
  <c r="AK21" i="72"/>
  <c r="AJ20" i="72"/>
  <c r="AK19" i="72"/>
  <c r="AK35" i="72" l="1"/>
  <c r="AJ35" i="72"/>
  <c r="AK39" i="72"/>
  <c r="AJ39" i="72"/>
  <c r="AK43" i="72"/>
  <c r="AJ43" i="72"/>
  <c r="AK47" i="72"/>
  <c r="AJ47" i="72"/>
  <c r="AK51" i="72"/>
  <c r="AJ51" i="72"/>
  <c r="AK55" i="72"/>
  <c r="AJ55" i="72"/>
  <c r="AK59" i="72"/>
  <c r="AJ59" i="72"/>
  <c r="AK63" i="72"/>
  <c r="AJ63" i="72"/>
  <c r="AK67" i="72"/>
  <c r="AJ67" i="72"/>
  <c r="AK71" i="72"/>
  <c r="AJ71" i="72"/>
  <c r="AK75" i="72"/>
  <c r="AJ75" i="72"/>
  <c r="AK79" i="72"/>
  <c r="AJ79" i="72"/>
  <c r="AK83" i="72"/>
  <c r="AJ83" i="72"/>
  <c r="AK87" i="72"/>
  <c r="AJ87" i="72"/>
  <c r="AK91" i="72"/>
  <c r="AJ91" i="72"/>
  <c r="AK95" i="72"/>
  <c r="AJ95" i="72"/>
  <c r="AK99" i="72"/>
  <c r="AJ99" i="72"/>
  <c r="AK103" i="72"/>
  <c r="AJ103" i="72"/>
  <c r="AK107" i="72"/>
  <c r="AJ107" i="72"/>
  <c r="AK111" i="72"/>
  <c r="AJ111" i="72"/>
  <c r="AK20" i="72"/>
  <c r="AK22" i="72"/>
  <c r="AK24" i="72"/>
  <c r="AK26" i="72"/>
  <c r="AK28" i="72"/>
  <c r="AK30" i="72"/>
  <c r="AK32" i="72"/>
  <c r="AJ36" i="72"/>
  <c r="AJ44" i="72"/>
  <c r="AJ52" i="72"/>
  <c r="AJ60" i="72"/>
  <c r="AJ68" i="72"/>
  <c r="AJ76" i="72"/>
  <c r="AJ84" i="72"/>
  <c r="AJ92" i="72"/>
  <c r="AJ100" i="72"/>
  <c r="AJ108" i="72"/>
  <c r="AJ19" i="72"/>
  <c r="AJ21" i="72"/>
  <c r="AJ23" i="72"/>
  <c r="AJ25" i="72"/>
  <c r="AJ27" i="72"/>
  <c r="AJ29" i="72"/>
  <c r="AJ31" i="72"/>
  <c r="AJ33" i="72"/>
  <c r="AJ38" i="72"/>
  <c r="AJ46" i="72"/>
  <c r="AJ54" i="72"/>
  <c r="AJ62" i="72"/>
  <c r="AJ70" i="72"/>
  <c r="AJ78" i="72"/>
  <c r="AJ86" i="72"/>
  <c r="AJ94" i="72"/>
  <c r="AJ102" i="72"/>
  <c r="AJ110" i="72"/>
  <c r="AK37" i="72"/>
  <c r="AJ37" i="72"/>
  <c r="AK41" i="72"/>
  <c r="AJ41" i="72"/>
  <c r="AK45" i="72"/>
  <c r="AJ45" i="72"/>
  <c r="AK49" i="72"/>
  <c r="AJ49" i="72"/>
  <c r="AK53" i="72"/>
  <c r="AJ53" i="72"/>
  <c r="AK57" i="72"/>
  <c r="AJ57" i="72"/>
  <c r="AK61" i="72"/>
  <c r="AJ61" i="72"/>
  <c r="AK65" i="72"/>
  <c r="AJ65" i="72"/>
  <c r="AK69" i="72"/>
  <c r="AJ69" i="72"/>
  <c r="AK73" i="72"/>
  <c r="AJ73" i="72"/>
  <c r="AK77" i="72"/>
  <c r="AJ77" i="72"/>
  <c r="AK81" i="72"/>
  <c r="AJ81" i="72"/>
  <c r="AK85" i="72"/>
  <c r="AJ85" i="72"/>
  <c r="AK89" i="72"/>
  <c r="AJ89" i="72"/>
  <c r="AK93" i="72"/>
  <c r="AJ93" i="72"/>
  <c r="AK97" i="72"/>
  <c r="AJ97" i="72"/>
  <c r="AK101" i="72"/>
  <c r="AJ101" i="72"/>
  <c r="AK105" i="72"/>
  <c r="AJ105" i="72"/>
  <c r="AK109" i="72"/>
  <c r="AJ109" i="72"/>
  <c r="AJ40" i="72"/>
  <c r="AJ48" i="72"/>
  <c r="AJ56" i="72"/>
  <c r="AJ64" i="72"/>
  <c r="AJ72" i="72"/>
  <c r="AJ80" i="72"/>
  <c r="AJ88" i="72"/>
  <c r="AJ96" i="72"/>
  <c r="AJ104" i="72"/>
  <c r="AJ34" i="72"/>
  <c r="AJ42" i="72"/>
  <c r="AJ50" i="72"/>
  <c r="AJ58" i="72"/>
  <c r="AJ66" i="72"/>
  <c r="AJ74" i="72"/>
  <c r="AJ82" i="72"/>
  <c r="AJ90" i="72"/>
  <c r="AJ98" i="72"/>
  <c r="AJ106" i="72"/>
  <c r="Z91" i="70" l="1"/>
  <c r="T91" i="70"/>
  <c r="AF91" i="70"/>
  <c r="AU92" i="70"/>
  <c r="AU91" i="70"/>
  <c r="AV91" i="70" s="1"/>
  <c r="AU90" i="70"/>
  <c r="AV90" i="70" s="1"/>
  <c r="AU87" i="70"/>
  <c r="AV87" i="70" s="1"/>
  <c r="N91" i="70" l="1"/>
  <c r="N111" i="72" l="1"/>
  <c r="M111" i="72"/>
  <c r="N110" i="72"/>
  <c r="M110" i="72"/>
  <c r="N109" i="72"/>
  <c r="M109" i="72"/>
  <c r="N108" i="72"/>
  <c r="M108" i="72"/>
  <c r="N107" i="72"/>
  <c r="M107" i="72"/>
  <c r="N106" i="72"/>
  <c r="M106" i="72"/>
  <c r="N105" i="72"/>
  <c r="M105" i="72"/>
  <c r="N104" i="72"/>
  <c r="M104" i="72"/>
  <c r="N103" i="72"/>
  <c r="M103" i="72"/>
  <c r="N102" i="72"/>
  <c r="M102" i="72"/>
  <c r="N101" i="72"/>
  <c r="M101" i="72"/>
  <c r="N100" i="72"/>
  <c r="M100" i="72"/>
  <c r="N99" i="72"/>
  <c r="M99" i="72"/>
  <c r="N98" i="72"/>
  <c r="M98" i="72"/>
  <c r="N97" i="72"/>
  <c r="M97" i="72"/>
  <c r="N96" i="72"/>
  <c r="M96" i="72"/>
  <c r="N95" i="72"/>
  <c r="M95" i="72"/>
  <c r="N94" i="72"/>
  <c r="M94" i="72"/>
  <c r="N93" i="72"/>
  <c r="M93" i="72"/>
  <c r="N92" i="72"/>
  <c r="M92" i="72"/>
  <c r="N91" i="72"/>
  <c r="M91" i="72"/>
  <c r="N90" i="72"/>
  <c r="M90" i="72"/>
  <c r="N89" i="72"/>
  <c r="M89" i="72"/>
  <c r="N88" i="72"/>
  <c r="M88" i="72"/>
  <c r="N87" i="72"/>
  <c r="M87" i="72"/>
  <c r="N86" i="72"/>
  <c r="M86" i="72"/>
  <c r="N85" i="72"/>
  <c r="M85" i="72"/>
  <c r="N84" i="72"/>
  <c r="M84" i="72"/>
  <c r="N83" i="72"/>
  <c r="M83" i="72"/>
  <c r="N82" i="72"/>
  <c r="M82" i="72"/>
  <c r="N81" i="72"/>
  <c r="M81" i="72"/>
  <c r="N80" i="72"/>
  <c r="M80" i="72"/>
  <c r="N79" i="72"/>
  <c r="M79" i="72"/>
  <c r="N78" i="72"/>
  <c r="M78" i="72"/>
  <c r="N77" i="72"/>
  <c r="M77" i="72"/>
  <c r="N76" i="72"/>
  <c r="M76" i="72"/>
  <c r="N75" i="72"/>
  <c r="M75" i="72"/>
  <c r="N74" i="72"/>
  <c r="M74" i="72"/>
  <c r="N73" i="72"/>
  <c r="M73" i="72"/>
  <c r="N72" i="72"/>
  <c r="M72" i="72"/>
  <c r="N71" i="72"/>
  <c r="M71" i="72"/>
  <c r="N70" i="72"/>
  <c r="M70" i="72"/>
  <c r="N69" i="72"/>
  <c r="M69" i="72"/>
  <c r="N68" i="72"/>
  <c r="M68" i="72"/>
  <c r="N67" i="72"/>
  <c r="M67" i="72"/>
  <c r="N66" i="72"/>
  <c r="M66" i="72"/>
  <c r="N65" i="72"/>
  <c r="M65" i="72"/>
  <c r="N64" i="72"/>
  <c r="M64" i="72"/>
  <c r="N63" i="72"/>
  <c r="M63" i="72"/>
  <c r="N62" i="72"/>
  <c r="M62" i="72"/>
  <c r="N61" i="72"/>
  <c r="M61" i="72"/>
  <c r="N60" i="72"/>
  <c r="M60" i="72"/>
  <c r="N59" i="72"/>
  <c r="M59" i="72"/>
  <c r="N58" i="72"/>
  <c r="M58" i="72"/>
  <c r="N57" i="72"/>
  <c r="M57" i="72"/>
  <c r="N56" i="72"/>
  <c r="M56" i="72"/>
  <c r="N55" i="72"/>
  <c r="M55" i="72"/>
  <c r="N54" i="72"/>
  <c r="M54" i="72"/>
  <c r="N53" i="72"/>
  <c r="M53" i="72"/>
  <c r="N52" i="72"/>
  <c r="M52" i="72"/>
  <c r="N51" i="72"/>
  <c r="M51" i="72"/>
  <c r="N50" i="72"/>
  <c r="M50" i="72"/>
  <c r="N49" i="72"/>
  <c r="M49" i="72"/>
  <c r="N48" i="72"/>
  <c r="M48" i="72"/>
  <c r="N47" i="72"/>
  <c r="M47" i="72"/>
  <c r="N46" i="72"/>
  <c r="M46" i="72"/>
  <c r="N45" i="72"/>
  <c r="M45" i="72"/>
  <c r="N44" i="72"/>
  <c r="M44" i="72"/>
  <c r="N43" i="72"/>
  <c r="M43" i="72"/>
  <c r="N42" i="72"/>
  <c r="M42" i="72"/>
  <c r="N41" i="72"/>
  <c r="M41" i="72"/>
  <c r="N40" i="72"/>
  <c r="M40" i="72"/>
  <c r="N39" i="72"/>
  <c r="M39" i="72"/>
  <c r="N38" i="72"/>
  <c r="M38" i="72"/>
  <c r="N37" i="72"/>
  <c r="M37" i="72"/>
  <c r="N36" i="72"/>
  <c r="M36" i="72"/>
  <c r="N35" i="72"/>
  <c r="M35" i="72"/>
  <c r="N34" i="72"/>
  <c r="M34" i="72"/>
  <c r="N33" i="72"/>
  <c r="M33" i="72"/>
  <c r="N32" i="72"/>
  <c r="M32" i="72"/>
  <c r="N31" i="72"/>
  <c r="M31" i="72"/>
  <c r="N30" i="72"/>
  <c r="M30" i="72"/>
  <c r="N29" i="72"/>
  <c r="M29" i="72"/>
  <c r="N28" i="72"/>
  <c r="M28" i="72"/>
  <c r="N27" i="72"/>
  <c r="M27" i="72"/>
  <c r="N26" i="72"/>
  <c r="M26" i="72"/>
  <c r="N25" i="72"/>
  <c r="M25" i="72"/>
  <c r="N24" i="72"/>
  <c r="M24" i="72"/>
  <c r="N23" i="72"/>
  <c r="M23" i="72"/>
  <c r="N22" i="72"/>
  <c r="M22" i="72"/>
  <c r="N21" i="72"/>
  <c r="M21" i="72"/>
  <c r="N20" i="72"/>
  <c r="M20" i="72"/>
  <c r="N19" i="72"/>
  <c r="M19" i="72"/>
  <c r="N18" i="72"/>
  <c r="M18" i="72"/>
  <c r="N17" i="72"/>
  <c r="M17" i="72"/>
  <c r="N16" i="72"/>
  <c r="M16" i="72"/>
  <c r="N15" i="72"/>
  <c r="M15" i="72"/>
  <c r="N14" i="72"/>
  <c r="M14" i="72"/>
  <c r="N13" i="72"/>
  <c r="M13" i="72"/>
  <c r="N12" i="72"/>
  <c r="M12" i="72"/>
  <c r="O17" i="9"/>
  <c r="N111" i="9"/>
  <c r="M111" i="9"/>
  <c r="N110" i="9"/>
  <c r="M110" i="9"/>
  <c r="N109" i="9"/>
  <c r="M109" i="9"/>
  <c r="N108" i="9"/>
  <c r="M108" i="9"/>
  <c r="N107" i="9"/>
  <c r="M107" i="9"/>
  <c r="N106" i="9"/>
  <c r="M106" i="9"/>
  <c r="N105" i="9"/>
  <c r="M105" i="9"/>
  <c r="N104" i="9"/>
  <c r="M104" i="9"/>
  <c r="N103" i="9"/>
  <c r="M103" i="9"/>
  <c r="N102" i="9"/>
  <c r="M102" i="9"/>
  <c r="N101" i="9"/>
  <c r="M101" i="9"/>
  <c r="N100" i="9"/>
  <c r="M100" i="9"/>
  <c r="N99" i="9"/>
  <c r="M99" i="9"/>
  <c r="N98" i="9"/>
  <c r="M98" i="9"/>
  <c r="N97" i="9"/>
  <c r="M97" i="9"/>
  <c r="N96" i="9"/>
  <c r="M96" i="9"/>
  <c r="N95" i="9"/>
  <c r="M95" i="9"/>
  <c r="N94" i="9"/>
  <c r="M94" i="9"/>
  <c r="N93" i="9"/>
  <c r="M93" i="9"/>
  <c r="N92" i="9"/>
  <c r="M92" i="9"/>
  <c r="N91" i="9"/>
  <c r="M91" i="9"/>
  <c r="N90" i="9"/>
  <c r="M90" i="9"/>
  <c r="N89" i="9"/>
  <c r="M89" i="9"/>
  <c r="N88" i="9"/>
  <c r="M88" i="9"/>
  <c r="N87" i="9"/>
  <c r="M87" i="9"/>
  <c r="N86" i="9"/>
  <c r="M86" i="9"/>
  <c r="N85" i="9"/>
  <c r="M85" i="9"/>
  <c r="N84" i="9"/>
  <c r="M84" i="9"/>
  <c r="N83" i="9"/>
  <c r="M83" i="9"/>
  <c r="N82" i="9"/>
  <c r="M82" i="9"/>
  <c r="N81" i="9"/>
  <c r="M81" i="9"/>
  <c r="N80" i="9"/>
  <c r="M80" i="9"/>
  <c r="N79" i="9"/>
  <c r="M79" i="9"/>
  <c r="N78" i="9"/>
  <c r="M78" i="9"/>
  <c r="N77" i="9"/>
  <c r="M77" i="9"/>
  <c r="N76" i="9"/>
  <c r="M76" i="9"/>
  <c r="N75" i="9"/>
  <c r="M75" i="9"/>
  <c r="N74" i="9"/>
  <c r="M74" i="9"/>
  <c r="N73" i="9"/>
  <c r="M73" i="9"/>
  <c r="N72" i="9"/>
  <c r="M72" i="9"/>
  <c r="N71" i="9"/>
  <c r="M71" i="9"/>
  <c r="N70" i="9"/>
  <c r="M70" i="9"/>
  <c r="N69" i="9"/>
  <c r="M69" i="9"/>
  <c r="N68" i="9"/>
  <c r="M68" i="9"/>
  <c r="N67" i="9"/>
  <c r="M67" i="9"/>
  <c r="N66" i="9"/>
  <c r="M66" i="9"/>
  <c r="N65" i="9"/>
  <c r="M65" i="9"/>
  <c r="N64" i="9"/>
  <c r="M64" i="9"/>
  <c r="N63" i="9"/>
  <c r="M63" i="9"/>
  <c r="N62" i="9"/>
  <c r="M62" i="9"/>
  <c r="N61" i="9"/>
  <c r="M61" i="9"/>
  <c r="N60" i="9"/>
  <c r="M60" i="9"/>
  <c r="N59" i="9"/>
  <c r="M59" i="9"/>
  <c r="N58" i="9"/>
  <c r="M58" i="9"/>
  <c r="N57" i="9"/>
  <c r="M57" i="9"/>
  <c r="N56" i="9"/>
  <c r="M56" i="9"/>
  <c r="N55" i="9"/>
  <c r="M55" i="9"/>
  <c r="N54" i="9"/>
  <c r="M54" i="9"/>
  <c r="N53" i="9"/>
  <c r="M53" i="9"/>
  <c r="N52" i="9"/>
  <c r="M52" i="9"/>
  <c r="N51" i="9"/>
  <c r="M51" i="9"/>
  <c r="N50" i="9"/>
  <c r="M50" i="9"/>
  <c r="N49" i="9"/>
  <c r="M49" i="9"/>
  <c r="N48" i="9"/>
  <c r="M48" i="9"/>
  <c r="N47" i="9"/>
  <c r="M47" i="9"/>
  <c r="N46" i="9"/>
  <c r="M46" i="9"/>
  <c r="N45" i="9"/>
  <c r="M45" i="9"/>
  <c r="N44" i="9"/>
  <c r="M44" i="9"/>
  <c r="N43" i="9"/>
  <c r="M43" i="9"/>
  <c r="N42" i="9"/>
  <c r="M42" i="9"/>
  <c r="N41" i="9"/>
  <c r="M41" i="9"/>
  <c r="N40" i="9"/>
  <c r="M40" i="9"/>
  <c r="N39" i="9"/>
  <c r="M39" i="9"/>
  <c r="N38" i="9"/>
  <c r="M38" i="9"/>
  <c r="N37" i="9"/>
  <c r="M37" i="9"/>
  <c r="N36" i="9"/>
  <c r="M36" i="9"/>
  <c r="N35" i="9"/>
  <c r="M35" i="9"/>
  <c r="N34" i="9"/>
  <c r="M34" i="9"/>
  <c r="N33" i="9"/>
  <c r="M33" i="9"/>
  <c r="N32" i="9"/>
  <c r="M32" i="9"/>
  <c r="N31" i="9"/>
  <c r="M31" i="9"/>
  <c r="N30" i="9"/>
  <c r="M30" i="9"/>
  <c r="N29" i="9"/>
  <c r="M29" i="9"/>
  <c r="N28" i="9"/>
  <c r="M28" i="9"/>
  <c r="N27" i="9"/>
  <c r="M27" i="9"/>
  <c r="N26" i="9"/>
  <c r="M26" i="9"/>
  <c r="N25" i="9"/>
  <c r="M25" i="9"/>
  <c r="N24" i="9"/>
  <c r="M24" i="9"/>
  <c r="N23" i="9"/>
  <c r="M23" i="9"/>
  <c r="N22" i="9"/>
  <c r="M22" i="9"/>
  <c r="N21" i="9"/>
  <c r="M21" i="9"/>
  <c r="N20" i="9"/>
  <c r="M20" i="9"/>
  <c r="N19" i="9"/>
  <c r="M19" i="9"/>
  <c r="N18" i="9"/>
  <c r="M18" i="9"/>
  <c r="N17" i="9"/>
  <c r="M17" i="9"/>
  <c r="N16" i="9"/>
  <c r="M16" i="9"/>
  <c r="N15" i="9"/>
  <c r="M15" i="9"/>
  <c r="N14" i="9"/>
  <c r="M14" i="9"/>
  <c r="N13" i="9"/>
  <c r="M13" i="9"/>
  <c r="N12" i="9"/>
  <c r="M12" i="9"/>
  <c r="AE83" i="70" l="1"/>
  <c r="Y83" i="70"/>
  <c r="S83" i="70"/>
  <c r="P111" i="9" l="1"/>
  <c r="O111" i="9"/>
  <c r="L111" i="9"/>
  <c r="K111" i="9"/>
  <c r="J111" i="9"/>
  <c r="I111" i="9"/>
  <c r="H111" i="9"/>
  <c r="G111" i="9"/>
  <c r="F111" i="9"/>
  <c r="E111" i="9"/>
  <c r="D111" i="9"/>
  <c r="C111" i="9"/>
  <c r="B111" i="9"/>
  <c r="P110" i="9"/>
  <c r="O110" i="9"/>
  <c r="L110" i="9"/>
  <c r="K110" i="9"/>
  <c r="J110" i="9"/>
  <c r="I110" i="9"/>
  <c r="H110" i="9"/>
  <c r="G110" i="9"/>
  <c r="F110" i="9"/>
  <c r="E110" i="9"/>
  <c r="D110" i="9"/>
  <c r="C110" i="9"/>
  <c r="B110" i="9"/>
  <c r="P109" i="9"/>
  <c r="O109" i="9"/>
  <c r="L109" i="9"/>
  <c r="K109" i="9"/>
  <c r="J109" i="9"/>
  <c r="I109" i="9"/>
  <c r="H109" i="9"/>
  <c r="G109" i="9"/>
  <c r="F109" i="9"/>
  <c r="E109" i="9"/>
  <c r="D109" i="9"/>
  <c r="C109" i="9"/>
  <c r="B109" i="9"/>
  <c r="P108" i="9"/>
  <c r="O108" i="9"/>
  <c r="L108" i="9"/>
  <c r="K108" i="9"/>
  <c r="J108" i="9"/>
  <c r="I108" i="9"/>
  <c r="H108" i="9"/>
  <c r="G108" i="9"/>
  <c r="F108" i="9"/>
  <c r="E108" i="9"/>
  <c r="D108" i="9"/>
  <c r="C108" i="9"/>
  <c r="B108" i="9"/>
  <c r="P107" i="9"/>
  <c r="O107" i="9"/>
  <c r="L107" i="9"/>
  <c r="K107" i="9"/>
  <c r="J107" i="9"/>
  <c r="I107" i="9"/>
  <c r="H107" i="9"/>
  <c r="G107" i="9"/>
  <c r="F107" i="9"/>
  <c r="E107" i="9"/>
  <c r="D107" i="9"/>
  <c r="C107" i="9"/>
  <c r="B107" i="9"/>
  <c r="P106" i="9"/>
  <c r="O106" i="9"/>
  <c r="L106" i="9"/>
  <c r="K106" i="9"/>
  <c r="J106" i="9"/>
  <c r="I106" i="9"/>
  <c r="H106" i="9"/>
  <c r="G106" i="9"/>
  <c r="F106" i="9"/>
  <c r="E106" i="9"/>
  <c r="D106" i="9"/>
  <c r="C106" i="9"/>
  <c r="B106" i="9"/>
  <c r="P105" i="9"/>
  <c r="O105" i="9"/>
  <c r="L105" i="9"/>
  <c r="K105" i="9"/>
  <c r="J105" i="9"/>
  <c r="I105" i="9"/>
  <c r="H105" i="9"/>
  <c r="G105" i="9"/>
  <c r="F105" i="9"/>
  <c r="E105" i="9"/>
  <c r="D105" i="9"/>
  <c r="C105" i="9"/>
  <c r="B105" i="9"/>
  <c r="P104" i="9"/>
  <c r="O104" i="9"/>
  <c r="L104" i="9"/>
  <c r="K104" i="9"/>
  <c r="J104" i="9"/>
  <c r="I104" i="9"/>
  <c r="H104" i="9"/>
  <c r="G104" i="9"/>
  <c r="F104" i="9"/>
  <c r="E104" i="9"/>
  <c r="D104" i="9"/>
  <c r="C104" i="9"/>
  <c r="B104" i="9"/>
  <c r="P103" i="9"/>
  <c r="O103" i="9"/>
  <c r="L103" i="9"/>
  <c r="K103" i="9"/>
  <c r="J103" i="9"/>
  <c r="I103" i="9"/>
  <c r="H103" i="9"/>
  <c r="G103" i="9"/>
  <c r="F103" i="9"/>
  <c r="E103" i="9"/>
  <c r="D103" i="9"/>
  <c r="C103" i="9"/>
  <c r="B103" i="9"/>
  <c r="P102" i="9"/>
  <c r="O102" i="9"/>
  <c r="L102" i="9"/>
  <c r="K102" i="9"/>
  <c r="J102" i="9"/>
  <c r="I102" i="9"/>
  <c r="H102" i="9"/>
  <c r="G102" i="9"/>
  <c r="F102" i="9"/>
  <c r="E102" i="9"/>
  <c r="D102" i="9"/>
  <c r="C102" i="9"/>
  <c r="B102" i="9"/>
  <c r="P101" i="9"/>
  <c r="O101" i="9"/>
  <c r="L101" i="9"/>
  <c r="K101" i="9"/>
  <c r="J101" i="9"/>
  <c r="I101" i="9"/>
  <c r="H101" i="9"/>
  <c r="G101" i="9"/>
  <c r="F101" i="9"/>
  <c r="E101" i="9"/>
  <c r="D101" i="9"/>
  <c r="C101" i="9"/>
  <c r="B101" i="9"/>
  <c r="P100" i="9"/>
  <c r="O100" i="9"/>
  <c r="L100" i="9"/>
  <c r="K100" i="9"/>
  <c r="J100" i="9"/>
  <c r="I100" i="9"/>
  <c r="H100" i="9"/>
  <c r="G100" i="9"/>
  <c r="F100" i="9"/>
  <c r="E100" i="9"/>
  <c r="D100" i="9"/>
  <c r="C100" i="9"/>
  <c r="B100" i="9"/>
  <c r="P99" i="9"/>
  <c r="O99" i="9"/>
  <c r="L99" i="9"/>
  <c r="K99" i="9"/>
  <c r="J99" i="9"/>
  <c r="I99" i="9"/>
  <c r="H99" i="9"/>
  <c r="G99" i="9"/>
  <c r="F99" i="9"/>
  <c r="E99" i="9"/>
  <c r="D99" i="9"/>
  <c r="C99" i="9"/>
  <c r="B99" i="9"/>
  <c r="P98" i="9"/>
  <c r="O98" i="9"/>
  <c r="L98" i="9"/>
  <c r="K98" i="9"/>
  <c r="J98" i="9"/>
  <c r="I98" i="9"/>
  <c r="H98" i="9"/>
  <c r="G98" i="9"/>
  <c r="F98" i="9"/>
  <c r="E98" i="9"/>
  <c r="D98" i="9"/>
  <c r="C98" i="9"/>
  <c r="B98" i="9"/>
  <c r="P97" i="9"/>
  <c r="O97" i="9"/>
  <c r="L97" i="9"/>
  <c r="K97" i="9"/>
  <c r="J97" i="9"/>
  <c r="I97" i="9"/>
  <c r="H97" i="9"/>
  <c r="G97" i="9"/>
  <c r="F97" i="9"/>
  <c r="E97" i="9"/>
  <c r="D97" i="9"/>
  <c r="C97" i="9"/>
  <c r="B97" i="9"/>
  <c r="P96" i="9"/>
  <c r="O96" i="9"/>
  <c r="L96" i="9"/>
  <c r="K96" i="9"/>
  <c r="J96" i="9"/>
  <c r="I96" i="9"/>
  <c r="H96" i="9"/>
  <c r="G96" i="9"/>
  <c r="F96" i="9"/>
  <c r="E96" i="9"/>
  <c r="D96" i="9"/>
  <c r="C96" i="9"/>
  <c r="B96" i="9"/>
  <c r="P95" i="9"/>
  <c r="O95" i="9"/>
  <c r="L95" i="9"/>
  <c r="K95" i="9"/>
  <c r="J95" i="9"/>
  <c r="I95" i="9"/>
  <c r="H95" i="9"/>
  <c r="G95" i="9"/>
  <c r="F95" i="9"/>
  <c r="E95" i="9"/>
  <c r="D95" i="9"/>
  <c r="C95" i="9"/>
  <c r="B95" i="9"/>
  <c r="P94" i="9"/>
  <c r="O94" i="9"/>
  <c r="L94" i="9"/>
  <c r="K94" i="9"/>
  <c r="J94" i="9"/>
  <c r="I94" i="9"/>
  <c r="H94" i="9"/>
  <c r="G94" i="9"/>
  <c r="F94" i="9"/>
  <c r="E94" i="9"/>
  <c r="D94" i="9"/>
  <c r="C94" i="9"/>
  <c r="B94" i="9"/>
  <c r="P93" i="9"/>
  <c r="O93" i="9"/>
  <c r="L93" i="9"/>
  <c r="K93" i="9"/>
  <c r="J93" i="9"/>
  <c r="I93" i="9"/>
  <c r="H93" i="9"/>
  <c r="G93" i="9"/>
  <c r="F93" i="9"/>
  <c r="E93" i="9"/>
  <c r="D93" i="9"/>
  <c r="C93" i="9"/>
  <c r="B93" i="9"/>
  <c r="P92" i="9"/>
  <c r="O92" i="9"/>
  <c r="L92" i="9"/>
  <c r="K92" i="9"/>
  <c r="J92" i="9"/>
  <c r="I92" i="9"/>
  <c r="H92" i="9"/>
  <c r="G92" i="9"/>
  <c r="F92" i="9"/>
  <c r="E92" i="9"/>
  <c r="D92" i="9"/>
  <c r="C92" i="9"/>
  <c r="B92" i="9"/>
  <c r="P91" i="9"/>
  <c r="O91" i="9"/>
  <c r="L91" i="9"/>
  <c r="K91" i="9"/>
  <c r="J91" i="9"/>
  <c r="I91" i="9"/>
  <c r="H91" i="9"/>
  <c r="G91" i="9"/>
  <c r="F91" i="9"/>
  <c r="E91" i="9"/>
  <c r="D91" i="9"/>
  <c r="C91" i="9"/>
  <c r="B91" i="9"/>
  <c r="P90" i="9"/>
  <c r="O90" i="9"/>
  <c r="L90" i="9"/>
  <c r="K90" i="9"/>
  <c r="J90" i="9"/>
  <c r="I90" i="9"/>
  <c r="H90" i="9"/>
  <c r="G90" i="9"/>
  <c r="F90" i="9"/>
  <c r="E90" i="9"/>
  <c r="D90" i="9"/>
  <c r="C90" i="9"/>
  <c r="B90" i="9"/>
  <c r="P89" i="9"/>
  <c r="O89" i="9"/>
  <c r="L89" i="9"/>
  <c r="K89" i="9"/>
  <c r="J89" i="9"/>
  <c r="I89" i="9"/>
  <c r="H89" i="9"/>
  <c r="G89" i="9"/>
  <c r="F89" i="9"/>
  <c r="E89" i="9"/>
  <c r="D89" i="9"/>
  <c r="C89" i="9"/>
  <c r="B89" i="9"/>
  <c r="P88" i="9"/>
  <c r="O88" i="9"/>
  <c r="L88" i="9"/>
  <c r="K88" i="9"/>
  <c r="J88" i="9"/>
  <c r="I88" i="9"/>
  <c r="H88" i="9"/>
  <c r="G88" i="9"/>
  <c r="F88" i="9"/>
  <c r="E88" i="9"/>
  <c r="D88" i="9"/>
  <c r="C88" i="9"/>
  <c r="B88" i="9"/>
  <c r="P87" i="9"/>
  <c r="O87" i="9"/>
  <c r="L87" i="9"/>
  <c r="K87" i="9"/>
  <c r="J87" i="9"/>
  <c r="I87" i="9"/>
  <c r="H87" i="9"/>
  <c r="G87" i="9"/>
  <c r="F87" i="9"/>
  <c r="E87" i="9"/>
  <c r="D87" i="9"/>
  <c r="C87" i="9"/>
  <c r="B87" i="9"/>
  <c r="P86" i="9"/>
  <c r="O86" i="9"/>
  <c r="L86" i="9"/>
  <c r="K86" i="9"/>
  <c r="J86" i="9"/>
  <c r="I86" i="9"/>
  <c r="H86" i="9"/>
  <c r="G86" i="9"/>
  <c r="F86" i="9"/>
  <c r="E86" i="9"/>
  <c r="D86" i="9"/>
  <c r="C86" i="9"/>
  <c r="B86" i="9"/>
  <c r="P85" i="9"/>
  <c r="O85" i="9"/>
  <c r="L85" i="9"/>
  <c r="K85" i="9"/>
  <c r="J85" i="9"/>
  <c r="I85" i="9"/>
  <c r="H85" i="9"/>
  <c r="G85" i="9"/>
  <c r="F85" i="9"/>
  <c r="E85" i="9"/>
  <c r="D85" i="9"/>
  <c r="C85" i="9"/>
  <c r="B85" i="9"/>
  <c r="P84" i="9"/>
  <c r="O84" i="9"/>
  <c r="L84" i="9"/>
  <c r="K84" i="9"/>
  <c r="J84" i="9"/>
  <c r="I84" i="9"/>
  <c r="H84" i="9"/>
  <c r="G84" i="9"/>
  <c r="F84" i="9"/>
  <c r="E84" i="9"/>
  <c r="D84" i="9"/>
  <c r="C84" i="9"/>
  <c r="B84" i="9"/>
  <c r="P83" i="9"/>
  <c r="O83" i="9"/>
  <c r="L83" i="9"/>
  <c r="K83" i="9"/>
  <c r="J83" i="9"/>
  <c r="I83" i="9"/>
  <c r="H83" i="9"/>
  <c r="G83" i="9"/>
  <c r="F83" i="9"/>
  <c r="E83" i="9"/>
  <c r="D83" i="9"/>
  <c r="C83" i="9"/>
  <c r="B83" i="9"/>
  <c r="P82" i="9"/>
  <c r="O82" i="9"/>
  <c r="L82" i="9"/>
  <c r="K82" i="9"/>
  <c r="J82" i="9"/>
  <c r="I82" i="9"/>
  <c r="H82" i="9"/>
  <c r="G82" i="9"/>
  <c r="F82" i="9"/>
  <c r="E82" i="9"/>
  <c r="D82" i="9"/>
  <c r="C82" i="9"/>
  <c r="B82" i="9"/>
  <c r="P81" i="9"/>
  <c r="O81" i="9"/>
  <c r="L81" i="9"/>
  <c r="K81" i="9"/>
  <c r="J81" i="9"/>
  <c r="I81" i="9"/>
  <c r="H81" i="9"/>
  <c r="G81" i="9"/>
  <c r="F81" i="9"/>
  <c r="E81" i="9"/>
  <c r="D81" i="9"/>
  <c r="C81" i="9"/>
  <c r="B81" i="9"/>
  <c r="P80" i="9"/>
  <c r="O80" i="9"/>
  <c r="L80" i="9"/>
  <c r="K80" i="9"/>
  <c r="J80" i="9"/>
  <c r="I80" i="9"/>
  <c r="H80" i="9"/>
  <c r="G80" i="9"/>
  <c r="F80" i="9"/>
  <c r="E80" i="9"/>
  <c r="D80" i="9"/>
  <c r="C80" i="9"/>
  <c r="B80" i="9"/>
  <c r="P79" i="9"/>
  <c r="O79" i="9"/>
  <c r="L79" i="9"/>
  <c r="K79" i="9"/>
  <c r="J79" i="9"/>
  <c r="I79" i="9"/>
  <c r="H79" i="9"/>
  <c r="G79" i="9"/>
  <c r="F79" i="9"/>
  <c r="E79" i="9"/>
  <c r="D79" i="9"/>
  <c r="C79" i="9"/>
  <c r="B79" i="9"/>
  <c r="P78" i="9"/>
  <c r="O78" i="9"/>
  <c r="L78" i="9"/>
  <c r="K78" i="9"/>
  <c r="J78" i="9"/>
  <c r="I78" i="9"/>
  <c r="H78" i="9"/>
  <c r="G78" i="9"/>
  <c r="F78" i="9"/>
  <c r="E78" i="9"/>
  <c r="D78" i="9"/>
  <c r="C78" i="9"/>
  <c r="B78" i="9"/>
  <c r="P77" i="9"/>
  <c r="O77" i="9"/>
  <c r="L77" i="9"/>
  <c r="K77" i="9"/>
  <c r="J77" i="9"/>
  <c r="I77" i="9"/>
  <c r="H77" i="9"/>
  <c r="G77" i="9"/>
  <c r="F77" i="9"/>
  <c r="E77" i="9"/>
  <c r="D77" i="9"/>
  <c r="C77" i="9"/>
  <c r="B77" i="9"/>
  <c r="P76" i="9"/>
  <c r="O76" i="9"/>
  <c r="L76" i="9"/>
  <c r="K76" i="9"/>
  <c r="J76" i="9"/>
  <c r="I76" i="9"/>
  <c r="H76" i="9"/>
  <c r="G76" i="9"/>
  <c r="F76" i="9"/>
  <c r="E76" i="9"/>
  <c r="D76" i="9"/>
  <c r="C76" i="9"/>
  <c r="B76" i="9"/>
  <c r="P75" i="9"/>
  <c r="O75" i="9"/>
  <c r="L75" i="9"/>
  <c r="K75" i="9"/>
  <c r="J75" i="9"/>
  <c r="I75" i="9"/>
  <c r="H75" i="9"/>
  <c r="G75" i="9"/>
  <c r="F75" i="9"/>
  <c r="E75" i="9"/>
  <c r="D75" i="9"/>
  <c r="C75" i="9"/>
  <c r="B75" i="9"/>
  <c r="P74" i="9"/>
  <c r="O74" i="9"/>
  <c r="L74" i="9"/>
  <c r="K74" i="9"/>
  <c r="J74" i="9"/>
  <c r="I74" i="9"/>
  <c r="H74" i="9"/>
  <c r="G74" i="9"/>
  <c r="F74" i="9"/>
  <c r="E74" i="9"/>
  <c r="D74" i="9"/>
  <c r="C74" i="9"/>
  <c r="B74" i="9"/>
  <c r="P73" i="9"/>
  <c r="O73" i="9"/>
  <c r="L73" i="9"/>
  <c r="K73" i="9"/>
  <c r="J73" i="9"/>
  <c r="I73" i="9"/>
  <c r="H73" i="9"/>
  <c r="G73" i="9"/>
  <c r="F73" i="9"/>
  <c r="E73" i="9"/>
  <c r="D73" i="9"/>
  <c r="C73" i="9"/>
  <c r="B73" i="9"/>
  <c r="P72" i="9"/>
  <c r="O72" i="9"/>
  <c r="L72" i="9"/>
  <c r="K72" i="9"/>
  <c r="J72" i="9"/>
  <c r="I72" i="9"/>
  <c r="H72" i="9"/>
  <c r="G72" i="9"/>
  <c r="F72" i="9"/>
  <c r="E72" i="9"/>
  <c r="D72" i="9"/>
  <c r="C72" i="9"/>
  <c r="B72" i="9"/>
  <c r="P71" i="9"/>
  <c r="O71" i="9"/>
  <c r="L71" i="9"/>
  <c r="K71" i="9"/>
  <c r="J71" i="9"/>
  <c r="I71" i="9"/>
  <c r="H71" i="9"/>
  <c r="G71" i="9"/>
  <c r="F71" i="9"/>
  <c r="E71" i="9"/>
  <c r="D71" i="9"/>
  <c r="C71" i="9"/>
  <c r="B71" i="9"/>
  <c r="P70" i="9"/>
  <c r="O70" i="9"/>
  <c r="L70" i="9"/>
  <c r="K70" i="9"/>
  <c r="J70" i="9"/>
  <c r="I70" i="9"/>
  <c r="H70" i="9"/>
  <c r="G70" i="9"/>
  <c r="F70" i="9"/>
  <c r="E70" i="9"/>
  <c r="D70" i="9"/>
  <c r="C70" i="9"/>
  <c r="B70" i="9"/>
  <c r="P69" i="9"/>
  <c r="O69" i="9"/>
  <c r="L69" i="9"/>
  <c r="K69" i="9"/>
  <c r="J69" i="9"/>
  <c r="I69" i="9"/>
  <c r="H69" i="9"/>
  <c r="G69" i="9"/>
  <c r="F69" i="9"/>
  <c r="E69" i="9"/>
  <c r="D69" i="9"/>
  <c r="C69" i="9"/>
  <c r="B69" i="9"/>
  <c r="P68" i="9"/>
  <c r="O68" i="9"/>
  <c r="L68" i="9"/>
  <c r="K68" i="9"/>
  <c r="J68" i="9"/>
  <c r="I68" i="9"/>
  <c r="H68" i="9"/>
  <c r="G68" i="9"/>
  <c r="F68" i="9"/>
  <c r="E68" i="9"/>
  <c r="D68" i="9"/>
  <c r="C68" i="9"/>
  <c r="B68" i="9"/>
  <c r="P67" i="9"/>
  <c r="O67" i="9"/>
  <c r="L67" i="9"/>
  <c r="K67" i="9"/>
  <c r="J67" i="9"/>
  <c r="I67" i="9"/>
  <c r="H67" i="9"/>
  <c r="G67" i="9"/>
  <c r="F67" i="9"/>
  <c r="E67" i="9"/>
  <c r="D67" i="9"/>
  <c r="C67" i="9"/>
  <c r="B67" i="9"/>
  <c r="P66" i="9"/>
  <c r="O66" i="9"/>
  <c r="L66" i="9"/>
  <c r="K66" i="9"/>
  <c r="J66" i="9"/>
  <c r="I66" i="9"/>
  <c r="H66" i="9"/>
  <c r="G66" i="9"/>
  <c r="F66" i="9"/>
  <c r="E66" i="9"/>
  <c r="D66" i="9"/>
  <c r="C66" i="9"/>
  <c r="B66" i="9"/>
  <c r="P65" i="9"/>
  <c r="O65" i="9"/>
  <c r="L65" i="9"/>
  <c r="K65" i="9"/>
  <c r="J65" i="9"/>
  <c r="I65" i="9"/>
  <c r="H65" i="9"/>
  <c r="G65" i="9"/>
  <c r="F65" i="9"/>
  <c r="E65" i="9"/>
  <c r="D65" i="9"/>
  <c r="C65" i="9"/>
  <c r="B65" i="9"/>
  <c r="P64" i="9"/>
  <c r="O64" i="9"/>
  <c r="L64" i="9"/>
  <c r="K64" i="9"/>
  <c r="J64" i="9"/>
  <c r="I64" i="9"/>
  <c r="H64" i="9"/>
  <c r="G64" i="9"/>
  <c r="F64" i="9"/>
  <c r="E64" i="9"/>
  <c r="D64" i="9"/>
  <c r="C64" i="9"/>
  <c r="B64" i="9"/>
  <c r="P63" i="9"/>
  <c r="O63" i="9"/>
  <c r="L63" i="9"/>
  <c r="K63" i="9"/>
  <c r="J63" i="9"/>
  <c r="I63" i="9"/>
  <c r="H63" i="9"/>
  <c r="G63" i="9"/>
  <c r="F63" i="9"/>
  <c r="E63" i="9"/>
  <c r="D63" i="9"/>
  <c r="C63" i="9"/>
  <c r="B63" i="9"/>
  <c r="P62" i="9"/>
  <c r="O62" i="9"/>
  <c r="L62" i="9"/>
  <c r="K62" i="9"/>
  <c r="J62" i="9"/>
  <c r="I62" i="9"/>
  <c r="H62" i="9"/>
  <c r="G62" i="9"/>
  <c r="F62" i="9"/>
  <c r="E62" i="9"/>
  <c r="D62" i="9"/>
  <c r="C62" i="9"/>
  <c r="B62" i="9"/>
  <c r="P61" i="9"/>
  <c r="O61" i="9"/>
  <c r="L61" i="9"/>
  <c r="K61" i="9"/>
  <c r="J61" i="9"/>
  <c r="I61" i="9"/>
  <c r="H61" i="9"/>
  <c r="G61" i="9"/>
  <c r="F61" i="9"/>
  <c r="E61" i="9"/>
  <c r="D61" i="9"/>
  <c r="C61" i="9"/>
  <c r="B61" i="9"/>
  <c r="P60" i="9"/>
  <c r="O60" i="9"/>
  <c r="L60" i="9"/>
  <c r="K60" i="9"/>
  <c r="J60" i="9"/>
  <c r="I60" i="9"/>
  <c r="H60" i="9"/>
  <c r="G60" i="9"/>
  <c r="F60" i="9"/>
  <c r="E60" i="9"/>
  <c r="D60" i="9"/>
  <c r="C60" i="9"/>
  <c r="B60" i="9"/>
  <c r="P59" i="9"/>
  <c r="O59" i="9"/>
  <c r="L59" i="9"/>
  <c r="K59" i="9"/>
  <c r="J59" i="9"/>
  <c r="I59" i="9"/>
  <c r="H59" i="9"/>
  <c r="G59" i="9"/>
  <c r="F59" i="9"/>
  <c r="E59" i="9"/>
  <c r="D59" i="9"/>
  <c r="C59" i="9"/>
  <c r="B59" i="9"/>
  <c r="P58" i="9"/>
  <c r="O58" i="9"/>
  <c r="L58" i="9"/>
  <c r="K58" i="9"/>
  <c r="J58" i="9"/>
  <c r="I58" i="9"/>
  <c r="H58" i="9"/>
  <c r="G58" i="9"/>
  <c r="F58" i="9"/>
  <c r="E58" i="9"/>
  <c r="D58" i="9"/>
  <c r="C58" i="9"/>
  <c r="B58" i="9"/>
  <c r="P57" i="9"/>
  <c r="O57" i="9"/>
  <c r="L57" i="9"/>
  <c r="K57" i="9"/>
  <c r="J57" i="9"/>
  <c r="I57" i="9"/>
  <c r="H57" i="9"/>
  <c r="G57" i="9"/>
  <c r="F57" i="9"/>
  <c r="E57" i="9"/>
  <c r="D57" i="9"/>
  <c r="C57" i="9"/>
  <c r="B57" i="9"/>
  <c r="P56" i="9"/>
  <c r="O56" i="9"/>
  <c r="L56" i="9"/>
  <c r="K56" i="9"/>
  <c r="J56" i="9"/>
  <c r="I56" i="9"/>
  <c r="H56" i="9"/>
  <c r="G56" i="9"/>
  <c r="F56" i="9"/>
  <c r="E56" i="9"/>
  <c r="D56" i="9"/>
  <c r="C56" i="9"/>
  <c r="B56" i="9"/>
  <c r="P55" i="9"/>
  <c r="O55" i="9"/>
  <c r="L55" i="9"/>
  <c r="K55" i="9"/>
  <c r="J55" i="9"/>
  <c r="I55" i="9"/>
  <c r="H55" i="9"/>
  <c r="G55" i="9"/>
  <c r="F55" i="9"/>
  <c r="E55" i="9"/>
  <c r="D55" i="9"/>
  <c r="C55" i="9"/>
  <c r="B55" i="9"/>
  <c r="P54" i="9"/>
  <c r="O54" i="9"/>
  <c r="L54" i="9"/>
  <c r="K54" i="9"/>
  <c r="J54" i="9"/>
  <c r="I54" i="9"/>
  <c r="H54" i="9"/>
  <c r="G54" i="9"/>
  <c r="F54" i="9"/>
  <c r="E54" i="9"/>
  <c r="D54" i="9"/>
  <c r="C54" i="9"/>
  <c r="B54" i="9"/>
  <c r="P53" i="9"/>
  <c r="O53" i="9"/>
  <c r="L53" i="9"/>
  <c r="K53" i="9"/>
  <c r="J53" i="9"/>
  <c r="I53" i="9"/>
  <c r="H53" i="9"/>
  <c r="G53" i="9"/>
  <c r="F53" i="9"/>
  <c r="E53" i="9"/>
  <c r="D53" i="9"/>
  <c r="C53" i="9"/>
  <c r="B53" i="9"/>
  <c r="P52" i="9"/>
  <c r="O52" i="9"/>
  <c r="L52" i="9"/>
  <c r="K52" i="9"/>
  <c r="J52" i="9"/>
  <c r="I52" i="9"/>
  <c r="H52" i="9"/>
  <c r="G52" i="9"/>
  <c r="F52" i="9"/>
  <c r="E52" i="9"/>
  <c r="D52" i="9"/>
  <c r="C52" i="9"/>
  <c r="B52" i="9"/>
  <c r="P51" i="9"/>
  <c r="O51" i="9"/>
  <c r="L51" i="9"/>
  <c r="K51" i="9"/>
  <c r="J51" i="9"/>
  <c r="I51" i="9"/>
  <c r="H51" i="9"/>
  <c r="G51" i="9"/>
  <c r="F51" i="9"/>
  <c r="E51" i="9"/>
  <c r="D51" i="9"/>
  <c r="C51" i="9"/>
  <c r="B51" i="9"/>
  <c r="P50" i="9"/>
  <c r="O50" i="9"/>
  <c r="L50" i="9"/>
  <c r="K50" i="9"/>
  <c r="J50" i="9"/>
  <c r="I50" i="9"/>
  <c r="H50" i="9"/>
  <c r="G50" i="9"/>
  <c r="F50" i="9"/>
  <c r="E50" i="9"/>
  <c r="D50" i="9"/>
  <c r="C50" i="9"/>
  <c r="B50" i="9"/>
  <c r="P49" i="9"/>
  <c r="O49" i="9"/>
  <c r="L49" i="9"/>
  <c r="K49" i="9"/>
  <c r="J49" i="9"/>
  <c r="I49" i="9"/>
  <c r="H49" i="9"/>
  <c r="G49" i="9"/>
  <c r="F49" i="9"/>
  <c r="E49" i="9"/>
  <c r="D49" i="9"/>
  <c r="C49" i="9"/>
  <c r="B49" i="9"/>
  <c r="P48" i="9"/>
  <c r="O48" i="9"/>
  <c r="L48" i="9"/>
  <c r="K48" i="9"/>
  <c r="J48" i="9"/>
  <c r="I48" i="9"/>
  <c r="H48" i="9"/>
  <c r="G48" i="9"/>
  <c r="F48" i="9"/>
  <c r="E48" i="9"/>
  <c r="D48" i="9"/>
  <c r="C48" i="9"/>
  <c r="B48" i="9"/>
  <c r="P47" i="9"/>
  <c r="O47" i="9"/>
  <c r="L47" i="9"/>
  <c r="K47" i="9"/>
  <c r="J47" i="9"/>
  <c r="I47" i="9"/>
  <c r="H47" i="9"/>
  <c r="G47" i="9"/>
  <c r="F47" i="9"/>
  <c r="E47" i="9"/>
  <c r="D47" i="9"/>
  <c r="C47" i="9"/>
  <c r="B47" i="9"/>
  <c r="P46" i="9"/>
  <c r="O46" i="9"/>
  <c r="L46" i="9"/>
  <c r="K46" i="9"/>
  <c r="J46" i="9"/>
  <c r="I46" i="9"/>
  <c r="H46" i="9"/>
  <c r="G46" i="9"/>
  <c r="F46" i="9"/>
  <c r="E46" i="9"/>
  <c r="D46" i="9"/>
  <c r="C46" i="9"/>
  <c r="B46" i="9"/>
  <c r="P45" i="9"/>
  <c r="O45" i="9"/>
  <c r="L45" i="9"/>
  <c r="K45" i="9"/>
  <c r="J45" i="9"/>
  <c r="I45" i="9"/>
  <c r="H45" i="9"/>
  <c r="G45" i="9"/>
  <c r="F45" i="9"/>
  <c r="E45" i="9"/>
  <c r="D45" i="9"/>
  <c r="C45" i="9"/>
  <c r="B45" i="9"/>
  <c r="P44" i="9"/>
  <c r="O44" i="9"/>
  <c r="L44" i="9"/>
  <c r="K44" i="9"/>
  <c r="J44" i="9"/>
  <c r="I44" i="9"/>
  <c r="H44" i="9"/>
  <c r="G44" i="9"/>
  <c r="F44" i="9"/>
  <c r="E44" i="9"/>
  <c r="D44" i="9"/>
  <c r="C44" i="9"/>
  <c r="B44" i="9"/>
  <c r="P43" i="9"/>
  <c r="O43" i="9"/>
  <c r="L43" i="9"/>
  <c r="K43" i="9"/>
  <c r="J43" i="9"/>
  <c r="I43" i="9"/>
  <c r="H43" i="9"/>
  <c r="G43" i="9"/>
  <c r="F43" i="9"/>
  <c r="E43" i="9"/>
  <c r="D43" i="9"/>
  <c r="C43" i="9"/>
  <c r="B43" i="9"/>
  <c r="P42" i="9"/>
  <c r="O42" i="9"/>
  <c r="L42" i="9"/>
  <c r="K42" i="9"/>
  <c r="J42" i="9"/>
  <c r="I42" i="9"/>
  <c r="H42" i="9"/>
  <c r="G42" i="9"/>
  <c r="F42" i="9"/>
  <c r="E42" i="9"/>
  <c r="D42" i="9"/>
  <c r="C42" i="9"/>
  <c r="B42" i="9"/>
  <c r="P41" i="9"/>
  <c r="O41" i="9"/>
  <c r="L41" i="9"/>
  <c r="K41" i="9"/>
  <c r="J41" i="9"/>
  <c r="I41" i="9"/>
  <c r="H41" i="9"/>
  <c r="G41" i="9"/>
  <c r="F41" i="9"/>
  <c r="E41" i="9"/>
  <c r="D41" i="9"/>
  <c r="C41" i="9"/>
  <c r="B41" i="9"/>
  <c r="P40" i="9"/>
  <c r="O40" i="9"/>
  <c r="L40" i="9"/>
  <c r="K40" i="9"/>
  <c r="J40" i="9"/>
  <c r="I40" i="9"/>
  <c r="H40" i="9"/>
  <c r="G40" i="9"/>
  <c r="F40" i="9"/>
  <c r="E40" i="9"/>
  <c r="D40" i="9"/>
  <c r="C40" i="9"/>
  <c r="B40" i="9"/>
  <c r="P39" i="9"/>
  <c r="O39" i="9"/>
  <c r="L39" i="9"/>
  <c r="K39" i="9"/>
  <c r="J39" i="9"/>
  <c r="I39" i="9"/>
  <c r="H39" i="9"/>
  <c r="G39" i="9"/>
  <c r="F39" i="9"/>
  <c r="E39" i="9"/>
  <c r="D39" i="9"/>
  <c r="C39" i="9"/>
  <c r="B39" i="9"/>
  <c r="P38" i="9"/>
  <c r="O38" i="9"/>
  <c r="L38" i="9"/>
  <c r="K38" i="9"/>
  <c r="J38" i="9"/>
  <c r="I38" i="9"/>
  <c r="H38" i="9"/>
  <c r="G38" i="9"/>
  <c r="F38" i="9"/>
  <c r="E38" i="9"/>
  <c r="D38" i="9"/>
  <c r="C38" i="9"/>
  <c r="B38" i="9"/>
  <c r="P37" i="9"/>
  <c r="O37" i="9"/>
  <c r="L37" i="9"/>
  <c r="K37" i="9"/>
  <c r="J37" i="9"/>
  <c r="I37" i="9"/>
  <c r="H37" i="9"/>
  <c r="G37" i="9"/>
  <c r="F37" i="9"/>
  <c r="E37" i="9"/>
  <c r="D37" i="9"/>
  <c r="C37" i="9"/>
  <c r="B37" i="9"/>
  <c r="P36" i="9"/>
  <c r="O36" i="9"/>
  <c r="L36" i="9"/>
  <c r="K36" i="9"/>
  <c r="J36" i="9"/>
  <c r="I36" i="9"/>
  <c r="H36" i="9"/>
  <c r="G36" i="9"/>
  <c r="F36" i="9"/>
  <c r="E36" i="9"/>
  <c r="D36" i="9"/>
  <c r="C36" i="9"/>
  <c r="B36" i="9"/>
  <c r="P35" i="9"/>
  <c r="O35" i="9"/>
  <c r="L35" i="9"/>
  <c r="K35" i="9"/>
  <c r="J35" i="9"/>
  <c r="I35" i="9"/>
  <c r="H35" i="9"/>
  <c r="G35" i="9"/>
  <c r="F35" i="9"/>
  <c r="E35" i="9"/>
  <c r="D35" i="9"/>
  <c r="C35" i="9"/>
  <c r="B35" i="9"/>
  <c r="P34" i="9"/>
  <c r="O34" i="9"/>
  <c r="L34" i="9"/>
  <c r="K34" i="9"/>
  <c r="J34" i="9"/>
  <c r="I34" i="9"/>
  <c r="H34" i="9"/>
  <c r="G34" i="9"/>
  <c r="F34" i="9"/>
  <c r="E34" i="9"/>
  <c r="D34" i="9"/>
  <c r="C34" i="9"/>
  <c r="B34" i="9"/>
  <c r="P33" i="9"/>
  <c r="O33" i="9"/>
  <c r="L33" i="9"/>
  <c r="K33" i="9"/>
  <c r="J33" i="9"/>
  <c r="I33" i="9"/>
  <c r="H33" i="9"/>
  <c r="G33" i="9"/>
  <c r="F33" i="9"/>
  <c r="E33" i="9"/>
  <c r="D33" i="9"/>
  <c r="C33" i="9"/>
  <c r="B33" i="9"/>
  <c r="P32" i="9"/>
  <c r="O32" i="9"/>
  <c r="L32" i="9"/>
  <c r="K32" i="9"/>
  <c r="J32" i="9"/>
  <c r="I32" i="9"/>
  <c r="H32" i="9"/>
  <c r="G32" i="9"/>
  <c r="F32" i="9"/>
  <c r="E32" i="9"/>
  <c r="D32" i="9"/>
  <c r="C32" i="9"/>
  <c r="B32" i="9"/>
  <c r="P31" i="9"/>
  <c r="O31" i="9"/>
  <c r="L31" i="9"/>
  <c r="K31" i="9"/>
  <c r="J31" i="9"/>
  <c r="I31" i="9"/>
  <c r="H31" i="9"/>
  <c r="G31" i="9"/>
  <c r="F31" i="9"/>
  <c r="E31" i="9"/>
  <c r="D31" i="9"/>
  <c r="C31" i="9"/>
  <c r="B31" i="9"/>
  <c r="P30" i="9"/>
  <c r="O30" i="9"/>
  <c r="L30" i="9"/>
  <c r="K30" i="9"/>
  <c r="J30" i="9"/>
  <c r="I30" i="9"/>
  <c r="H30" i="9"/>
  <c r="G30" i="9"/>
  <c r="F30" i="9"/>
  <c r="E30" i="9"/>
  <c r="D30" i="9"/>
  <c r="C30" i="9"/>
  <c r="B30" i="9"/>
  <c r="P29" i="9"/>
  <c r="O29" i="9"/>
  <c r="L29" i="9"/>
  <c r="K29" i="9"/>
  <c r="J29" i="9"/>
  <c r="I29" i="9"/>
  <c r="H29" i="9"/>
  <c r="G29" i="9"/>
  <c r="F29" i="9"/>
  <c r="E29" i="9"/>
  <c r="D29" i="9"/>
  <c r="C29" i="9"/>
  <c r="B29" i="9"/>
  <c r="P28" i="9"/>
  <c r="O28" i="9"/>
  <c r="L28" i="9"/>
  <c r="K28" i="9"/>
  <c r="J28" i="9"/>
  <c r="I28" i="9"/>
  <c r="H28" i="9"/>
  <c r="G28" i="9"/>
  <c r="F28" i="9"/>
  <c r="E28" i="9"/>
  <c r="D28" i="9"/>
  <c r="C28" i="9"/>
  <c r="B28" i="9"/>
  <c r="P27" i="9"/>
  <c r="O27" i="9"/>
  <c r="L27" i="9"/>
  <c r="K27" i="9"/>
  <c r="J27" i="9"/>
  <c r="I27" i="9"/>
  <c r="H27" i="9"/>
  <c r="G27" i="9"/>
  <c r="F27" i="9"/>
  <c r="E27" i="9"/>
  <c r="D27" i="9"/>
  <c r="C27" i="9"/>
  <c r="B27" i="9"/>
  <c r="P26" i="9"/>
  <c r="O26" i="9"/>
  <c r="L26" i="9"/>
  <c r="K26" i="9"/>
  <c r="J26" i="9"/>
  <c r="I26" i="9"/>
  <c r="H26" i="9"/>
  <c r="G26" i="9"/>
  <c r="F26" i="9"/>
  <c r="E26" i="9"/>
  <c r="D26" i="9"/>
  <c r="C26" i="9"/>
  <c r="B26" i="9"/>
  <c r="P25" i="9"/>
  <c r="O25" i="9"/>
  <c r="L25" i="9"/>
  <c r="K25" i="9"/>
  <c r="J25" i="9"/>
  <c r="I25" i="9"/>
  <c r="H25" i="9"/>
  <c r="G25" i="9"/>
  <c r="F25" i="9"/>
  <c r="E25" i="9"/>
  <c r="D25" i="9"/>
  <c r="C25" i="9"/>
  <c r="B25" i="9"/>
  <c r="P24" i="9"/>
  <c r="O24" i="9"/>
  <c r="L24" i="9"/>
  <c r="K24" i="9"/>
  <c r="J24" i="9"/>
  <c r="I24" i="9"/>
  <c r="H24" i="9"/>
  <c r="G24" i="9"/>
  <c r="F24" i="9"/>
  <c r="E24" i="9"/>
  <c r="D24" i="9"/>
  <c r="C24" i="9"/>
  <c r="B24" i="9"/>
  <c r="P23" i="9"/>
  <c r="O23" i="9"/>
  <c r="L23" i="9"/>
  <c r="K23" i="9"/>
  <c r="J23" i="9"/>
  <c r="I23" i="9"/>
  <c r="H23" i="9"/>
  <c r="G23" i="9"/>
  <c r="F23" i="9"/>
  <c r="E23" i="9"/>
  <c r="D23" i="9"/>
  <c r="C23" i="9"/>
  <c r="B23" i="9"/>
  <c r="P22" i="9"/>
  <c r="O22" i="9"/>
  <c r="L22" i="9"/>
  <c r="K22" i="9"/>
  <c r="J22" i="9"/>
  <c r="I22" i="9"/>
  <c r="H22" i="9"/>
  <c r="G22" i="9"/>
  <c r="F22" i="9"/>
  <c r="E22" i="9"/>
  <c r="D22" i="9"/>
  <c r="C22" i="9"/>
  <c r="B22" i="9"/>
  <c r="P21" i="9"/>
  <c r="O21" i="9"/>
  <c r="L21" i="9"/>
  <c r="K21" i="9"/>
  <c r="J21" i="9"/>
  <c r="I21" i="9"/>
  <c r="H21" i="9"/>
  <c r="G21" i="9"/>
  <c r="F21" i="9"/>
  <c r="E21" i="9"/>
  <c r="D21" i="9"/>
  <c r="C21" i="9"/>
  <c r="B21" i="9"/>
  <c r="P20" i="9"/>
  <c r="O20" i="9"/>
  <c r="L20" i="9"/>
  <c r="K20" i="9"/>
  <c r="J20" i="9"/>
  <c r="I20" i="9"/>
  <c r="H20" i="9"/>
  <c r="G20" i="9"/>
  <c r="F20" i="9"/>
  <c r="E20" i="9"/>
  <c r="D20" i="9"/>
  <c r="C20" i="9"/>
  <c r="B20" i="9"/>
  <c r="P19" i="9"/>
  <c r="O19" i="9"/>
  <c r="L19" i="9"/>
  <c r="K19" i="9"/>
  <c r="J19" i="9"/>
  <c r="I19" i="9"/>
  <c r="H19" i="9"/>
  <c r="G19" i="9"/>
  <c r="F19" i="9"/>
  <c r="E19" i="9"/>
  <c r="D19" i="9"/>
  <c r="C19" i="9"/>
  <c r="B19" i="9"/>
  <c r="P18" i="9"/>
  <c r="T18" i="9" s="1"/>
  <c r="O18" i="9"/>
  <c r="L18" i="9"/>
  <c r="K18" i="9"/>
  <c r="J18" i="9"/>
  <c r="I18" i="9"/>
  <c r="H18" i="9"/>
  <c r="G18" i="9"/>
  <c r="F18" i="9"/>
  <c r="E18" i="9"/>
  <c r="D18" i="9"/>
  <c r="C18" i="9"/>
  <c r="B18" i="9"/>
  <c r="P17" i="9"/>
  <c r="L17" i="9"/>
  <c r="K17" i="9"/>
  <c r="J17" i="9"/>
  <c r="I17" i="9"/>
  <c r="H17" i="9"/>
  <c r="G17" i="9"/>
  <c r="F17" i="9"/>
  <c r="E17" i="9"/>
  <c r="D17" i="9"/>
  <c r="C17" i="9"/>
  <c r="B17" i="9"/>
  <c r="P111" i="72"/>
  <c r="O111" i="72"/>
  <c r="L111" i="72"/>
  <c r="K111" i="72"/>
  <c r="J111" i="72"/>
  <c r="I111" i="72"/>
  <c r="H111" i="72"/>
  <c r="G111" i="72"/>
  <c r="F111" i="72"/>
  <c r="E111" i="72"/>
  <c r="D111" i="72"/>
  <c r="C111" i="72"/>
  <c r="B111" i="72"/>
  <c r="P110" i="72"/>
  <c r="O110" i="72"/>
  <c r="L110" i="72"/>
  <c r="K110" i="72"/>
  <c r="J110" i="72"/>
  <c r="I110" i="72"/>
  <c r="H110" i="72"/>
  <c r="G110" i="72"/>
  <c r="F110" i="72"/>
  <c r="E110" i="72"/>
  <c r="D110" i="72"/>
  <c r="C110" i="72"/>
  <c r="B110" i="72"/>
  <c r="P109" i="72"/>
  <c r="O109" i="72"/>
  <c r="L109" i="72"/>
  <c r="K109" i="72"/>
  <c r="J109" i="72"/>
  <c r="I109" i="72"/>
  <c r="H109" i="72"/>
  <c r="G109" i="72"/>
  <c r="F109" i="72"/>
  <c r="E109" i="72"/>
  <c r="D109" i="72"/>
  <c r="C109" i="72"/>
  <c r="B109" i="72"/>
  <c r="P108" i="72"/>
  <c r="O108" i="72"/>
  <c r="L108" i="72"/>
  <c r="K108" i="72"/>
  <c r="J108" i="72"/>
  <c r="I108" i="72"/>
  <c r="H108" i="72"/>
  <c r="G108" i="72"/>
  <c r="F108" i="72"/>
  <c r="E108" i="72"/>
  <c r="D108" i="72"/>
  <c r="C108" i="72"/>
  <c r="B108" i="72"/>
  <c r="P107" i="72"/>
  <c r="O107" i="72"/>
  <c r="L107" i="72"/>
  <c r="K107" i="72"/>
  <c r="J107" i="72"/>
  <c r="I107" i="72"/>
  <c r="H107" i="72"/>
  <c r="G107" i="72"/>
  <c r="F107" i="72"/>
  <c r="E107" i="72"/>
  <c r="D107" i="72"/>
  <c r="C107" i="72"/>
  <c r="B107" i="72"/>
  <c r="P106" i="72"/>
  <c r="O106" i="72"/>
  <c r="L106" i="72"/>
  <c r="K106" i="72"/>
  <c r="J106" i="72"/>
  <c r="I106" i="72"/>
  <c r="H106" i="72"/>
  <c r="G106" i="72"/>
  <c r="F106" i="72"/>
  <c r="E106" i="72"/>
  <c r="D106" i="72"/>
  <c r="C106" i="72"/>
  <c r="B106" i="72"/>
  <c r="P105" i="72"/>
  <c r="O105" i="72"/>
  <c r="L105" i="72"/>
  <c r="K105" i="72"/>
  <c r="J105" i="72"/>
  <c r="I105" i="72"/>
  <c r="H105" i="72"/>
  <c r="G105" i="72"/>
  <c r="F105" i="72"/>
  <c r="E105" i="72"/>
  <c r="D105" i="72"/>
  <c r="C105" i="72"/>
  <c r="B105" i="72"/>
  <c r="P104" i="72"/>
  <c r="O104" i="72"/>
  <c r="L104" i="72"/>
  <c r="K104" i="72"/>
  <c r="J104" i="72"/>
  <c r="I104" i="72"/>
  <c r="H104" i="72"/>
  <c r="G104" i="72"/>
  <c r="F104" i="72"/>
  <c r="E104" i="72"/>
  <c r="D104" i="72"/>
  <c r="C104" i="72"/>
  <c r="B104" i="72"/>
  <c r="P103" i="72"/>
  <c r="O103" i="72"/>
  <c r="L103" i="72"/>
  <c r="K103" i="72"/>
  <c r="J103" i="72"/>
  <c r="I103" i="72"/>
  <c r="H103" i="72"/>
  <c r="G103" i="72"/>
  <c r="F103" i="72"/>
  <c r="E103" i="72"/>
  <c r="D103" i="72"/>
  <c r="C103" i="72"/>
  <c r="B103" i="72"/>
  <c r="P102" i="72"/>
  <c r="O102" i="72"/>
  <c r="L102" i="72"/>
  <c r="K102" i="72"/>
  <c r="J102" i="72"/>
  <c r="I102" i="72"/>
  <c r="H102" i="72"/>
  <c r="G102" i="72"/>
  <c r="F102" i="72"/>
  <c r="E102" i="72"/>
  <c r="D102" i="72"/>
  <c r="C102" i="72"/>
  <c r="B102" i="72"/>
  <c r="P101" i="72"/>
  <c r="O101" i="72"/>
  <c r="L101" i="72"/>
  <c r="K101" i="72"/>
  <c r="J101" i="72"/>
  <c r="I101" i="72"/>
  <c r="H101" i="72"/>
  <c r="G101" i="72"/>
  <c r="F101" i="72"/>
  <c r="E101" i="72"/>
  <c r="D101" i="72"/>
  <c r="C101" i="72"/>
  <c r="B101" i="72"/>
  <c r="P100" i="72"/>
  <c r="O100" i="72"/>
  <c r="L100" i="72"/>
  <c r="K100" i="72"/>
  <c r="J100" i="72"/>
  <c r="I100" i="72"/>
  <c r="H100" i="72"/>
  <c r="G100" i="72"/>
  <c r="F100" i="72"/>
  <c r="E100" i="72"/>
  <c r="D100" i="72"/>
  <c r="C100" i="72"/>
  <c r="B100" i="72"/>
  <c r="P99" i="72"/>
  <c r="O99" i="72"/>
  <c r="L99" i="72"/>
  <c r="K99" i="72"/>
  <c r="J99" i="72"/>
  <c r="I99" i="72"/>
  <c r="H99" i="72"/>
  <c r="G99" i="72"/>
  <c r="F99" i="72"/>
  <c r="E99" i="72"/>
  <c r="D99" i="72"/>
  <c r="C99" i="72"/>
  <c r="B99" i="72"/>
  <c r="P98" i="72"/>
  <c r="O98" i="72"/>
  <c r="L98" i="72"/>
  <c r="K98" i="72"/>
  <c r="J98" i="72"/>
  <c r="I98" i="72"/>
  <c r="H98" i="72"/>
  <c r="G98" i="72"/>
  <c r="F98" i="72"/>
  <c r="E98" i="72"/>
  <c r="D98" i="72"/>
  <c r="C98" i="72"/>
  <c r="B98" i="72"/>
  <c r="P97" i="72"/>
  <c r="O97" i="72"/>
  <c r="L97" i="72"/>
  <c r="K97" i="72"/>
  <c r="J97" i="72"/>
  <c r="I97" i="72"/>
  <c r="H97" i="72"/>
  <c r="G97" i="72"/>
  <c r="F97" i="72"/>
  <c r="E97" i="72"/>
  <c r="D97" i="72"/>
  <c r="C97" i="72"/>
  <c r="B97" i="72"/>
  <c r="P96" i="72"/>
  <c r="O96" i="72"/>
  <c r="L96" i="72"/>
  <c r="K96" i="72"/>
  <c r="J96" i="72"/>
  <c r="I96" i="72"/>
  <c r="H96" i="72"/>
  <c r="G96" i="72"/>
  <c r="F96" i="72"/>
  <c r="E96" i="72"/>
  <c r="D96" i="72"/>
  <c r="C96" i="72"/>
  <c r="B96" i="72"/>
  <c r="P95" i="72"/>
  <c r="O95" i="72"/>
  <c r="L95" i="72"/>
  <c r="K95" i="72"/>
  <c r="J95" i="72"/>
  <c r="I95" i="72"/>
  <c r="H95" i="72"/>
  <c r="G95" i="72"/>
  <c r="F95" i="72"/>
  <c r="E95" i="72"/>
  <c r="D95" i="72"/>
  <c r="C95" i="72"/>
  <c r="B95" i="72"/>
  <c r="P94" i="72"/>
  <c r="O94" i="72"/>
  <c r="L94" i="72"/>
  <c r="K94" i="72"/>
  <c r="J94" i="72"/>
  <c r="I94" i="72"/>
  <c r="H94" i="72"/>
  <c r="G94" i="72"/>
  <c r="F94" i="72"/>
  <c r="E94" i="72"/>
  <c r="D94" i="72"/>
  <c r="C94" i="72"/>
  <c r="B94" i="72"/>
  <c r="P93" i="72"/>
  <c r="O93" i="72"/>
  <c r="L93" i="72"/>
  <c r="K93" i="72"/>
  <c r="J93" i="72"/>
  <c r="I93" i="72"/>
  <c r="H93" i="72"/>
  <c r="G93" i="72"/>
  <c r="F93" i="72"/>
  <c r="E93" i="72"/>
  <c r="D93" i="72"/>
  <c r="C93" i="72"/>
  <c r="B93" i="72"/>
  <c r="P92" i="72"/>
  <c r="O92" i="72"/>
  <c r="L92" i="72"/>
  <c r="K92" i="72"/>
  <c r="J92" i="72"/>
  <c r="I92" i="72"/>
  <c r="H92" i="72"/>
  <c r="G92" i="72"/>
  <c r="F92" i="72"/>
  <c r="E92" i="72"/>
  <c r="D92" i="72"/>
  <c r="C92" i="72"/>
  <c r="B92" i="72"/>
  <c r="P91" i="72"/>
  <c r="O91" i="72"/>
  <c r="L91" i="72"/>
  <c r="K91" i="72"/>
  <c r="J91" i="72"/>
  <c r="I91" i="72"/>
  <c r="H91" i="72"/>
  <c r="G91" i="72"/>
  <c r="F91" i="72"/>
  <c r="E91" i="72"/>
  <c r="D91" i="72"/>
  <c r="C91" i="72"/>
  <c r="B91" i="72"/>
  <c r="P90" i="72"/>
  <c r="O90" i="72"/>
  <c r="L90" i="72"/>
  <c r="K90" i="72"/>
  <c r="J90" i="72"/>
  <c r="I90" i="72"/>
  <c r="H90" i="72"/>
  <c r="G90" i="72"/>
  <c r="F90" i="72"/>
  <c r="E90" i="72"/>
  <c r="D90" i="72"/>
  <c r="C90" i="72"/>
  <c r="B90" i="72"/>
  <c r="P89" i="72"/>
  <c r="O89" i="72"/>
  <c r="L89" i="72"/>
  <c r="K89" i="72"/>
  <c r="J89" i="72"/>
  <c r="I89" i="72"/>
  <c r="H89" i="72"/>
  <c r="G89" i="72"/>
  <c r="F89" i="72"/>
  <c r="E89" i="72"/>
  <c r="D89" i="72"/>
  <c r="C89" i="72"/>
  <c r="B89" i="72"/>
  <c r="P88" i="72"/>
  <c r="O88" i="72"/>
  <c r="L88" i="72"/>
  <c r="K88" i="72"/>
  <c r="J88" i="72"/>
  <c r="I88" i="72"/>
  <c r="H88" i="72"/>
  <c r="G88" i="72"/>
  <c r="F88" i="72"/>
  <c r="E88" i="72"/>
  <c r="D88" i="72"/>
  <c r="C88" i="72"/>
  <c r="B88" i="72"/>
  <c r="P87" i="72"/>
  <c r="O87" i="72"/>
  <c r="L87" i="72"/>
  <c r="K87" i="72"/>
  <c r="J87" i="72"/>
  <c r="I87" i="72"/>
  <c r="H87" i="72"/>
  <c r="G87" i="72"/>
  <c r="F87" i="72"/>
  <c r="E87" i="72"/>
  <c r="D87" i="72"/>
  <c r="C87" i="72"/>
  <c r="B87" i="72"/>
  <c r="P86" i="72"/>
  <c r="O86" i="72"/>
  <c r="L86" i="72"/>
  <c r="K86" i="72"/>
  <c r="J86" i="72"/>
  <c r="I86" i="72"/>
  <c r="H86" i="72"/>
  <c r="G86" i="72"/>
  <c r="F86" i="72"/>
  <c r="E86" i="72"/>
  <c r="D86" i="72"/>
  <c r="C86" i="72"/>
  <c r="B86" i="72"/>
  <c r="P85" i="72"/>
  <c r="O85" i="72"/>
  <c r="L85" i="72"/>
  <c r="K85" i="72"/>
  <c r="J85" i="72"/>
  <c r="I85" i="72"/>
  <c r="H85" i="72"/>
  <c r="G85" i="72"/>
  <c r="F85" i="72"/>
  <c r="E85" i="72"/>
  <c r="D85" i="72"/>
  <c r="C85" i="72"/>
  <c r="B85" i="72"/>
  <c r="P84" i="72"/>
  <c r="O84" i="72"/>
  <c r="L84" i="72"/>
  <c r="K84" i="72"/>
  <c r="J84" i="72"/>
  <c r="I84" i="72"/>
  <c r="H84" i="72"/>
  <c r="G84" i="72"/>
  <c r="F84" i="72"/>
  <c r="E84" i="72"/>
  <c r="D84" i="72"/>
  <c r="C84" i="72"/>
  <c r="B84" i="72"/>
  <c r="P83" i="72"/>
  <c r="O83" i="72"/>
  <c r="L83" i="72"/>
  <c r="K83" i="72"/>
  <c r="J83" i="72"/>
  <c r="I83" i="72"/>
  <c r="H83" i="72"/>
  <c r="G83" i="72"/>
  <c r="F83" i="72"/>
  <c r="E83" i="72"/>
  <c r="D83" i="72"/>
  <c r="C83" i="72"/>
  <c r="B83" i="72"/>
  <c r="P82" i="72"/>
  <c r="O82" i="72"/>
  <c r="L82" i="72"/>
  <c r="K82" i="72"/>
  <c r="J82" i="72"/>
  <c r="I82" i="72"/>
  <c r="H82" i="72"/>
  <c r="G82" i="72"/>
  <c r="F82" i="72"/>
  <c r="E82" i="72"/>
  <c r="D82" i="72"/>
  <c r="C82" i="72"/>
  <c r="B82" i="72"/>
  <c r="P81" i="72"/>
  <c r="O81" i="72"/>
  <c r="L81" i="72"/>
  <c r="K81" i="72"/>
  <c r="J81" i="72"/>
  <c r="I81" i="72"/>
  <c r="H81" i="72"/>
  <c r="G81" i="72"/>
  <c r="F81" i="72"/>
  <c r="E81" i="72"/>
  <c r="D81" i="72"/>
  <c r="C81" i="72"/>
  <c r="B81" i="72"/>
  <c r="P80" i="72"/>
  <c r="O80" i="72"/>
  <c r="L80" i="72"/>
  <c r="K80" i="72"/>
  <c r="J80" i="72"/>
  <c r="I80" i="72"/>
  <c r="H80" i="72"/>
  <c r="G80" i="72"/>
  <c r="F80" i="72"/>
  <c r="E80" i="72"/>
  <c r="D80" i="72"/>
  <c r="C80" i="72"/>
  <c r="B80" i="72"/>
  <c r="P79" i="72"/>
  <c r="O79" i="72"/>
  <c r="L79" i="72"/>
  <c r="K79" i="72"/>
  <c r="J79" i="72"/>
  <c r="I79" i="72"/>
  <c r="H79" i="72"/>
  <c r="G79" i="72"/>
  <c r="F79" i="72"/>
  <c r="E79" i="72"/>
  <c r="D79" i="72"/>
  <c r="C79" i="72"/>
  <c r="B79" i="72"/>
  <c r="P78" i="72"/>
  <c r="O78" i="72"/>
  <c r="L78" i="72"/>
  <c r="K78" i="72"/>
  <c r="J78" i="72"/>
  <c r="I78" i="72"/>
  <c r="H78" i="72"/>
  <c r="G78" i="72"/>
  <c r="F78" i="72"/>
  <c r="E78" i="72"/>
  <c r="D78" i="72"/>
  <c r="C78" i="72"/>
  <c r="B78" i="72"/>
  <c r="P77" i="72"/>
  <c r="O77" i="72"/>
  <c r="L77" i="72"/>
  <c r="K77" i="72"/>
  <c r="J77" i="72"/>
  <c r="I77" i="72"/>
  <c r="H77" i="72"/>
  <c r="G77" i="72"/>
  <c r="F77" i="72"/>
  <c r="E77" i="72"/>
  <c r="D77" i="72"/>
  <c r="C77" i="72"/>
  <c r="B77" i="72"/>
  <c r="P76" i="72"/>
  <c r="O76" i="72"/>
  <c r="L76" i="72"/>
  <c r="K76" i="72"/>
  <c r="J76" i="72"/>
  <c r="I76" i="72"/>
  <c r="H76" i="72"/>
  <c r="G76" i="72"/>
  <c r="F76" i="72"/>
  <c r="E76" i="72"/>
  <c r="D76" i="72"/>
  <c r="C76" i="72"/>
  <c r="B76" i="72"/>
  <c r="P75" i="72"/>
  <c r="O75" i="72"/>
  <c r="L75" i="72"/>
  <c r="K75" i="72"/>
  <c r="J75" i="72"/>
  <c r="I75" i="72"/>
  <c r="H75" i="72"/>
  <c r="G75" i="72"/>
  <c r="F75" i="72"/>
  <c r="E75" i="72"/>
  <c r="D75" i="72"/>
  <c r="C75" i="72"/>
  <c r="B75" i="72"/>
  <c r="P74" i="72"/>
  <c r="O74" i="72"/>
  <c r="L74" i="72"/>
  <c r="K74" i="72"/>
  <c r="J74" i="72"/>
  <c r="I74" i="72"/>
  <c r="H74" i="72"/>
  <c r="G74" i="72"/>
  <c r="F74" i="72"/>
  <c r="E74" i="72"/>
  <c r="D74" i="72"/>
  <c r="C74" i="72"/>
  <c r="B74" i="72"/>
  <c r="P73" i="72"/>
  <c r="O73" i="72"/>
  <c r="L73" i="72"/>
  <c r="K73" i="72"/>
  <c r="J73" i="72"/>
  <c r="I73" i="72"/>
  <c r="H73" i="72"/>
  <c r="G73" i="72"/>
  <c r="F73" i="72"/>
  <c r="E73" i="72"/>
  <c r="D73" i="72"/>
  <c r="C73" i="72"/>
  <c r="B73" i="72"/>
  <c r="P72" i="72"/>
  <c r="O72" i="72"/>
  <c r="L72" i="72"/>
  <c r="K72" i="72"/>
  <c r="J72" i="72"/>
  <c r="I72" i="72"/>
  <c r="H72" i="72"/>
  <c r="G72" i="72"/>
  <c r="F72" i="72"/>
  <c r="E72" i="72"/>
  <c r="D72" i="72"/>
  <c r="C72" i="72"/>
  <c r="B72" i="72"/>
  <c r="P71" i="72"/>
  <c r="O71" i="72"/>
  <c r="L71" i="72"/>
  <c r="K71" i="72"/>
  <c r="J71" i="72"/>
  <c r="I71" i="72"/>
  <c r="H71" i="72"/>
  <c r="G71" i="72"/>
  <c r="F71" i="72"/>
  <c r="E71" i="72"/>
  <c r="D71" i="72"/>
  <c r="C71" i="72"/>
  <c r="B71" i="72"/>
  <c r="P70" i="72"/>
  <c r="O70" i="72"/>
  <c r="L70" i="72"/>
  <c r="K70" i="72"/>
  <c r="J70" i="72"/>
  <c r="I70" i="72"/>
  <c r="H70" i="72"/>
  <c r="G70" i="72"/>
  <c r="F70" i="72"/>
  <c r="E70" i="72"/>
  <c r="D70" i="72"/>
  <c r="C70" i="72"/>
  <c r="B70" i="72"/>
  <c r="P69" i="72"/>
  <c r="O69" i="72"/>
  <c r="L69" i="72"/>
  <c r="K69" i="72"/>
  <c r="J69" i="72"/>
  <c r="I69" i="72"/>
  <c r="H69" i="72"/>
  <c r="G69" i="72"/>
  <c r="F69" i="72"/>
  <c r="E69" i="72"/>
  <c r="D69" i="72"/>
  <c r="C69" i="72"/>
  <c r="B69" i="72"/>
  <c r="P68" i="72"/>
  <c r="O68" i="72"/>
  <c r="L68" i="72"/>
  <c r="K68" i="72"/>
  <c r="J68" i="72"/>
  <c r="I68" i="72"/>
  <c r="H68" i="72"/>
  <c r="G68" i="72"/>
  <c r="F68" i="72"/>
  <c r="E68" i="72"/>
  <c r="D68" i="72"/>
  <c r="C68" i="72"/>
  <c r="B68" i="72"/>
  <c r="P67" i="72"/>
  <c r="O67" i="72"/>
  <c r="L67" i="72"/>
  <c r="K67" i="72"/>
  <c r="J67" i="72"/>
  <c r="I67" i="72"/>
  <c r="H67" i="72"/>
  <c r="G67" i="72"/>
  <c r="F67" i="72"/>
  <c r="E67" i="72"/>
  <c r="D67" i="72"/>
  <c r="C67" i="72"/>
  <c r="B67" i="72"/>
  <c r="P66" i="72"/>
  <c r="O66" i="72"/>
  <c r="L66" i="72"/>
  <c r="K66" i="72"/>
  <c r="J66" i="72"/>
  <c r="I66" i="72"/>
  <c r="H66" i="72"/>
  <c r="G66" i="72"/>
  <c r="F66" i="72"/>
  <c r="E66" i="72"/>
  <c r="D66" i="72"/>
  <c r="C66" i="72"/>
  <c r="B66" i="72"/>
  <c r="P65" i="72"/>
  <c r="O65" i="72"/>
  <c r="L65" i="72"/>
  <c r="K65" i="72"/>
  <c r="J65" i="72"/>
  <c r="I65" i="72"/>
  <c r="H65" i="72"/>
  <c r="G65" i="72"/>
  <c r="F65" i="72"/>
  <c r="E65" i="72"/>
  <c r="D65" i="72"/>
  <c r="C65" i="72"/>
  <c r="B65" i="72"/>
  <c r="P64" i="72"/>
  <c r="O64" i="72"/>
  <c r="L64" i="72"/>
  <c r="K64" i="72"/>
  <c r="J64" i="72"/>
  <c r="I64" i="72"/>
  <c r="H64" i="72"/>
  <c r="G64" i="72"/>
  <c r="F64" i="72"/>
  <c r="E64" i="72"/>
  <c r="D64" i="72"/>
  <c r="C64" i="72"/>
  <c r="B64" i="72"/>
  <c r="P63" i="72"/>
  <c r="O63" i="72"/>
  <c r="L63" i="72"/>
  <c r="K63" i="72"/>
  <c r="J63" i="72"/>
  <c r="I63" i="72"/>
  <c r="H63" i="72"/>
  <c r="G63" i="72"/>
  <c r="F63" i="72"/>
  <c r="E63" i="72"/>
  <c r="D63" i="72"/>
  <c r="C63" i="72"/>
  <c r="B63" i="72"/>
  <c r="P62" i="72"/>
  <c r="O62" i="72"/>
  <c r="L62" i="72"/>
  <c r="K62" i="72"/>
  <c r="J62" i="72"/>
  <c r="I62" i="72"/>
  <c r="H62" i="72"/>
  <c r="G62" i="72"/>
  <c r="F62" i="72"/>
  <c r="E62" i="72"/>
  <c r="D62" i="72"/>
  <c r="C62" i="72"/>
  <c r="B62" i="72"/>
  <c r="P61" i="72"/>
  <c r="O61" i="72"/>
  <c r="L61" i="72"/>
  <c r="K61" i="72"/>
  <c r="J61" i="72"/>
  <c r="I61" i="72"/>
  <c r="H61" i="72"/>
  <c r="G61" i="72"/>
  <c r="F61" i="72"/>
  <c r="E61" i="72"/>
  <c r="D61" i="72"/>
  <c r="C61" i="72"/>
  <c r="B61" i="72"/>
  <c r="P60" i="72"/>
  <c r="O60" i="72"/>
  <c r="L60" i="72"/>
  <c r="K60" i="72"/>
  <c r="J60" i="72"/>
  <c r="I60" i="72"/>
  <c r="H60" i="72"/>
  <c r="G60" i="72"/>
  <c r="F60" i="72"/>
  <c r="E60" i="72"/>
  <c r="D60" i="72"/>
  <c r="C60" i="72"/>
  <c r="B60" i="72"/>
  <c r="P59" i="72"/>
  <c r="O59" i="72"/>
  <c r="L59" i="72"/>
  <c r="K59" i="72"/>
  <c r="J59" i="72"/>
  <c r="I59" i="72"/>
  <c r="H59" i="72"/>
  <c r="G59" i="72"/>
  <c r="F59" i="72"/>
  <c r="E59" i="72"/>
  <c r="D59" i="72"/>
  <c r="C59" i="72"/>
  <c r="B59" i="72"/>
  <c r="P58" i="72"/>
  <c r="O58" i="72"/>
  <c r="L58" i="72"/>
  <c r="K58" i="72"/>
  <c r="J58" i="72"/>
  <c r="I58" i="72"/>
  <c r="H58" i="72"/>
  <c r="G58" i="72"/>
  <c r="F58" i="72"/>
  <c r="E58" i="72"/>
  <c r="D58" i="72"/>
  <c r="C58" i="72"/>
  <c r="B58" i="72"/>
  <c r="P57" i="72"/>
  <c r="O57" i="72"/>
  <c r="L57" i="72"/>
  <c r="K57" i="72"/>
  <c r="J57" i="72"/>
  <c r="I57" i="72"/>
  <c r="H57" i="72"/>
  <c r="G57" i="72"/>
  <c r="F57" i="72"/>
  <c r="E57" i="72"/>
  <c r="D57" i="72"/>
  <c r="C57" i="72"/>
  <c r="B57" i="72"/>
  <c r="P56" i="72"/>
  <c r="O56" i="72"/>
  <c r="L56" i="72"/>
  <c r="K56" i="72"/>
  <c r="J56" i="72"/>
  <c r="I56" i="72"/>
  <c r="H56" i="72"/>
  <c r="G56" i="72"/>
  <c r="F56" i="72"/>
  <c r="E56" i="72"/>
  <c r="D56" i="72"/>
  <c r="C56" i="72"/>
  <c r="B56" i="72"/>
  <c r="P55" i="72"/>
  <c r="O55" i="72"/>
  <c r="L55" i="72"/>
  <c r="K55" i="72"/>
  <c r="J55" i="72"/>
  <c r="I55" i="72"/>
  <c r="H55" i="72"/>
  <c r="G55" i="72"/>
  <c r="F55" i="72"/>
  <c r="E55" i="72"/>
  <c r="D55" i="72"/>
  <c r="C55" i="72"/>
  <c r="B55" i="72"/>
  <c r="P54" i="72"/>
  <c r="O54" i="72"/>
  <c r="L54" i="72"/>
  <c r="K54" i="72"/>
  <c r="J54" i="72"/>
  <c r="I54" i="72"/>
  <c r="H54" i="72"/>
  <c r="G54" i="72"/>
  <c r="F54" i="72"/>
  <c r="E54" i="72"/>
  <c r="D54" i="72"/>
  <c r="C54" i="72"/>
  <c r="B54" i="72"/>
  <c r="P53" i="72"/>
  <c r="O53" i="72"/>
  <c r="L53" i="72"/>
  <c r="K53" i="72"/>
  <c r="J53" i="72"/>
  <c r="I53" i="72"/>
  <c r="H53" i="72"/>
  <c r="G53" i="72"/>
  <c r="F53" i="72"/>
  <c r="E53" i="72"/>
  <c r="D53" i="72"/>
  <c r="C53" i="72"/>
  <c r="B53" i="72"/>
  <c r="P52" i="72"/>
  <c r="O52" i="72"/>
  <c r="L52" i="72"/>
  <c r="K52" i="72"/>
  <c r="J52" i="72"/>
  <c r="I52" i="72"/>
  <c r="H52" i="72"/>
  <c r="G52" i="72"/>
  <c r="F52" i="72"/>
  <c r="E52" i="72"/>
  <c r="D52" i="72"/>
  <c r="C52" i="72"/>
  <c r="B52" i="72"/>
  <c r="P51" i="72"/>
  <c r="O51" i="72"/>
  <c r="L51" i="72"/>
  <c r="K51" i="72"/>
  <c r="J51" i="72"/>
  <c r="I51" i="72"/>
  <c r="H51" i="72"/>
  <c r="G51" i="72"/>
  <c r="F51" i="72"/>
  <c r="E51" i="72"/>
  <c r="D51" i="72"/>
  <c r="C51" i="72"/>
  <c r="B51" i="72"/>
  <c r="P50" i="72"/>
  <c r="O50" i="72"/>
  <c r="L50" i="72"/>
  <c r="K50" i="72"/>
  <c r="J50" i="72"/>
  <c r="I50" i="72"/>
  <c r="H50" i="72"/>
  <c r="G50" i="72"/>
  <c r="F50" i="72"/>
  <c r="E50" i="72"/>
  <c r="D50" i="72"/>
  <c r="C50" i="72"/>
  <c r="B50" i="72"/>
  <c r="P49" i="72"/>
  <c r="O49" i="72"/>
  <c r="L49" i="72"/>
  <c r="K49" i="72"/>
  <c r="J49" i="72"/>
  <c r="I49" i="72"/>
  <c r="H49" i="72"/>
  <c r="G49" i="72"/>
  <c r="F49" i="72"/>
  <c r="E49" i="72"/>
  <c r="D49" i="72"/>
  <c r="C49" i="72"/>
  <c r="B49" i="72"/>
  <c r="P48" i="72"/>
  <c r="O48" i="72"/>
  <c r="L48" i="72"/>
  <c r="K48" i="72"/>
  <c r="J48" i="72"/>
  <c r="I48" i="72"/>
  <c r="H48" i="72"/>
  <c r="G48" i="72"/>
  <c r="F48" i="72"/>
  <c r="E48" i="72"/>
  <c r="D48" i="72"/>
  <c r="C48" i="72"/>
  <c r="B48" i="72"/>
  <c r="P47" i="72"/>
  <c r="O47" i="72"/>
  <c r="L47" i="72"/>
  <c r="K47" i="72"/>
  <c r="J47" i="72"/>
  <c r="I47" i="72"/>
  <c r="H47" i="72"/>
  <c r="G47" i="72"/>
  <c r="F47" i="72"/>
  <c r="E47" i="72"/>
  <c r="D47" i="72"/>
  <c r="C47" i="72"/>
  <c r="B47" i="72"/>
  <c r="P46" i="72"/>
  <c r="O46" i="72"/>
  <c r="L46" i="72"/>
  <c r="K46" i="72"/>
  <c r="J46" i="72"/>
  <c r="I46" i="72"/>
  <c r="H46" i="72"/>
  <c r="G46" i="72"/>
  <c r="F46" i="72"/>
  <c r="E46" i="72"/>
  <c r="D46" i="72"/>
  <c r="C46" i="72"/>
  <c r="B46" i="72"/>
  <c r="P45" i="72"/>
  <c r="O45" i="72"/>
  <c r="L45" i="72"/>
  <c r="K45" i="72"/>
  <c r="J45" i="72"/>
  <c r="I45" i="72"/>
  <c r="H45" i="72"/>
  <c r="G45" i="72"/>
  <c r="F45" i="72"/>
  <c r="E45" i="72"/>
  <c r="D45" i="72"/>
  <c r="C45" i="72"/>
  <c r="B45" i="72"/>
  <c r="P44" i="72"/>
  <c r="O44" i="72"/>
  <c r="L44" i="72"/>
  <c r="K44" i="72"/>
  <c r="J44" i="72"/>
  <c r="I44" i="72"/>
  <c r="H44" i="72"/>
  <c r="G44" i="72"/>
  <c r="F44" i="72"/>
  <c r="E44" i="72"/>
  <c r="D44" i="72"/>
  <c r="C44" i="72"/>
  <c r="B44" i="72"/>
  <c r="P43" i="72"/>
  <c r="O43" i="72"/>
  <c r="L43" i="72"/>
  <c r="K43" i="72"/>
  <c r="J43" i="72"/>
  <c r="I43" i="72"/>
  <c r="H43" i="72"/>
  <c r="G43" i="72"/>
  <c r="F43" i="72"/>
  <c r="E43" i="72"/>
  <c r="D43" i="72"/>
  <c r="C43" i="72"/>
  <c r="B43" i="72"/>
  <c r="P42" i="72"/>
  <c r="O42" i="72"/>
  <c r="L42" i="72"/>
  <c r="K42" i="72"/>
  <c r="J42" i="72"/>
  <c r="I42" i="72"/>
  <c r="H42" i="72"/>
  <c r="G42" i="72"/>
  <c r="F42" i="72"/>
  <c r="E42" i="72"/>
  <c r="D42" i="72"/>
  <c r="C42" i="72"/>
  <c r="B42" i="72"/>
  <c r="P41" i="72"/>
  <c r="O41" i="72"/>
  <c r="L41" i="72"/>
  <c r="K41" i="72"/>
  <c r="J41" i="72"/>
  <c r="I41" i="72"/>
  <c r="H41" i="72"/>
  <c r="G41" i="72"/>
  <c r="F41" i="72"/>
  <c r="E41" i="72"/>
  <c r="D41" i="72"/>
  <c r="C41" i="72"/>
  <c r="B41" i="72"/>
  <c r="P40" i="72"/>
  <c r="O40" i="72"/>
  <c r="L40" i="72"/>
  <c r="K40" i="72"/>
  <c r="J40" i="72"/>
  <c r="I40" i="72"/>
  <c r="H40" i="72"/>
  <c r="G40" i="72"/>
  <c r="F40" i="72"/>
  <c r="E40" i="72"/>
  <c r="D40" i="72"/>
  <c r="C40" i="72"/>
  <c r="B40" i="72"/>
  <c r="P39" i="72"/>
  <c r="O39" i="72"/>
  <c r="L39" i="72"/>
  <c r="K39" i="72"/>
  <c r="J39" i="72"/>
  <c r="I39" i="72"/>
  <c r="H39" i="72"/>
  <c r="G39" i="72"/>
  <c r="F39" i="72"/>
  <c r="E39" i="72"/>
  <c r="D39" i="72"/>
  <c r="C39" i="72"/>
  <c r="B39" i="72"/>
  <c r="P38" i="72"/>
  <c r="O38" i="72"/>
  <c r="L38" i="72"/>
  <c r="K38" i="72"/>
  <c r="J38" i="72"/>
  <c r="I38" i="72"/>
  <c r="H38" i="72"/>
  <c r="G38" i="72"/>
  <c r="F38" i="72"/>
  <c r="E38" i="72"/>
  <c r="D38" i="72"/>
  <c r="C38" i="72"/>
  <c r="B38" i="72"/>
  <c r="P37" i="72"/>
  <c r="O37" i="72"/>
  <c r="L37" i="72"/>
  <c r="K37" i="72"/>
  <c r="J37" i="72"/>
  <c r="I37" i="72"/>
  <c r="H37" i="72"/>
  <c r="G37" i="72"/>
  <c r="F37" i="72"/>
  <c r="E37" i="72"/>
  <c r="D37" i="72"/>
  <c r="C37" i="72"/>
  <c r="B37" i="72"/>
  <c r="P36" i="72"/>
  <c r="O36" i="72"/>
  <c r="L36" i="72"/>
  <c r="K36" i="72"/>
  <c r="J36" i="72"/>
  <c r="I36" i="72"/>
  <c r="H36" i="72"/>
  <c r="G36" i="72"/>
  <c r="F36" i="72"/>
  <c r="E36" i="72"/>
  <c r="D36" i="72"/>
  <c r="C36" i="72"/>
  <c r="B36" i="72"/>
  <c r="P35" i="72"/>
  <c r="O35" i="72"/>
  <c r="L35" i="72"/>
  <c r="K35" i="72"/>
  <c r="J35" i="72"/>
  <c r="I35" i="72"/>
  <c r="H35" i="72"/>
  <c r="G35" i="72"/>
  <c r="F35" i="72"/>
  <c r="E35" i="72"/>
  <c r="D35" i="72"/>
  <c r="C35" i="72"/>
  <c r="B35" i="72"/>
  <c r="P34" i="72"/>
  <c r="O34" i="72"/>
  <c r="L34" i="72"/>
  <c r="K34" i="72"/>
  <c r="J34" i="72"/>
  <c r="I34" i="72"/>
  <c r="H34" i="72"/>
  <c r="G34" i="72"/>
  <c r="F34" i="72"/>
  <c r="E34" i="72"/>
  <c r="D34" i="72"/>
  <c r="C34" i="72"/>
  <c r="B34" i="72"/>
  <c r="P33" i="72"/>
  <c r="O33" i="72"/>
  <c r="L33" i="72"/>
  <c r="K33" i="72"/>
  <c r="J33" i="72"/>
  <c r="I33" i="72"/>
  <c r="H33" i="72"/>
  <c r="G33" i="72"/>
  <c r="F33" i="72"/>
  <c r="E33" i="72"/>
  <c r="D33" i="72"/>
  <c r="C33" i="72"/>
  <c r="B33" i="72"/>
  <c r="P32" i="72"/>
  <c r="O32" i="72"/>
  <c r="L32" i="72"/>
  <c r="K32" i="72"/>
  <c r="J32" i="72"/>
  <c r="I32" i="72"/>
  <c r="H32" i="72"/>
  <c r="G32" i="72"/>
  <c r="F32" i="72"/>
  <c r="E32" i="72"/>
  <c r="D32" i="72"/>
  <c r="C32" i="72"/>
  <c r="B32" i="72"/>
  <c r="P31" i="72"/>
  <c r="O31" i="72"/>
  <c r="L31" i="72"/>
  <c r="K31" i="72"/>
  <c r="J31" i="72"/>
  <c r="I31" i="72"/>
  <c r="H31" i="72"/>
  <c r="G31" i="72"/>
  <c r="F31" i="72"/>
  <c r="E31" i="72"/>
  <c r="D31" i="72"/>
  <c r="C31" i="72"/>
  <c r="B31" i="72"/>
  <c r="P30" i="72"/>
  <c r="O30" i="72"/>
  <c r="L30" i="72"/>
  <c r="K30" i="72"/>
  <c r="J30" i="72"/>
  <c r="I30" i="72"/>
  <c r="H30" i="72"/>
  <c r="G30" i="72"/>
  <c r="F30" i="72"/>
  <c r="E30" i="72"/>
  <c r="D30" i="72"/>
  <c r="C30" i="72"/>
  <c r="B30" i="72"/>
  <c r="P29" i="72"/>
  <c r="O29" i="72"/>
  <c r="L29" i="72"/>
  <c r="K29" i="72"/>
  <c r="J29" i="72"/>
  <c r="I29" i="72"/>
  <c r="H29" i="72"/>
  <c r="G29" i="72"/>
  <c r="F29" i="72"/>
  <c r="E29" i="72"/>
  <c r="D29" i="72"/>
  <c r="C29" i="72"/>
  <c r="B29" i="72"/>
  <c r="P28" i="72"/>
  <c r="O28" i="72"/>
  <c r="L28" i="72"/>
  <c r="K28" i="72"/>
  <c r="J28" i="72"/>
  <c r="I28" i="72"/>
  <c r="H28" i="72"/>
  <c r="G28" i="72"/>
  <c r="F28" i="72"/>
  <c r="E28" i="72"/>
  <c r="D28" i="72"/>
  <c r="C28" i="72"/>
  <c r="B28" i="72"/>
  <c r="P27" i="72"/>
  <c r="O27" i="72"/>
  <c r="L27" i="72"/>
  <c r="K27" i="72"/>
  <c r="J27" i="72"/>
  <c r="I27" i="72"/>
  <c r="H27" i="72"/>
  <c r="G27" i="72"/>
  <c r="F27" i="72"/>
  <c r="E27" i="72"/>
  <c r="D27" i="72"/>
  <c r="C27" i="72"/>
  <c r="B27" i="72"/>
  <c r="P26" i="72"/>
  <c r="O26" i="72"/>
  <c r="L26" i="72"/>
  <c r="K26" i="72"/>
  <c r="J26" i="72"/>
  <c r="I26" i="72"/>
  <c r="H26" i="72"/>
  <c r="G26" i="72"/>
  <c r="F26" i="72"/>
  <c r="E26" i="72"/>
  <c r="D26" i="72"/>
  <c r="C26" i="72"/>
  <c r="B26" i="72"/>
  <c r="P25" i="72"/>
  <c r="O25" i="72"/>
  <c r="L25" i="72"/>
  <c r="K25" i="72"/>
  <c r="J25" i="72"/>
  <c r="I25" i="72"/>
  <c r="H25" i="72"/>
  <c r="G25" i="72"/>
  <c r="F25" i="72"/>
  <c r="E25" i="72"/>
  <c r="D25" i="72"/>
  <c r="C25" i="72"/>
  <c r="B25" i="72"/>
  <c r="P24" i="72"/>
  <c r="O24" i="72"/>
  <c r="L24" i="72"/>
  <c r="K24" i="72"/>
  <c r="J24" i="72"/>
  <c r="I24" i="72"/>
  <c r="H24" i="72"/>
  <c r="G24" i="72"/>
  <c r="F24" i="72"/>
  <c r="E24" i="72"/>
  <c r="D24" i="72"/>
  <c r="C24" i="72"/>
  <c r="B24" i="72"/>
  <c r="P23" i="72"/>
  <c r="O23" i="72"/>
  <c r="L23" i="72"/>
  <c r="K23" i="72"/>
  <c r="J23" i="72"/>
  <c r="I23" i="72"/>
  <c r="H23" i="72"/>
  <c r="G23" i="72"/>
  <c r="F23" i="72"/>
  <c r="E23" i="72"/>
  <c r="D23" i="72"/>
  <c r="C23" i="72"/>
  <c r="B23" i="72"/>
  <c r="P22" i="72"/>
  <c r="O22" i="72"/>
  <c r="L22" i="72"/>
  <c r="K22" i="72"/>
  <c r="J22" i="72"/>
  <c r="I22" i="72"/>
  <c r="H22" i="72"/>
  <c r="G22" i="72"/>
  <c r="F22" i="72"/>
  <c r="E22" i="72"/>
  <c r="D22" i="72"/>
  <c r="C22" i="72"/>
  <c r="B22" i="72"/>
  <c r="P21" i="72"/>
  <c r="O21" i="72"/>
  <c r="L21" i="72"/>
  <c r="K21" i="72"/>
  <c r="J21" i="72"/>
  <c r="I21" i="72"/>
  <c r="H21" i="72"/>
  <c r="G21" i="72"/>
  <c r="F21" i="72"/>
  <c r="E21" i="72"/>
  <c r="D21" i="72"/>
  <c r="C21" i="72"/>
  <c r="B21" i="72"/>
  <c r="P20" i="72"/>
  <c r="O20" i="72"/>
  <c r="L20" i="72"/>
  <c r="K20" i="72"/>
  <c r="J20" i="72"/>
  <c r="I20" i="72"/>
  <c r="H20" i="72"/>
  <c r="G20" i="72"/>
  <c r="F20" i="72"/>
  <c r="E20" i="72"/>
  <c r="D20" i="72"/>
  <c r="C20" i="72"/>
  <c r="B20" i="72"/>
  <c r="P19" i="72"/>
  <c r="O19" i="72"/>
  <c r="L19" i="72"/>
  <c r="K19" i="72"/>
  <c r="J19" i="72"/>
  <c r="I19" i="72"/>
  <c r="H19" i="72"/>
  <c r="G19" i="72"/>
  <c r="F19" i="72"/>
  <c r="E19" i="72"/>
  <c r="D19" i="72"/>
  <c r="C19" i="72"/>
  <c r="B19" i="72"/>
  <c r="P18" i="72"/>
  <c r="O18" i="72"/>
  <c r="L18" i="72"/>
  <c r="K18" i="72"/>
  <c r="J18" i="72"/>
  <c r="I18" i="72"/>
  <c r="H18" i="72"/>
  <c r="G18" i="72"/>
  <c r="F18" i="72"/>
  <c r="E18" i="72"/>
  <c r="D18" i="72"/>
  <c r="C18" i="72"/>
  <c r="B18" i="72"/>
  <c r="P17" i="72"/>
  <c r="T17" i="72" s="1"/>
  <c r="AH17" i="72" s="1"/>
  <c r="O17" i="72"/>
  <c r="L17" i="72"/>
  <c r="K17" i="72"/>
  <c r="J17" i="72"/>
  <c r="I17" i="72"/>
  <c r="H17" i="72"/>
  <c r="G17" i="72"/>
  <c r="F17" i="72"/>
  <c r="E17" i="72"/>
  <c r="D17" i="72"/>
  <c r="C17" i="72"/>
  <c r="B17" i="72"/>
  <c r="T20" i="9" l="1"/>
  <c r="AG20" i="9" s="1"/>
  <c r="T24" i="9"/>
  <c r="AG24" i="9" s="1"/>
  <c r="T28" i="9"/>
  <c r="AG28" i="9" s="1"/>
  <c r="T32" i="9"/>
  <c r="AG32" i="9" s="1"/>
  <c r="T36" i="9"/>
  <c r="AG36" i="9" s="1"/>
  <c r="T40" i="9"/>
  <c r="AG40" i="9" s="1"/>
  <c r="T44" i="9"/>
  <c r="AG44" i="9" s="1"/>
  <c r="T48" i="9"/>
  <c r="AG48" i="9" s="1"/>
  <c r="T52" i="9"/>
  <c r="AG52" i="9" s="1"/>
  <c r="T56" i="9"/>
  <c r="AG56" i="9" s="1"/>
  <c r="T60" i="9"/>
  <c r="AG60" i="9" s="1"/>
  <c r="T64" i="9"/>
  <c r="AG64" i="9" s="1"/>
  <c r="T68" i="9"/>
  <c r="AG68" i="9" s="1"/>
  <c r="T72" i="9"/>
  <c r="AG72" i="9" s="1"/>
  <c r="T76" i="9"/>
  <c r="AG76" i="9" s="1"/>
  <c r="T80" i="9"/>
  <c r="AG80" i="9" s="1"/>
  <c r="T84" i="9"/>
  <c r="AG84" i="9" s="1"/>
  <c r="T88" i="9"/>
  <c r="AG88" i="9" s="1"/>
  <c r="T92" i="9"/>
  <c r="AG92" i="9" s="1"/>
  <c r="T96" i="9"/>
  <c r="AG96" i="9" s="1"/>
  <c r="T100" i="9"/>
  <c r="AG100" i="9" s="1"/>
  <c r="T104" i="9"/>
  <c r="AG104" i="9" s="1"/>
  <c r="T108" i="9"/>
  <c r="AG108" i="9" s="1"/>
  <c r="T17" i="9"/>
  <c r="AG17" i="9" s="1"/>
  <c r="T21" i="9"/>
  <c r="AG21" i="9" s="1"/>
  <c r="T25" i="9"/>
  <c r="AG25" i="9" s="1"/>
  <c r="T29" i="9"/>
  <c r="AG29" i="9" s="1"/>
  <c r="T33" i="9"/>
  <c r="AG33" i="9" s="1"/>
  <c r="T37" i="9"/>
  <c r="AG37" i="9" s="1"/>
  <c r="T41" i="9"/>
  <c r="AG41" i="9" s="1"/>
  <c r="T45" i="9"/>
  <c r="AG45" i="9" s="1"/>
  <c r="T49" i="9"/>
  <c r="AG49" i="9" s="1"/>
  <c r="T53" i="9"/>
  <c r="AG53" i="9" s="1"/>
  <c r="T57" i="9"/>
  <c r="AG57" i="9" s="1"/>
  <c r="T61" i="9"/>
  <c r="AG61" i="9" s="1"/>
  <c r="T65" i="9"/>
  <c r="AG65" i="9" s="1"/>
  <c r="T69" i="9"/>
  <c r="AG69" i="9" s="1"/>
  <c r="T73" i="9"/>
  <c r="AG73" i="9" s="1"/>
  <c r="T77" i="9"/>
  <c r="AG77" i="9" s="1"/>
  <c r="T81" i="9"/>
  <c r="AG81" i="9" s="1"/>
  <c r="T85" i="9"/>
  <c r="AG85" i="9" s="1"/>
  <c r="T89" i="9"/>
  <c r="AG89" i="9" s="1"/>
  <c r="T93" i="9"/>
  <c r="AG93" i="9" s="1"/>
  <c r="T97" i="9"/>
  <c r="AG97" i="9" s="1"/>
  <c r="T101" i="9"/>
  <c r="AG101" i="9" s="1"/>
  <c r="T105" i="9"/>
  <c r="AG105" i="9" s="1"/>
  <c r="T109" i="9"/>
  <c r="AG109" i="9" s="1"/>
  <c r="T102" i="9"/>
  <c r="AG102" i="9" s="1"/>
  <c r="T106" i="9"/>
  <c r="AG106" i="9" s="1"/>
  <c r="T110" i="9"/>
  <c r="AG110" i="9" s="1"/>
  <c r="AG18" i="9"/>
  <c r="T22" i="9"/>
  <c r="AG22" i="9" s="1"/>
  <c r="T26" i="9"/>
  <c r="AG26" i="9" s="1"/>
  <c r="T30" i="9"/>
  <c r="AG30" i="9" s="1"/>
  <c r="T34" i="9"/>
  <c r="AG34" i="9" s="1"/>
  <c r="T38" i="9"/>
  <c r="AG38" i="9" s="1"/>
  <c r="T42" i="9"/>
  <c r="AG42" i="9" s="1"/>
  <c r="T46" i="9"/>
  <c r="AG46" i="9" s="1"/>
  <c r="T50" i="9"/>
  <c r="AG50" i="9" s="1"/>
  <c r="T54" i="9"/>
  <c r="AG54" i="9" s="1"/>
  <c r="T58" i="9"/>
  <c r="AG58" i="9" s="1"/>
  <c r="T62" i="9"/>
  <c r="AG62" i="9" s="1"/>
  <c r="T66" i="9"/>
  <c r="AG66" i="9" s="1"/>
  <c r="T70" i="9"/>
  <c r="AG70" i="9" s="1"/>
  <c r="T74" i="9"/>
  <c r="AG74" i="9" s="1"/>
  <c r="T78" i="9"/>
  <c r="AG78" i="9" s="1"/>
  <c r="T82" i="9"/>
  <c r="AG82" i="9" s="1"/>
  <c r="T86" i="9"/>
  <c r="AG86" i="9" s="1"/>
  <c r="T90" i="9"/>
  <c r="AG90" i="9" s="1"/>
  <c r="T94" i="9"/>
  <c r="AG94" i="9" s="1"/>
  <c r="T98" i="9"/>
  <c r="AG98" i="9" s="1"/>
  <c r="T19" i="9"/>
  <c r="AG19" i="9" s="1"/>
  <c r="T23" i="9"/>
  <c r="AG23" i="9" s="1"/>
  <c r="T27" i="9"/>
  <c r="AG27" i="9" s="1"/>
  <c r="T31" i="9"/>
  <c r="AG31" i="9" s="1"/>
  <c r="T35" i="9"/>
  <c r="AG35" i="9" s="1"/>
  <c r="T39" i="9"/>
  <c r="AG39" i="9" s="1"/>
  <c r="T43" i="9"/>
  <c r="AG43" i="9" s="1"/>
  <c r="T47" i="9"/>
  <c r="AG47" i="9" s="1"/>
  <c r="T51" i="9"/>
  <c r="AG51" i="9" s="1"/>
  <c r="T55" i="9"/>
  <c r="AG55" i="9" s="1"/>
  <c r="T59" i="9"/>
  <c r="AG59" i="9" s="1"/>
  <c r="T63" i="9"/>
  <c r="AG63" i="9" s="1"/>
  <c r="T67" i="9"/>
  <c r="AG67" i="9" s="1"/>
  <c r="T71" i="9"/>
  <c r="AG71" i="9" s="1"/>
  <c r="T75" i="9"/>
  <c r="AG75" i="9" s="1"/>
  <c r="T79" i="9"/>
  <c r="AG79" i="9" s="1"/>
  <c r="T83" i="9"/>
  <c r="AG83" i="9" s="1"/>
  <c r="T87" i="9"/>
  <c r="AG87" i="9" s="1"/>
  <c r="T91" i="9"/>
  <c r="AG91" i="9" s="1"/>
  <c r="T95" i="9"/>
  <c r="AG95" i="9" s="1"/>
  <c r="T99" i="9"/>
  <c r="AG99" i="9" s="1"/>
  <c r="T103" i="9"/>
  <c r="AG103" i="9" s="1"/>
  <c r="T107" i="9"/>
  <c r="AG107" i="9" s="1"/>
  <c r="T111" i="9"/>
  <c r="AG111" i="9" s="1"/>
  <c r="AK18" i="72"/>
  <c r="AJ18" i="72"/>
  <c r="AK17" i="72"/>
  <c r="AJ17" i="72"/>
  <c r="AB53" i="70"/>
  <c r="AB74" i="70" l="1"/>
  <c r="AG98" i="70" l="1"/>
  <c r="G14" i="70" l="1"/>
  <c r="G15" i="70"/>
  <c r="AC16" i="70"/>
  <c r="D3" i="9" l="1"/>
  <c r="P16" i="72"/>
  <c r="T16" i="72" s="1"/>
  <c r="O16" i="72"/>
  <c r="L16" i="72"/>
  <c r="K16" i="72"/>
  <c r="J16" i="72"/>
  <c r="I16" i="72"/>
  <c r="H16" i="72"/>
  <c r="G16" i="72"/>
  <c r="F16" i="72"/>
  <c r="E16" i="72"/>
  <c r="D16" i="72"/>
  <c r="C16" i="72"/>
  <c r="B16" i="72"/>
  <c r="P15" i="72"/>
  <c r="O15" i="72"/>
  <c r="L15" i="72"/>
  <c r="K15" i="72"/>
  <c r="J15" i="72"/>
  <c r="I15" i="72"/>
  <c r="H15" i="72"/>
  <c r="G15" i="72"/>
  <c r="F15" i="72"/>
  <c r="E15" i="72"/>
  <c r="D15" i="72"/>
  <c r="C15" i="72"/>
  <c r="B15" i="72"/>
  <c r="P14" i="72"/>
  <c r="U14" i="72" s="1"/>
  <c r="O14" i="72"/>
  <c r="L14" i="72"/>
  <c r="K14" i="72"/>
  <c r="J14" i="72"/>
  <c r="I14" i="72"/>
  <c r="H14" i="72"/>
  <c r="G14" i="72"/>
  <c r="F14" i="72"/>
  <c r="E14" i="72"/>
  <c r="D14" i="72"/>
  <c r="C14" i="72"/>
  <c r="B14" i="72"/>
  <c r="P13" i="72"/>
  <c r="T13" i="72" s="1"/>
  <c r="O13" i="72"/>
  <c r="L13" i="72"/>
  <c r="K13" i="72"/>
  <c r="J13" i="72"/>
  <c r="I13" i="72"/>
  <c r="H13" i="72"/>
  <c r="G13" i="72"/>
  <c r="F13" i="72"/>
  <c r="E13" i="72"/>
  <c r="D13" i="72"/>
  <c r="C13" i="72"/>
  <c r="B13" i="72"/>
  <c r="P12" i="72"/>
  <c r="T12" i="72" s="1"/>
  <c r="AH12" i="72" s="1"/>
  <c r="O12" i="72"/>
  <c r="L12" i="72"/>
  <c r="K12" i="72"/>
  <c r="J12" i="72"/>
  <c r="I12" i="72"/>
  <c r="H12" i="72"/>
  <c r="G12" i="72"/>
  <c r="F12" i="72"/>
  <c r="E12" i="72"/>
  <c r="D12" i="72"/>
  <c r="C12" i="72"/>
  <c r="B12" i="72"/>
  <c r="AC1" i="70"/>
  <c r="D3" i="72"/>
  <c r="T16" i="70"/>
  <c r="K16" i="70"/>
  <c r="G13" i="70"/>
  <c r="G12" i="70"/>
  <c r="G10" i="70"/>
  <c r="G9" i="70"/>
  <c r="H11" i="70"/>
  <c r="B13" i="9"/>
  <c r="C13" i="9"/>
  <c r="D13" i="9"/>
  <c r="E13" i="9"/>
  <c r="F13" i="9"/>
  <c r="G13" i="9"/>
  <c r="H13" i="9"/>
  <c r="I13" i="9"/>
  <c r="J13" i="9"/>
  <c r="K13" i="9"/>
  <c r="L13" i="9"/>
  <c r="O13" i="9"/>
  <c r="P13" i="9"/>
  <c r="B14" i="9"/>
  <c r="C14" i="9"/>
  <c r="D14" i="9"/>
  <c r="E14" i="9"/>
  <c r="F14" i="9"/>
  <c r="G14" i="9"/>
  <c r="H14" i="9"/>
  <c r="I14" i="9"/>
  <c r="J14" i="9"/>
  <c r="K14" i="9"/>
  <c r="L14" i="9"/>
  <c r="O14" i="9"/>
  <c r="P14" i="9"/>
  <c r="B15" i="9"/>
  <c r="C15" i="9"/>
  <c r="D15" i="9"/>
  <c r="E15" i="9"/>
  <c r="F15" i="9"/>
  <c r="G15" i="9"/>
  <c r="H15" i="9"/>
  <c r="I15" i="9"/>
  <c r="J15" i="9"/>
  <c r="K15" i="9"/>
  <c r="L15" i="9"/>
  <c r="O15" i="9"/>
  <c r="P15" i="9"/>
  <c r="B16" i="9"/>
  <c r="C16" i="9"/>
  <c r="D16" i="9"/>
  <c r="E16" i="9"/>
  <c r="F16" i="9"/>
  <c r="G16" i="9"/>
  <c r="H16" i="9"/>
  <c r="I16" i="9"/>
  <c r="J16" i="9"/>
  <c r="K16" i="9"/>
  <c r="L16" i="9"/>
  <c r="O16" i="9"/>
  <c r="P16" i="9"/>
  <c r="P12" i="9"/>
  <c r="T12" i="9" s="1"/>
  <c r="AG12" i="9" s="1"/>
  <c r="O12" i="9"/>
  <c r="C12" i="9"/>
  <c r="D12" i="9"/>
  <c r="E12" i="9"/>
  <c r="F12" i="9"/>
  <c r="G12" i="9"/>
  <c r="H12" i="9"/>
  <c r="I12" i="9"/>
  <c r="J12" i="9"/>
  <c r="K12" i="9"/>
  <c r="L12" i="9"/>
  <c r="B12" i="9"/>
  <c r="T15" i="72" l="1"/>
  <c r="AH15" i="72" s="1"/>
  <c r="U15" i="72"/>
  <c r="AH16" i="72"/>
  <c r="AK16" i="72"/>
  <c r="AJ16" i="72"/>
  <c r="T14" i="72"/>
  <c r="AH14" i="72" s="1"/>
  <c r="T13" i="9"/>
  <c r="AG13" i="9" s="1"/>
  <c r="T16" i="9"/>
  <c r="AG16" i="9" s="1"/>
  <c r="T15" i="9"/>
  <c r="AG15" i="9" s="1"/>
  <c r="T14" i="9"/>
  <c r="AG14" i="9" s="1"/>
  <c r="AH13" i="72"/>
  <c r="U13" i="72"/>
  <c r="AJ12" i="72"/>
  <c r="AK12" i="72"/>
  <c r="A13" i="72"/>
  <c r="A14" i="72" s="1"/>
  <c r="A15" i="72" s="1"/>
  <c r="A16" i="72" s="1"/>
  <c r="A17" i="72" s="1"/>
  <c r="A18" i="72" s="1"/>
  <c r="A19" i="72" s="1"/>
  <c r="A20" i="72" s="1"/>
  <c r="A21" i="72" s="1"/>
  <c r="A22" i="72" s="1"/>
  <c r="A23" i="72" s="1"/>
  <c r="A24" i="72" s="1"/>
  <c r="A25" i="72" s="1"/>
  <c r="A26" i="72" s="1"/>
  <c r="A27" i="72" s="1"/>
  <c r="A28" i="72" s="1"/>
  <c r="A29" i="72" s="1"/>
  <c r="A30" i="72" s="1"/>
  <c r="A31" i="72" s="1"/>
  <c r="A32" i="72" s="1"/>
  <c r="A33" i="72" s="1"/>
  <c r="A34" i="72" s="1"/>
  <c r="A35" i="72" s="1"/>
  <c r="A36" i="72" s="1"/>
  <c r="A37" i="72" s="1"/>
  <c r="A38" i="72" s="1"/>
  <c r="A39" i="72" s="1"/>
  <c r="A40" i="72" s="1"/>
  <c r="A41" i="72" s="1"/>
  <c r="A42" i="72" s="1"/>
  <c r="A43" i="72" s="1"/>
  <c r="A44" i="72" s="1"/>
  <c r="A45" i="72" s="1"/>
  <c r="A46" i="72" s="1"/>
  <c r="A47" i="72" s="1"/>
  <c r="A48" i="72" s="1"/>
  <c r="A49" i="72" s="1"/>
  <c r="A50" i="72" s="1"/>
  <c r="A51" i="72" s="1"/>
  <c r="A52" i="72" s="1"/>
  <c r="A53" i="72" s="1"/>
  <c r="A54" i="72" s="1"/>
  <c r="A55" i="72" s="1"/>
  <c r="A56" i="72" s="1"/>
  <c r="A57" i="72" s="1"/>
  <c r="A58" i="72" s="1"/>
  <c r="A59" i="72" s="1"/>
  <c r="A60" i="72" s="1"/>
  <c r="A61" i="72" s="1"/>
  <c r="A62" i="72" s="1"/>
  <c r="A63" i="72" s="1"/>
  <c r="A64" i="72" s="1"/>
  <c r="A65" i="72" s="1"/>
  <c r="A66" i="72" s="1"/>
  <c r="A67" i="72" s="1"/>
  <c r="A68" i="72" s="1"/>
  <c r="A69" i="72" s="1"/>
  <c r="A70" i="72" s="1"/>
  <c r="A71" i="72" s="1"/>
  <c r="A72" i="72" s="1"/>
  <c r="A73" i="72" s="1"/>
  <c r="A74" i="72" s="1"/>
  <c r="A75" i="72" s="1"/>
  <c r="A76" i="72" s="1"/>
  <c r="A77" i="72" s="1"/>
  <c r="A78" i="72" s="1"/>
  <c r="A79" i="72" s="1"/>
  <c r="A80" i="72" s="1"/>
  <c r="A81" i="72" s="1"/>
  <c r="A82" i="72" s="1"/>
  <c r="A83" i="72" s="1"/>
  <c r="A84" i="72" s="1"/>
  <c r="A85" i="72" s="1"/>
  <c r="A86" i="72" s="1"/>
  <c r="A87" i="72" s="1"/>
  <c r="A88" i="72" s="1"/>
  <c r="A89" i="72" s="1"/>
  <c r="A90" i="72" s="1"/>
  <c r="A91" i="72" s="1"/>
  <c r="A92" i="72" s="1"/>
  <c r="A93" i="72" s="1"/>
  <c r="A94" i="72" s="1"/>
  <c r="A95" i="72" s="1"/>
  <c r="A96" i="72" s="1"/>
  <c r="A97" i="72" s="1"/>
  <c r="A98" i="72" s="1"/>
  <c r="A99" i="72" s="1"/>
  <c r="A100" i="72" s="1"/>
  <c r="A101" i="72" s="1"/>
  <c r="A102" i="72" s="1"/>
  <c r="A103" i="72" s="1"/>
  <c r="A104" i="72" s="1"/>
  <c r="A105" i="72" s="1"/>
  <c r="A106" i="72" s="1"/>
  <c r="A107" i="72" s="1"/>
  <c r="A108" i="72" s="1"/>
  <c r="A109" i="72" s="1"/>
  <c r="A110" i="72" s="1"/>
  <c r="A111" i="72" s="1"/>
  <c r="AK15" i="72" l="1"/>
  <c r="AJ15" i="72"/>
  <c r="O5" i="72"/>
  <c r="AJ14" i="72"/>
  <c r="AK14" i="72"/>
  <c r="O5" i="9"/>
  <c r="AJ13" i="72"/>
  <c r="AK13" i="72"/>
  <c r="Q226" i="70"/>
  <c r="AB71" i="70" l="1"/>
  <c r="AN92" i="70" l="1"/>
  <c r="AP92" i="70"/>
  <c r="AN88" i="70"/>
  <c r="AO89" i="70"/>
  <c r="AN85" i="70"/>
  <c r="S84" i="70" s="1"/>
  <c r="T85" i="70" s="1"/>
  <c r="N85" i="70" s="1"/>
  <c r="AO88" i="70"/>
  <c r="AN86" i="70"/>
  <c r="AQ86" i="70" s="1"/>
  <c r="AP91" i="70"/>
  <c r="AN91" i="70"/>
  <c r="AO91" i="70"/>
  <c r="AN89" i="70"/>
  <c r="AO92" i="70"/>
  <c r="AB51" i="70"/>
  <c r="AS91" i="70" l="1"/>
  <c r="Y88" i="70"/>
  <c r="AQ89" i="70"/>
  <c r="AR86" i="70"/>
  <c r="Y86" i="70"/>
  <c r="Z87" i="70" s="1"/>
  <c r="AS89" i="70"/>
  <c r="S86" i="70" s="1"/>
  <c r="T87" i="70" s="1"/>
  <c r="AQ92" i="70"/>
  <c r="AB72" i="70"/>
  <c r="AL72" i="70" s="1"/>
  <c r="N87" i="70" l="1"/>
  <c r="AE88" i="70"/>
  <c r="AF89" i="70" s="1"/>
  <c r="AS92" i="70"/>
  <c r="Z89" i="70"/>
  <c r="A13" i="9" l="1"/>
  <c r="A14" i="9" s="1"/>
  <c r="A15" i="9" s="1"/>
  <c r="A16" i="9" s="1"/>
  <c r="A17" i="9" s="1"/>
  <c r="A18" i="9" s="1"/>
  <c r="A19" i="9" s="1"/>
  <c r="A20" i="9" s="1"/>
  <c r="A21" i="9" s="1"/>
  <c r="A22" i="9" s="1"/>
  <c r="A23" i="9" s="1"/>
  <c r="A24" i="9" s="1"/>
  <c r="A25" i="9" s="1"/>
  <c r="A26" i="9" s="1"/>
  <c r="A27" i="9" s="1"/>
  <c r="A28" i="9" s="1"/>
  <c r="A29" i="9" s="1"/>
  <c r="A30" i="9" s="1"/>
  <c r="A31" i="9" s="1"/>
  <c r="A32" i="9" s="1"/>
  <c r="A33" i="9" s="1"/>
  <c r="A34" i="9" s="1"/>
  <c r="A35" i="9" s="1"/>
  <c r="A36" i="9" s="1"/>
  <c r="A37" i="9" s="1"/>
  <c r="A38" i="9" s="1"/>
  <c r="A39" i="9" s="1"/>
  <c r="A40" i="9" s="1"/>
  <c r="A41" i="9" s="1"/>
  <c r="A42" i="9" s="1"/>
  <c r="A43" i="9" s="1"/>
  <c r="A44" i="9" s="1"/>
  <c r="A45" i="9" s="1"/>
  <c r="A46" i="9" s="1"/>
  <c r="A47" i="9" s="1"/>
  <c r="A48" i="9" s="1"/>
  <c r="A49" i="9" s="1"/>
  <c r="A50" i="9" s="1"/>
  <c r="A51" i="9" s="1"/>
  <c r="A52" i="9" s="1"/>
  <c r="A53" i="9" s="1"/>
  <c r="A54" i="9" s="1"/>
  <c r="A55" i="9" s="1"/>
  <c r="A56" i="9" s="1"/>
  <c r="A57" i="9" s="1"/>
  <c r="A58" i="9" s="1"/>
  <c r="A59" i="9" s="1"/>
  <c r="A60" i="9" s="1"/>
  <c r="A61" i="9" s="1"/>
  <c r="A62" i="9" s="1"/>
  <c r="A63" i="9" s="1"/>
  <c r="A64" i="9" s="1"/>
  <c r="A65" i="9" s="1"/>
  <c r="A66" i="9" s="1"/>
  <c r="A67" i="9" s="1"/>
  <c r="A68" i="9" s="1"/>
  <c r="A69" i="9" s="1"/>
  <c r="A70" i="9" s="1"/>
  <c r="A71" i="9" s="1"/>
  <c r="A72" i="9" s="1"/>
  <c r="A73" i="9" s="1"/>
  <c r="A74" i="9" s="1"/>
  <c r="A75" i="9" s="1"/>
  <c r="A76" i="9" s="1"/>
  <c r="A77" i="9" s="1"/>
  <c r="A78" i="9" s="1"/>
  <c r="A79" i="9" s="1"/>
  <c r="A80" i="9" s="1"/>
  <c r="A81" i="9" s="1"/>
  <c r="A82" i="9" s="1"/>
  <c r="A83" i="9" s="1"/>
  <c r="A84" i="9" s="1"/>
  <c r="A85" i="9" s="1"/>
  <c r="A86" i="9" s="1"/>
  <c r="A87" i="9" s="1"/>
  <c r="A88" i="9" s="1"/>
  <c r="A89" i="9" s="1"/>
  <c r="A90" i="9" s="1"/>
  <c r="A91" i="9" s="1"/>
  <c r="A92" i="9" s="1"/>
  <c r="A93" i="9" s="1"/>
  <c r="A94" i="9" s="1"/>
  <c r="A95" i="9" s="1"/>
  <c r="A96" i="9" s="1"/>
  <c r="A97" i="9" s="1"/>
  <c r="A98" i="9" s="1"/>
  <c r="A99" i="9" s="1"/>
  <c r="A100" i="9" s="1"/>
  <c r="A101" i="9" s="1"/>
  <c r="A102" i="9" s="1"/>
  <c r="A103" i="9" s="1"/>
  <c r="A104" i="9" s="1"/>
  <c r="A105" i="9" s="1"/>
  <c r="A106" i="9" s="1"/>
  <c r="A107" i="9" s="1"/>
  <c r="A108" i="9" s="1"/>
  <c r="A109" i="9" s="1"/>
  <c r="A110" i="9" s="1"/>
  <c r="A111" i="9" s="1"/>
  <c r="AB50" i="70" l="1"/>
  <c r="AL51" i="70" s="1"/>
  <c r="AB30" i="70"/>
  <c r="AL31" i="70" s="1"/>
  <c r="AR89" i="70"/>
  <c r="S88" i="70" l="1"/>
  <c r="T89" i="70" s="1"/>
  <c r="N89" i="70" s="1"/>
  <c r="AR92" i="70" l="1"/>
</calcChain>
</file>

<file path=xl/comments1.xml><?xml version="1.0" encoding="utf-8"?>
<comments xmlns="http://schemas.openxmlformats.org/spreadsheetml/2006/main">
  <authors>
    <author>-</author>
    <author>厚生労働省ネットワークシステム</author>
  </authors>
  <commentList>
    <comment ref="AK16" authorId="0" shapeId="0">
      <text>
        <r>
          <rPr>
            <b/>
            <sz val="10"/>
            <color indexed="81"/>
            <rFont val="MS P ゴシック"/>
            <family val="3"/>
            <charset val="128"/>
          </rPr>
          <t>本様式2-1を完成させるには、「基本情報入力シート」「様式2-2」「様式2-3」から転記される情報が必要です。まずは上記ワークシートを完成させてください。</t>
        </r>
      </text>
    </comment>
    <comment ref="AK20" authorId="0" shapeId="0">
      <text>
        <r>
          <rPr>
            <b/>
            <sz val="10"/>
            <color indexed="81"/>
            <rFont val="MS P ゴシック"/>
            <family val="3"/>
            <charset val="128"/>
          </rPr>
          <t>該当する箇所にチェックをしてください。□をクリックするとチェックすることができます。その他の欄にある□についても同様です。</t>
        </r>
      </text>
    </comment>
    <comment ref="AK30" authorId="0" shapeId="0">
      <text>
        <r>
          <rPr>
            <b/>
            <sz val="10"/>
            <color indexed="81"/>
            <rFont val="MS P ゴシック"/>
            <family val="3"/>
            <charset val="128"/>
          </rPr>
          <t>基本情報入力シートの「一月あたり（処遇改善加算等を除いた）障害福祉サービス等報酬総額」及び別紙様式2-2の「加算区分」と「算定対象月」に基づき算出されます。
０の場合、基本情報入力シート又は様式2-2に記入漏れがあります。</t>
        </r>
      </text>
    </comment>
    <comment ref="AK38" authorId="0" shapeId="0">
      <text>
        <r>
          <rPr>
            <b/>
            <sz val="10"/>
            <color indexed="81"/>
            <rFont val="MS P ゴシック"/>
            <family val="3"/>
            <charset val="128"/>
          </rPr>
          <t>原則各年４月～翌年３月までの連続する期間を記入してください。なお、当該期間の月数は加算の対象月数を超えてはいけません。</t>
        </r>
      </text>
    </comment>
    <comment ref="AK50" authorId="0" shapeId="0">
      <text>
        <r>
          <rPr>
            <b/>
            <sz val="10"/>
            <color indexed="81"/>
            <rFont val="MS P ゴシック"/>
            <family val="3"/>
            <charset val="128"/>
          </rPr>
          <t>基本情報入力シートの「一月当たり障害福祉サービス等報酬総単位数」と「１単位当たりの単価」及び別紙様式2-2の「加算区分」と「算定対象月」に基づき算出されます。
空欄の場合、基本情報入力シート又は様式2-2に記入漏れがあります。</t>
        </r>
      </text>
    </comment>
    <comment ref="AK58" authorId="0" shapeId="0">
      <text>
        <r>
          <rPr>
            <b/>
            <sz val="10"/>
            <color indexed="81"/>
            <rFont val="MS P ゴシック"/>
            <family val="3"/>
            <charset val="128"/>
          </rPr>
          <t>原則各年４月～翌年３月までの連続する期間を記入してください。なお、当該期間の月数は加算の対象月数を超えてはいけません。</t>
        </r>
      </text>
    </comment>
    <comment ref="AK71" authorId="0" shapeId="0">
      <text>
        <r>
          <rPr>
            <b/>
            <sz val="10"/>
            <color indexed="81"/>
            <rFont val="MS P ゴシック"/>
            <family val="3"/>
            <charset val="128"/>
          </rPr>
          <t>基本情報入力シートの「一月当たり障害福祉サービス等報酬総額」と「一月当たりの処遇改善加算等の総額」及び別紙様式2-3の「加算区分」と「算定対象月」に基づき算出されます。
空欄の場合、基本情報入力シート又は様式2-3に記入漏れがあります。</t>
        </r>
      </text>
    </comment>
    <comment ref="AN87" authorId="1" shapeId="0">
      <text>
        <r>
          <rPr>
            <b/>
            <sz val="9"/>
            <color indexed="81"/>
            <rFont val="MS P ゴシック"/>
            <family val="3"/>
            <charset val="128"/>
          </rPr>
          <t>当該事業所（法人）で設定するグループ毎の配分比率を入力して下さい。</t>
        </r>
      </text>
    </comment>
    <comment ref="S90" authorId="1" shapeId="0">
      <text>
        <r>
          <rPr>
            <b/>
            <sz val="10"/>
            <color indexed="81"/>
            <rFont val="MS P ゴシック"/>
            <family val="3"/>
            <charset val="128"/>
          </rPr>
          <t>上記のいずれの配分方法にも当てはまらない場合は、当該事業所（法人）におけるグループ毎の配分額を記入して下さい。</t>
        </r>
      </text>
    </comment>
    <comment ref="AK110"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121"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144"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169"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202"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204" authorId="0" shapeId="0">
      <text>
        <r>
          <rPr>
            <b/>
            <sz val="10"/>
            <color indexed="81"/>
            <rFont val="MS P ゴシック"/>
            <family val="3"/>
            <charset val="128"/>
          </rPr>
          <t>新規申請または継続申請で変更がある場合、該当する周知方法についてチェックしてください。今後の掲載を予定している場合には、「掲載予定」又は「予定」にチェックしてください。</t>
        </r>
      </text>
    </comment>
  </commentList>
</comments>
</file>

<file path=xl/comments2.xml><?xml version="1.0" encoding="utf-8"?>
<comments xmlns="http://schemas.openxmlformats.org/spreadsheetml/2006/main">
  <authors>
    <author>厚生労働省ネットワークシステム</author>
  </authors>
  <commentList>
    <comment ref="R9" authorId="0" shapeId="0">
      <text>
        <r>
          <rPr>
            <b/>
            <sz val="12"/>
            <color indexed="81"/>
            <rFont val="MS P ゴシック"/>
            <family val="3"/>
            <charset val="128"/>
          </rPr>
          <t>新規：処遇改善加算を新たに算定
継続：現在の加算区分を継続
区分変更：加算Ⅱ→加算Ⅰ　等</t>
        </r>
      </text>
    </comment>
  </commentList>
</comments>
</file>

<file path=xl/comments3.xml><?xml version="1.0" encoding="utf-8"?>
<comments xmlns="http://schemas.openxmlformats.org/spreadsheetml/2006/main">
  <authors>
    <author>厚生労働省ネットワークシステム</author>
  </authors>
  <commentList>
    <comment ref="R9" authorId="0" shapeId="0">
      <text>
        <r>
          <rPr>
            <b/>
            <sz val="12"/>
            <color indexed="81"/>
            <rFont val="MS P ゴシック"/>
            <family val="3"/>
            <charset val="128"/>
          </rPr>
          <t>新規：特定加算を新たに算定
継続：現在の特定加算区分を継続
区分変更：特定加算Ⅱ⇔特定加算Ⅰ</t>
        </r>
      </text>
    </comment>
  </commentList>
</comments>
</file>

<file path=xl/sharedStrings.xml><?xml version="1.0" encoding="utf-8"?>
<sst xmlns="http://schemas.openxmlformats.org/spreadsheetml/2006/main" count="2165" uniqueCount="459">
  <si>
    <t>電話番号</t>
    <rPh sb="0" eb="2">
      <t>デンワ</t>
    </rPh>
    <rPh sb="2" eb="4">
      <t>バンゴウ</t>
    </rPh>
    <phoneticPr fontId="6"/>
  </si>
  <si>
    <t>FAX番号</t>
    <rPh sb="3" eb="5">
      <t>バンゴウ</t>
    </rPh>
    <phoneticPr fontId="6"/>
  </si>
  <si>
    <t>円</t>
    <rPh sb="0" eb="1">
      <t>エン</t>
    </rPh>
    <phoneticPr fontId="6"/>
  </si>
  <si>
    <t>日</t>
    <rPh sb="0" eb="1">
      <t>ニチ</t>
    </rPh>
    <phoneticPr fontId="6"/>
  </si>
  <si>
    <t>月</t>
    <rPh sb="0" eb="1">
      <t>ゲツ</t>
    </rPh>
    <phoneticPr fontId="6"/>
  </si>
  <si>
    <t>年</t>
    <rPh sb="0" eb="1">
      <t>ネン</t>
    </rPh>
    <phoneticPr fontId="6"/>
  </si>
  <si>
    <t>法人名</t>
    <rPh sb="0" eb="2">
      <t>ホウジン</t>
    </rPh>
    <rPh sb="2" eb="3">
      <t>メイ</t>
    </rPh>
    <phoneticPr fontId="6"/>
  </si>
  <si>
    <t>〒</t>
    <phoneticPr fontId="6"/>
  </si>
  <si>
    <t>フリガナ</t>
    <phoneticPr fontId="6"/>
  </si>
  <si>
    <t>①</t>
    <phoneticPr fontId="6"/>
  </si>
  <si>
    <t>②</t>
    <phoneticPr fontId="6"/>
  </si>
  <si>
    <t>年</t>
    <phoneticPr fontId="6"/>
  </si>
  <si>
    <t>月</t>
    <phoneticPr fontId="6"/>
  </si>
  <si>
    <t>～</t>
    <phoneticPr fontId="6"/>
  </si>
  <si>
    <t>賃金改善実施期間</t>
    <phoneticPr fontId="6"/>
  </si>
  <si>
    <t>月</t>
    <rPh sb="0" eb="1">
      <t>ツキ</t>
    </rPh>
    <phoneticPr fontId="6"/>
  </si>
  <si>
    <t>.</t>
    <phoneticPr fontId="6"/>
  </si>
  <si>
    <t>年度）</t>
    <phoneticPr fontId="6"/>
  </si>
  <si>
    <t>④</t>
    <phoneticPr fontId="6"/>
  </si>
  <si>
    <t>令和</t>
    <rPh sb="0" eb="2">
      <t>レイワ</t>
    </rPh>
    <phoneticPr fontId="6"/>
  </si>
  <si>
    <t>③</t>
    <phoneticPr fontId="6"/>
  </si>
  <si>
    <t>特定加算Ⅰ</t>
    <rPh sb="0" eb="2">
      <t>トクテイ</t>
    </rPh>
    <rPh sb="2" eb="4">
      <t>カサン</t>
    </rPh>
    <phoneticPr fontId="6"/>
  </si>
  <si>
    <t>特定加算Ⅱ</t>
    <rPh sb="0" eb="2">
      <t>トクテイ</t>
    </rPh>
    <rPh sb="2" eb="4">
      <t>カサン</t>
    </rPh>
    <phoneticPr fontId="6"/>
  </si>
  <si>
    <t>⑥</t>
    <phoneticPr fontId="6"/>
  </si>
  <si>
    <t>人</t>
    <rPh sb="0" eb="1">
      <t>ニン</t>
    </rPh>
    <phoneticPr fontId="6"/>
  </si>
  <si>
    <t>ホームページ
への掲載</t>
    <rPh sb="9" eb="11">
      <t>ケイサイ</t>
    </rPh>
    <phoneticPr fontId="6"/>
  </si>
  <si>
    <t>その他の方法
による掲示等</t>
    <rPh sb="2" eb="3">
      <t>タ</t>
    </rPh>
    <rPh sb="4" eb="6">
      <t>ホウホウ</t>
    </rPh>
    <rPh sb="10" eb="12">
      <t>ケイジ</t>
    </rPh>
    <rPh sb="12" eb="13">
      <t>トウ</t>
    </rPh>
    <phoneticPr fontId="6"/>
  </si>
  <si>
    <t>事業所・施設の建物で、外部から見える場所への掲示</t>
    <rPh sb="0" eb="3">
      <t>ジギョウショ</t>
    </rPh>
    <rPh sb="4" eb="6">
      <t>シセツ</t>
    </rPh>
    <rPh sb="7" eb="9">
      <t>タテモノ</t>
    </rPh>
    <rPh sb="11" eb="13">
      <t>ガイブ</t>
    </rPh>
    <rPh sb="15" eb="16">
      <t>ミ</t>
    </rPh>
    <rPh sb="18" eb="20">
      <t>バショ</t>
    </rPh>
    <rPh sb="22" eb="24">
      <t>ケイジ</t>
    </rPh>
    <phoneticPr fontId="6"/>
  </si>
  <si>
    <t>①</t>
    <phoneticPr fontId="6"/>
  </si>
  <si>
    <t>その他</t>
    <rPh sb="2" eb="3">
      <t>タ</t>
    </rPh>
    <phoneticPr fontId="6"/>
  </si>
  <si>
    <t>（</t>
    <phoneticPr fontId="6"/>
  </si>
  <si>
    <t>）</t>
    <phoneticPr fontId="6"/>
  </si>
  <si>
    <t>具体的な取組内容</t>
    <rPh sb="0" eb="3">
      <t>グタイテキ</t>
    </rPh>
    <rPh sb="4" eb="6">
      <t>トリクミ</t>
    </rPh>
    <rPh sb="6" eb="8">
      <t>ナイヨウ</t>
    </rPh>
    <phoneticPr fontId="6"/>
  </si>
  <si>
    <t>基本給</t>
    <rPh sb="0" eb="3">
      <t>キホンキュウ</t>
    </rPh>
    <phoneticPr fontId="6"/>
  </si>
  <si>
    <t>賞与</t>
    <rPh sb="0" eb="2">
      <t>ショウヨ</t>
    </rPh>
    <phoneticPr fontId="6"/>
  </si>
  <si>
    <t>賃金改善を行う給与の種類</t>
    <rPh sb="0" eb="2">
      <t>チンギン</t>
    </rPh>
    <rPh sb="2" eb="4">
      <t>カイゼン</t>
    </rPh>
    <rPh sb="5" eb="6">
      <t>オコナ</t>
    </rPh>
    <rPh sb="7" eb="9">
      <t>キュウヨ</t>
    </rPh>
    <rPh sb="10" eb="12">
      <t>シュルイ</t>
    </rPh>
    <phoneticPr fontId="6"/>
  </si>
  <si>
    <t>就業規則の見直し</t>
    <rPh sb="0" eb="2">
      <t>シュウギョウ</t>
    </rPh>
    <rPh sb="2" eb="4">
      <t>キソク</t>
    </rPh>
    <rPh sb="5" eb="7">
      <t>ミナオ</t>
    </rPh>
    <phoneticPr fontId="6"/>
  </si>
  <si>
    <t>（賃金改善に関する規定内容）</t>
    <rPh sb="1" eb="3">
      <t>チンギン</t>
    </rPh>
    <rPh sb="3" eb="5">
      <t>カイゼン</t>
    </rPh>
    <rPh sb="6" eb="7">
      <t>カン</t>
    </rPh>
    <rPh sb="9" eb="11">
      <t>キテイ</t>
    </rPh>
    <rPh sb="11" eb="13">
      <t>ナイヨウ</t>
    </rPh>
    <phoneticPr fontId="6"/>
  </si>
  <si>
    <t>月</t>
    <rPh sb="0" eb="1">
      <t>ガツ</t>
    </rPh>
    <phoneticPr fontId="6"/>
  </si>
  <si>
    <t>実施済</t>
    <rPh sb="0" eb="2">
      <t>ジッシ</t>
    </rPh>
    <rPh sb="2" eb="3">
      <t>ズ</t>
    </rPh>
    <phoneticPr fontId="6"/>
  </si>
  <si>
    <t>予定</t>
    <rPh sb="0" eb="2">
      <t>ヨテイ</t>
    </rPh>
    <phoneticPr fontId="6"/>
  </si>
  <si>
    <t>加算Ⅰ・Ⅱの場合は必ず「該当」</t>
    <phoneticPr fontId="6"/>
  </si>
  <si>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6"/>
  </si>
  <si>
    <t>内容</t>
    <rPh sb="0" eb="2">
      <t>ナイヨウ</t>
    </rPh>
    <phoneticPr fontId="6"/>
  </si>
  <si>
    <t>分類</t>
    <rPh sb="0" eb="2">
      <t>ブンルイ</t>
    </rPh>
    <phoneticPr fontId="6"/>
  </si>
  <si>
    <t>イ</t>
    <phoneticPr fontId="6"/>
  </si>
  <si>
    <t>経験に応じて昇給する仕組み
※「勤続年数」や「経験年数」などに応じて昇給する仕組みを指す。</t>
    <phoneticPr fontId="6"/>
  </si>
  <si>
    <t>一定の基準に基づき定期に昇給を判定する仕組み
※「実技試験」や「人事評価」などの結果に基づき昇給する仕組みを指す。ただし、客観的な評価基準や昇給条件が明文化されていることを要する。</t>
    <phoneticPr fontId="6"/>
  </si>
  <si>
    <t>資格取得のための支援の実施</t>
    <rPh sb="0" eb="2">
      <t>シカク</t>
    </rPh>
    <rPh sb="2" eb="4">
      <t>シュトク</t>
    </rPh>
    <rPh sb="8" eb="10">
      <t>シエン</t>
    </rPh>
    <rPh sb="11" eb="13">
      <t>ジッシ</t>
    </rPh>
    <phoneticPr fontId="6"/>
  </si>
  <si>
    <t>その他（</t>
    <rPh sb="2" eb="3">
      <t>タ</t>
    </rPh>
    <phoneticPr fontId="6"/>
  </si>
  <si>
    <t>ヶ月）</t>
    <rPh sb="1" eb="2">
      <t>ゲツ</t>
    </rPh>
    <phoneticPr fontId="6"/>
  </si>
  <si>
    <t>その他(</t>
    <phoneticPr fontId="6"/>
  </si>
  <si>
    <t>)</t>
    <phoneticPr fontId="6"/>
  </si>
  <si>
    <t>該当</t>
    <rPh sb="0" eb="2">
      <t>ガイトウ</t>
    </rPh>
    <phoneticPr fontId="6"/>
  </si>
  <si>
    <t>非該当</t>
    <rPh sb="0" eb="3">
      <t>ヒガイトウ</t>
    </rPh>
    <phoneticPr fontId="6"/>
  </si>
  <si>
    <t>※当該取組の内容について下記に記載すること</t>
    <rPh sb="1" eb="3">
      <t>トウガイ</t>
    </rPh>
    <rPh sb="3" eb="5">
      <t>トリクミ</t>
    </rPh>
    <rPh sb="6" eb="8">
      <t>ナイヨウ</t>
    </rPh>
    <rPh sb="12" eb="14">
      <t>カキ</t>
    </rPh>
    <rPh sb="15" eb="17">
      <t>キサイ</t>
    </rPh>
    <phoneticPr fontId="6"/>
  </si>
  <si>
    <t>サービス名</t>
    <rPh sb="4" eb="5">
      <t>メイ</t>
    </rPh>
    <phoneticPr fontId="6"/>
  </si>
  <si>
    <t>　</t>
    <phoneticPr fontId="6"/>
  </si>
  <si>
    <t>証明する資料の例</t>
    <rPh sb="0" eb="2">
      <t>ショウメイ</t>
    </rPh>
    <rPh sb="4" eb="6">
      <t>シリョウ</t>
    </rPh>
    <rPh sb="7" eb="8">
      <t>レイ</t>
    </rPh>
    <phoneticPr fontId="6"/>
  </si>
  <si>
    <t>会議録、周知文書</t>
    <rPh sb="0" eb="3">
      <t>カイギロク</t>
    </rPh>
    <rPh sb="4" eb="6">
      <t>シュウチ</t>
    </rPh>
    <rPh sb="6" eb="8">
      <t>ブンショ</t>
    </rPh>
    <phoneticPr fontId="6"/>
  </si>
  <si>
    <t>就業規則、給与規程</t>
    <rPh sb="0" eb="2">
      <t>シュウギョウ</t>
    </rPh>
    <rPh sb="2" eb="4">
      <t>キソク</t>
    </rPh>
    <rPh sb="5" eb="7">
      <t>キュウヨ</t>
    </rPh>
    <rPh sb="7" eb="9">
      <t>キテイ</t>
    </rPh>
    <phoneticPr fontId="6"/>
  </si>
  <si>
    <t>給与明細</t>
    <rPh sb="0" eb="2">
      <t>キュウヨ</t>
    </rPh>
    <rPh sb="2" eb="4">
      <t>メイサイ</t>
    </rPh>
    <phoneticPr fontId="6"/>
  </si>
  <si>
    <t>以下の点を確認し、全ての項目にチェックして下さい。</t>
    <rPh sb="0" eb="2">
      <t>イカ</t>
    </rPh>
    <rPh sb="3" eb="4">
      <t>テン</t>
    </rPh>
    <rPh sb="5" eb="7">
      <t>カクニン</t>
    </rPh>
    <rPh sb="9" eb="10">
      <t>スベ</t>
    </rPh>
    <rPh sb="12" eb="14">
      <t>コウモク</t>
    </rPh>
    <rPh sb="21" eb="22">
      <t>クダ</t>
    </rPh>
    <phoneticPr fontId="6"/>
  </si>
  <si>
    <t>人（見込）</t>
    <rPh sb="0" eb="1">
      <t>ニン</t>
    </rPh>
    <rPh sb="2" eb="4">
      <t>ミコ</t>
    </rPh>
    <phoneticPr fontId="6"/>
  </si>
  <si>
    <t>自社のホームページに掲載</t>
    <rPh sb="0" eb="2">
      <t>ジシャ</t>
    </rPh>
    <rPh sb="10" eb="12">
      <t>ケイサイ</t>
    </rPh>
    <phoneticPr fontId="6"/>
  </si>
  <si>
    <t>加算Ⅰ</t>
    <rPh sb="0" eb="2">
      <t>カサン</t>
    </rPh>
    <phoneticPr fontId="6"/>
  </si>
  <si>
    <t>加算Ⅱ</t>
    <rPh sb="0" eb="2">
      <t>カサン</t>
    </rPh>
    <phoneticPr fontId="6"/>
  </si>
  <si>
    <t>加算Ⅲ</t>
    <rPh sb="0" eb="2">
      <t>カサン</t>
    </rPh>
    <phoneticPr fontId="6"/>
  </si>
  <si>
    <t>令和</t>
    <rPh sb="0" eb="2">
      <t>レイワ</t>
    </rPh>
    <phoneticPr fontId="6"/>
  </si>
  <si>
    <t>⑤</t>
    <phoneticPr fontId="6"/>
  </si>
  <si>
    <t>表１　加算算定対象サービス</t>
    <rPh sb="0" eb="1">
      <t>ヒョウ</t>
    </rPh>
    <rPh sb="3" eb="5">
      <t>カサン</t>
    </rPh>
    <rPh sb="5" eb="7">
      <t>サンテイ</t>
    </rPh>
    <rPh sb="7" eb="9">
      <t>タイショウ</t>
    </rPh>
    <phoneticPr fontId="6"/>
  </si>
  <si>
    <t>新規・継続の別</t>
    <rPh sb="0" eb="2">
      <t>シンキ</t>
    </rPh>
    <rPh sb="3" eb="5">
      <t>ケイゾク</t>
    </rPh>
    <rPh sb="6" eb="7">
      <t>ベツ</t>
    </rPh>
    <phoneticPr fontId="6"/>
  </si>
  <si>
    <t>加算Ⅰの場合は必ず「該当」</t>
    <phoneticPr fontId="6"/>
  </si>
  <si>
    <t>月～令和</t>
    <rPh sb="0" eb="1">
      <t>ツキ</t>
    </rPh>
    <rPh sb="2" eb="4">
      <t>レイワ</t>
    </rPh>
    <phoneticPr fontId="6"/>
  </si>
  <si>
    <t>①</t>
    <phoneticPr fontId="6"/>
  </si>
  <si>
    <t>②</t>
    <phoneticPr fontId="6"/>
  </si>
  <si>
    <t>平均賃金改善額</t>
    <rPh sb="0" eb="2">
      <t>ヘイキン</t>
    </rPh>
    <rPh sb="2" eb="4">
      <t>チンギン</t>
    </rPh>
    <rPh sb="4" eb="6">
      <t>カイゼン</t>
    </rPh>
    <rPh sb="6" eb="7">
      <t>ガク</t>
    </rPh>
    <phoneticPr fontId="6"/>
  </si>
  <si>
    <t>③</t>
    <phoneticPr fontId="6"/>
  </si>
  <si>
    <t>【記入上の注意】</t>
    <rPh sb="1" eb="3">
      <t>キニュウ</t>
    </rPh>
    <rPh sb="3" eb="4">
      <t>ジョウ</t>
    </rPh>
    <rPh sb="5" eb="7">
      <t>チュウイ</t>
    </rPh>
    <phoneticPr fontId="6"/>
  </si>
  <si>
    <t>・</t>
    <phoneticPr fontId="6"/>
  </si>
  <si>
    <t>手当（新設）</t>
    <rPh sb="0" eb="2">
      <t>テアテ</t>
    </rPh>
    <rPh sb="3" eb="5">
      <t>シンセツ</t>
    </rPh>
    <phoneticPr fontId="6"/>
  </si>
  <si>
    <t>手当（既存の増額）</t>
    <rPh sb="0" eb="2">
      <t>テアテ</t>
    </rPh>
    <rPh sb="3" eb="5">
      <t>キソン</t>
    </rPh>
    <rPh sb="6" eb="8">
      <t>ゾウガク</t>
    </rPh>
    <phoneticPr fontId="6"/>
  </si>
  <si>
    <t>代表者</t>
    <rPh sb="0" eb="3">
      <t>ダイヒョウシャ</t>
    </rPh>
    <phoneticPr fontId="6"/>
  </si>
  <si>
    <t>職名</t>
    <rPh sb="0" eb="2">
      <t>ショクメイ</t>
    </rPh>
    <phoneticPr fontId="6"/>
  </si>
  <si>
    <t>氏名</t>
    <rPh sb="0" eb="2">
      <t>シメイ</t>
    </rPh>
    <phoneticPr fontId="6"/>
  </si>
  <si>
    <t>提出先</t>
    <rPh sb="0" eb="2">
      <t>テイシュツ</t>
    </rPh>
    <rPh sb="2" eb="3">
      <t>サキ</t>
    </rPh>
    <phoneticPr fontId="6"/>
  </si>
  <si>
    <t>確認項目</t>
    <rPh sb="0" eb="2">
      <t>カクニン</t>
    </rPh>
    <rPh sb="2" eb="4">
      <t>コウモク</t>
    </rPh>
    <phoneticPr fontId="6"/>
  </si>
  <si>
    <t>新規・
継続
の別</t>
    <rPh sb="0" eb="2">
      <t>シンキ</t>
    </rPh>
    <rPh sb="4" eb="6">
      <t>ケイゾク</t>
    </rPh>
    <rPh sb="8" eb="9">
      <t>ベツ</t>
    </rPh>
    <phoneticPr fontId="6"/>
  </si>
  <si>
    <t>指定権者名</t>
    <rPh sb="0" eb="2">
      <t>シテイ</t>
    </rPh>
    <rPh sb="2" eb="3">
      <t>ケン</t>
    </rPh>
    <rPh sb="3" eb="4">
      <t>ジャ</t>
    </rPh>
    <rPh sb="4" eb="5">
      <t>メイ</t>
    </rPh>
    <phoneticPr fontId="6"/>
  </si>
  <si>
    <t>その他の職種(C)</t>
    <rPh sb="2" eb="3">
      <t>タ</t>
    </rPh>
    <rPh sb="4" eb="6">
      <t>ショクシュ</t>
    </rPh>
    <phoneticPr fontId="6"/>
  </si>
  <si>
    <t>加算相当額を適切に配分するための賃金改善ルールを定めました。</t>
    <rPh sb="0" eb="2">
      <t>カサン</t>
    </rPh>
    <rPh sb="2" eb="5">
      <t>ソウトウガク</t>
    </rPh>
    <rPh sb="6" eb="8">
      <t>テキセツ</t>
    </rPh>
    <rPh sb="9" eb="11">
      <t>ハイブン</t>
    </rPh>
    <rPh sb="16" eb="18">
      <t>チンギン</t>
    </rPh>
    <rPh sb="18" eb="20">
      <t>カイゼン</t>
    </rPh>
    <rPh sb="24" eb="25">
      <t>サダ</t>
    </rPh>
    <phoneticPr fontId="6"/>
  </si>
  <si>
    <t>処遇改善加算として給付される額は、職員の賃金改善のために全額支出します。</t>
    <rPh sb="0" eb="2">
      <t>ショグウ</t>
    </rPh>
    <rPh sb="2" eb="6">
      <t>カイゼンカサン</t>
    </rPh>
    <rPh sb="9" eb="11">
      <t>キュウフ</t>
    </rPh>
    <rPh sb="14" eb="15">
      <t>ガク</t>
    </rPh>
    <rPh sb="17" eb="19">
      <t>ショクイン</t>
    </rPh>
    <rPh sb="20" eb="22">
      <t>チンギン</t>
    </rPh>
    <rPh sb="22" eb="24">
      <t>カイゼン</t>
    </rPh>
    <rPh sb="28" eb="30">
      <t>ゼンガク</t>
    </rPh>
    <rPh sb="30" eb="32">
      <t>シシュツ</t>
    </rPh>
    <phoneticPr fontId="6"/>
  </si>
  <si>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6"/>
  </si>
  <si>
    <t>変更なし</t>
    <rPh sb="0" eb="2">
      <t>ヘンコウ</t>
    </rPh>
    <phoneticPr fontId="6"/>
  </si>
  <si>
    <t>・</t>
    <phoneticPr fontId="6"/>
  </si>
  <si>
    <t>事業所名</t>
    <rPh sb="0" eb="3">
      <t>ジギョウショ</t>
    </rPh>
    <rPh sb="3" eb="4">
      <t>メイ</t>
    </rPh>
    <phoneticPr fontId="6"/>
  </si>
  <si>
    <t>単価</t>
    <rPh sb="0" eb="2">
      <t>タンカ</t>
    </rPh>
    <phoneticPr fontId="6"/>
  </si>
  <si>
    <t>年間配分額</t>
    <rPh sb="0" eb="2">
      <t>ネンカン</t>
    </rPh>
    <rPh sb="2" eb="5">
      <t>ハイブンガク</t>
    </rPh>
    <phoneticPr fontId="6"/>
  </si>
  <si>
    <t>(A)</t>
    <phoneticPr fontId="6"/>
  </si>
  <si>
    <t>(B)</t>
    <phoneticPr fontId="6"/>
  </si>
  <si>
    <t>(C)</t>
    <phoneticPr fontId="6"/>
  </si>
  <si>
    <t>【入力上の注意】</t>
    <rPh sb="1" eb="3">
      <t>ニュウリョク</t>
    </rPh>
    <rPh sb="3" eb="4">
      <t>ジョウ</t>
    </rPh>
    <rPh sb="5" eb="7">
      <t>チュウイ</t>
    </rPh>
    <phoneticPr fontId="6"/>
  </si>
  <si>
    <t>配分比率</t>
    <rPh sb="0" eb="2">
      <t>ハイブン</t>
    </rPh>
    <rPh sb="2" eb="4">
      <t>ヒリツ</t>
    </rPh>
    <phoneticPr fontId="6"/>
  </si>
  <si>
    <t>(A)のみ</t>
    <phoneticPr fontId="6"/>
  </si>
  <si>
    <t>(A)及び(B)</t>
    <rPh sb="3" eb="4">
      <t>オヨ</t>
    </rPh>
    <phoneticPr fontId="6"/>
  </si>
  <si>
    <t>(A)(B)(C)全て</t>
    <rPh sb="9" eb="10">
      <t>スベ</t>
    </rPh>
    <phoneticPr fontId="6"/>
  </si>
  <si>
    <t>　○下表の「配分比率」欄には、当該事業所で設定する値を入力すること。</t>
    <rPh sb="2" eb="4">
      <t>カヒョウ</t>
    </rPh>
    <rPh sb="6" eb="8">
      <t>ハイブン</t>
    </rPh>
    <rPh sb="8" eb="10">
      <t>ヒリツ</t>
    </rPh>
    <rPh sb="11" eb="12">
      <t>ラン</t>
    </rPh>
    <rPh sb="25" eb="26">
      <t>アタイ</t>
    </rPh>
    <rPh sb="27" eb="29">
      <t>ニュウリョク</t>
    </rPh>
    <phoneticPr fontId="6"/>
  </si>
  <si>
    <t>※要件Ⅲを満たす（加算Ⅰを算定する）場合、昇給する仕組みを具体的に記載している就業規則等について、指定権者からの求めがあった場合には速やかに提出できるよう、適切に保管すること。</t>
    <rPh sb="1" eb="3">
      <t>ヨウケン</t>
    </rPh>
    <rPh sb="5" eb="6">
      <t>ミ</t>
    </rPh>
    <rPh sb="9" eb="11">
      <t>カサン</t>
    </rPh>
    <rPh sb="13" eb="15">
      <t>サンテイ</t>
    </rPh>
    <rPh sb="18" eb="20">
      <t>バアイ</t>
    </rPh>
    <rPh sb="21" eb="23">
      <t>ショウキュウ</t>
    </rPh>
    <rPh sb="25" eb="27">
      <t>シク</t>
    </rPh>
    <rPh sb="29" eb="32">
      <t>グタイテキ</t>
    </rPh>
    <rPh sb="33" eb="35">
      <t>キサイ</t>
    </rPh>
    <rPh sb="39" eb="41">
      <t>シュウギョウ</t>
    </rPh>
    <rPh sb="41" eb="43">
      <t>キソク</t>
    </rPh>
    <rPh sb="43" eb="44">
      <t>トウ</t>
    </rPh>
    <rPh sb="49" eb="51">
      <t>シテイ</t>
    </rPh>
    <rPh sb="51" eb="52">
      <t>ケン</t>
    </rPh>
    <rPh sb="52" eb="53">
      <t>シャ</t>
    </rPh>
    <rPh sb="56" eb="57">
      <t>モト</t>
    </rPh>
    <rPh sb="62" eb="64">
      <t>バアイ</t>
    </rPh>
    <rPh sb="66" eb="67">
      <t>スミ</t>
    </rPh>
    <rPh sb="70" eb="72">
      <t>テイシュツ</t>
    </rPh>
    <rPh sb="78" eb="80">
      <t>テキセツ</t>
    </rPh>
    <rPh sb="81" eb="83">
      <t>ホカン</t>
    </rPh>
    <phoneticPr fontId="6"/>
  </si>
  <si>
    <t>賃金改善を行う職員の範囲</t>
    <rPh sb="0" eb="2">
      <t>チンギン</t>
    </rPh>
    <rPh sb="2" eb="4">
      <t>カイゼン</t>
    </rPh>
    <rPh sb="5" eb="6">
      <t>オコナ</t>
    </rPh>
    <rPh sb="7" eb="9">
      <t>ショクイン</t>
    </rPh>
    <rPh sb="10" eb="12">
      <t>ハンイ</t>
    </rPh>
    <phoneticPr fontId="6"/>
  </si>
  <si>
    <t>書類作成担当者</t>
    <rPh sb="0" eb="2">
      <t>ショルイ</t>
    </rPh>
    <rPh sb="2" eb="4">
      <t>サクセイ</t>
    </rPh>
    <rPh sb="4" eb="7">
      <t>タントウシャ</t>
    </rPh>
    <phoneticPr fontId="6"/>
  </si>
  <si>
    <t>法人名</t>
    <rPh sb="0" eb="2">
      <t>ホウジン</t>
    </rPh>
    <rPh sb="2" eb="3">
      <t>メイ</t>
    </rPh>
    <phoneticPr fontId="6"/>
  </si>
  <si>
    <t>フリガナ</t>
    <phoneticPr fontId="6"/>
  </si>
  <si>
    <t>E-mail</t>
    <phoneticPr fontId="6"/>
  </si>
  <si>
    <t>連絡先</t>
    <rPh sb="0" eb="3">
      <t>レンラクサキ</t>
    </rPh>
    <phoneticPr fontId="6"/>
  </si>
  <si>
    <t>法人所在地</t>
    <rPh sb="0" eb="2">
      <t>ホウジン</t>
    </rPh>
    <rPh sb="2" eb="5">
      <t>ショザイチ</t>
    </rPh>
    <phoneticPr fontId="6"/>
  </si>
  <si>
    <t>加算対象となる職員の勤務体制及び資格要件を確認しました。</t>
    <rPh sb="0" eb="2">
      <t>カサン</t>
    </rPh>
    <rPh sb="2" eb="4">
      <t>タイショウ</t>
    </rPh>
    <rPh sb="7" eb="9">
      <t>ショクイン</t>
    </rPh>
    <rPh sb="10" eb="12">
      <t>キンム</t>
    </rPh>
    <rPh sb="12" eb="14">
      <t>タイセイ</t>
    </rPh>
    <rPh sb="14" eb="15">
      <t>オヨ</t>
    </rPh>
    <rPh sb="16" eb="18">
      <t>シカク</t>
    </rPh>
    <rPh sb="18" eb="20">
      <t>ヨウケン</t>
    </rPh>
    <rPh sb="21" eb="23">
      <t>カクニン</t>
    </rPh>
    <phoneticPr fontId="6"/>
  </si>
  <si>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6"/>
  </si>
  <si>
    <t>労働保険料の納付が適正に行われています。</t>
    <rPh sb="0" eb="2">
      <t>ロウドウ</t>
    </rPh>
    <rPh sb="2" eb="5">
      <t>ホケンリョウ</t>
    </rPh>
    <rPh sb="6" eb="8">
      <t>ノウフ</t>
    </rPh>
    <rPh sb="9" eb="11">
      <t>テキセイ</t>
    </rPh>
    <rPh sb="12" eb="13">
      <t>オコナ</t>
    </rPh>
    <phoneticPr fontId="6"/>
  </si>
  <si>
    <t>―</t>
    <phoneticPr fontId="6"/>
  </si>
  <si>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6"/>
  </si>
  <si>
    <t>各証明資料は、指定権者からの求めがあった場合には、速やかに提出すること。</t>
    <phoneticPr fontId="6"/>
  </si>
  <si>
    <t>※</t>
    <phoneticPr fontId="6"/>
  </si>
  <si>
    <t>※　</t>
    <phoneticPr fontId="6"/>
  </si>
  <si>
    <t>(</t>
    <phoneticPr fontId="6"/>
  </si>
  <si>
    <t>か月</t>
    <rPh sb="1" eb="2">
      <t>ゲツ</t>
    </rPh>
    <phoneticPr fontId="6"/>
  </si>
  <si>
    <t>令和</t>
    <rPh sb="0" eb="2">
      <t>レイワ</t>
    </rPh>
    <phoneticPr fontId="6"/>
  </si>
  <si>
    <t>円</t>
    <rPh sb="0" eb="1">
      <t>エン</t>
    </rPh>
    <phoneticPr fontId="6"/>
  </si>
  <si>
    <t>　実施している周知方法について、チェック（✔）すること。</t>
    <rPh sb="1" eb="3">
      <t>ジッシ</t>
    </rPh>
    <rPh sb="7" eb="9">
      <t>シュウチ</t>
    </rPh>
    <rPh sb="9" eb="11">
      <t>ホウホウ</t>
    </rPh>
    <phoneticPr fontId="6"/>
  </si>
  <si>
    <t>(C)その他の職種</t>
    <rPh sb="5" eb="6">
      <t>タ</t>
    </rPh>
    <rPh sb="7" eb="9">
      <t>ショクシュ</t>
    </rPh>
    <phoneticPr fontId="6"/>
  </si>
  <si>
    <t>賃金規程の見直し</t>
    <rPh sb="0" eb="2">
      <t>チンギン</t>
    </rPh>
    <rPh sb="2" eb="4">
      <t>キテイ</t>
    </rPh>
    <rPh sb="5" eb="7">
      <t>ミナオ</t>
    </rPh>
    <phoneticPr fontId="6"/>
  </si>
  <si>
    <t>賃金規程の見直し</t>
    <rPh sb="5" eb="7">
      <t>ミナオ</t>
    </rPh>
    <phoneticPr fontId="6"/>
  </si>
  <si>
    <t>※本計画に記載された金額は見込額であり、提出後の運営状況(利用者数等)、人員配置状況(職員数等)その他の事由により変動があり得る。</t>
    <rPh sb="20" eb="22">
      <t>テイシュツ</t>
    </rPh>
    <rPh sb="22" eb="23">
      <t>ゴ</t>
    </rPh>
    <phoneticPr fontId="6"/>
  </si>
  <si>
    <t>（上記取組の開始時期）</t>
    <rPh sb="1" eb="3">
      <t>ジョウキ</t>
    </rPh>
    <rPh sb="3" eb="5">
      <t>トリクミ</t>
    </rPh>
    <rPh sb="6" eb="8">
      <t>カイシ</t>
    </rPh>
    <rPh sb="8" eb="10">
      <t>ジキ</t>
    </rPh>
    <phoneticPr fontId="6"/>
  </si>
  <si>
    <t>　</t>
    <phoneticPr fontId="6"/>
  </si>
  <si>
    <t>令和</t>
  </si>
  <si>
    <t>年</t>
  </si>
  <si>
    <t>月～令和</t>
  </si>
  <si>
    <t>月</t>
  </si>
  <si>
    <t>（</t>
  </si>
  <si>
    <t>ヶ月）</t>
  </si>
  <si>
    <t xml:space="preserve"> （(A)にチェック（✔）がない場合その理由）</t>
    <rPh sb="16" eb="18">
      <t>バアイ</t>
    </rPh>
    <phoneticPr fontId="6"/>
  </si>
  <si>
    <t>１　基本情報＜共通＞</t>
    <rPh sb="2" eb="4">
      <t>キホン</t>
    </rPh>
    <rPh sb="4" eb="6">
      <t>ジョウホウ</t>
    </rPh>
    <rPh sb="7" eb="9">
      <t>キョウツウ</t>
    </rPh>
    <phoneticPr fontId="6"/>
  </si>
  <si>
    <t>２　賃金改善計画について＜共通＞</t>
    <rPh sb="13" eb="15">
      <t>キョウツウ</t>
    </rPh>
    <phoneticPr fontId="6"/>
  </si>
  <si>
    <t>　○前年度の一月当たり常勤換算数(i)に対して、加算見込額(c)を当該配分比率で賃金改善を行う場合の</t>
    <rPh sb="2" eb="5">
      <t>ゼンネンド</t>
    </rPh>
    <rPh sb="6" eb="7">
      <t>ヒト</t>
    </rPh>
    <rPh sb="7" eb="8">
      <t>ツキ</t>
    </rPh>
    <rPh sb="8" eb="9">
      <t>ア</t>
    </rPh>
    <rPh sb="11" eb="13">
      <t>ジョウキン</t>
    </rPh>
    <rPh sb="13" eb="15">
      <t>カンサン</t>
    </rPh>
    <rPh sb="15" eb="16">
      <t>スウ</t>
    </rPh>
    <rPh sb="20" eb="21">
      <t>タイ</t>
    </rPh>
    <rPh sb="24" eb="26">
      <t>カサン</t>
    </rPh>
    <rPh sb="26" eb="28">
      <t>ミコ</t>
    </rPh>
    <rPh sb="28" eb="29">
      <t>ガク</t>
    </rPh>
    <rPh sb="33" eb="35">
      <t>トウガイ</t>
    </rPh>
    <rPh sb="35" eb="37">
      <t>ハイブン</t>
    </rPh>
    <rPh sb="37" eb="39">
      <t>ヒリツ</t>
    </rPh>
    <rPh sb="40" eb="42">
      <t>チンギン</t>
    </rPh>
    <rPh sb="42" eb="44">
      <t>カイゼン</t>
    </rPh>
    <rPh sb="45" eb="46">
      <t>オコナ</t>
    </rPh>
    <rPh sb="47" eb="49">
      <t>バアイ</t>
    </rPh>
    <phoneticPr fontId="6"/>
  </si>
  <si>
    <t>一月当たり平均賃金額算出用</t>
    <rPh sb="0" eb="2">
      <t>ヒトツキ</t>
    </rPh>
    <rPh sb="2" eb="3">
      <t>ア</t>
    </rPh>
    <rPh sb="5" eb="7">
      <t>ヘイキン</t>
    </rPh>
    <rPh sb="7" eb="9">
      <t>チンギン</t>
    </rPh>
    <rPh sb="9" eb="10">
      <t>ガク</t>
    </rPh>
    <rPh sb="10" eb="12">
      <t>サンシュツ</t>
    </rPh>
    <rPh sb="12" eb="13">
      <t>ヨウ</t>
    </rPh>
    <phoneticPr fontId="6"/>
  </si>
  <si>
    <t>賃金改善の見込額(ⅰ-ⅱ）</t>
    <phoneticPr fontId="6"/>
  </si>
  <si>
    <t>事業所の所在地</t>
    <rPh sb="0" eb="3">
      <t>ジギョウショ</t>
    </rPh>
    <rPh sb="4" eb="7">
      <t>ショザイチ</t>
    </rPh>
    <phoneticPr fontId="6"/>
  </si>
  <si>
    <t>都道府県</t>
    <rPh sb="0" eb="4">
      <t>トドウフケン</t>
    </rPh>
    <phoneticPr fontId="6"/>
  </si>
  <si>
    <t>市区町村</t>
    <rPh sb="0" eb="2">
      <t>シク</t>
    </rPh>
    <rPh sb="2" eb="4">
      <t>チョウソン</t>
    </rPh>
    <phoneticPr fontId="6"/>
  </si>
  <si>
    <t>※前年度に提出した計画書の記載内容から変更がない場合は「変更なし」にチェック（✔）</t>
    <phoneticPr fontId="6"/>
  </si>
  <si>
    <t>４　職場環境等要件について＜共通＞　</t>
    <rPh sb="14" eb="16">
      <t>キョウツウ</t>
    </rPh>
    <phoneticPr fontId="6"/>
  </si>
  <si>
    <t>５　見える化要件について＜特定加算＞　</t>
    <rPh sb="2" eb="3">
      <t>ミ</t>
    </rPh>
    <rPh sb="5" eb="6">
      <t>カ</t>
    </rPh>
    <rPh sb="6" eb="8">
      <t>ヨウケン</t>
    </rPh>
    <rPh sb="13" eb="15">
      <t>トクテイ</t>
    </rPh>
    <rPh sb="15" eb="17">
      <t>カサン</t>
    </rPh>
    <phoneticPr fontId="6"/>
  </si>
  <si>
    <t>独自の賃金改善の具体的な取組内容</t>
    <rPh sb="0" eb="2">
      <t>ドクジ</t>
    </rPh>
    <rPh sb="3" eb="5">
      <t>チンギン</t>
    </rPh>
    <rPh sb="5" eb="7">
      <t>カイゼン</t>
    </rPh>
    <rPh sb="8" eb="11">
      <t>グタイテキ</t>
    </rPh>
    <rPh sb="12" eb="14">
      <t>トリクミ</t>
    </rPh>
    <rPh sb="14" eb="16">
      <t>ナイヨウ</t>
    </rPh>
    <phoneticPr fontId="6"/>
  </si>
  <si>
    <t>ⅰ）特定加算の算定により賃金改善を行った場合の賃金の総額（見込額）</t>
    <rPh sb="2" eb="4">
      <t>トクテイ</t>
    </rPh>
    <rPh sb="4" eb="6">
      <t>カサン</t>
    </rPh>
    <rPh sb="7" eb="9">
      <t>サンテイ</t>
    </rPh>
    <rPh sb="12" eb="14">
      <t>チンギン</t>
    </rPh>
    <rPh sb="14" eb="16">
      <t>カイゼン</t>
    </rPh>
    <rPh sb="17" eb="18">
      <t>オコナ</t>
    </rPh>
    <rPh sb="20" eb="22">
      <t>バアイ</t>
    </rPh>
    <rPh sb="23" eb="25">
      <t>チンギン</t>
    </rPh>
    <rPh sb="26" eb="28">
      <t>ソウガク</t>
    </rPh>
    <rPh sb="29" eb="31">
      <t>ミコミ</t>
    </rPh>
    <rPh sb="31" eb="32">
      <t>ガク</t>
    </rPh>
    <phoneticPr fontId="6"/>
  </si>
  <si>
    <t>(ア)前年度の賃金の総額</t>
    <rPh sb="3" eb="6">
      <t>ゼンネンド</t>
    </rPh>
    <rPh sb="7" eb="9">
      <t>チンギン</t>
    </rPh>
    <rPh sb="10" eb="12">
      <t>ソウガク</t>
    </rPh>
    <phoneticPr fontId="6"/>
  </si>
  <si>
    <t>枚数</t>
    <rPh sb="0" eb="2">
      <t>マイスウ</t>
    </rPh>
    <phoneticPr fontId="37"/>
  </si>
  <si>
    <t>説明</t>
    <rPh sb="0" eb="2">
      <t>セツメイ</t>
    </rPh>
    <phoneticPr fontId="37"/>
  </si>
  <si>
    <t>-</t>
    <phoneticPr fontId="6"/>
  </si>
  <si>
    <t>・本様式の内容と使い方を説明しています。</t>
    <rPh sb="1" eb="4">
      <t>ホンヨウシキ</t>
    </rPh>
    <rPh sb="5" eb="7">
      <t>ナイヨウ</t>
    </rPh>
    <rPh sb="8" eb="9">
      <t>ツカ</t>
    </rPh>
    <rPh sb="10" eb="11">
      <t>カタ</t>
    </rPh>
    <rPh sb="12" eb="14">
      <t>セツメイ</t>
    </rPh>
    <phoneticPr fontId="6"/>
  </si>
  <si>
    <t>不要</t>
    <rPh sb="0" eb="2">
      <t>フヨウ</t>
    </rPh>
    <phoneticPr fontId="37"/>
  </si>
  <si>
    <t>基本情報入力シート</t>
    <rPh sb="0" eb="4">
      <t>キホンジョウホウ</t>
    </rPh>
    <rPh sb="4" eb="6">
      <t>ニュウリョク</t>
    </rPh>
    <phoneticPr fontId="37"/>
  </si>
  <si>
    <t>・法人の基本的な情報を入力することで、様式2へ自動的に転記が行われるため、こちらから入力してください。
・本シートは提出不要です。</t>
    <rPh sb="1" eb="3">
      <t>ホウジン</t>
    </rPh>
    <rPh sb="4" eb="7">
      <t>キホンテキ</t>
    </rPh>
    <rPh sb="8" eb="10">
      <t>ジョウホウ</t>
    </rPh>
    <rPh sb="11" eb="13">
      <t>ニュウリョク</t>
    </rPh>
    <rPh sb="19" eb="21">
      <t>ヨウシキ</t>
    </rPh>
    <rPh sb="23" eb="26">
      <t>ジドウテキ</t>
    </rPh>
    <rPh sb="27" eb="29">
      <t>テンキ</t>
    </rPh>
    <rPh sb="30" eb="31">
      <t>オコナ</t>
    </rPh>
    <rPh sb="42" eb="44">
      <t>ニュウリョク</t>
    </rPh>
    <rPh sb="53" eb="54">
      <t>ホン</t>
    </rPh>
    <rPh sb="58" eb="60">
      <t>テイシュツ</t>
    </rPh>
    <rPh sb="60" eb="62">
      <t>フヨウ</t>
    </rPh>
    <phoneticPr fontId="37"/>
  </si>
  <si>
    <t>様式2-1 計画書_総括表</t>
    <rPh sb="0" eb="2">
      <t>ヨウシキ</t>
    </rPh>
    <rPh sb="6" eb="9">
      <t>ケイカクショ</t>
    </rPh>
    <rPh sb="10" eb="13">
      <t>ソウカツヒョウ</t>
    </rPh>
    <phoneticPr fontId="37"/>
  </si>
  <si>
    <t>・計画の概要と要件に関する情報を入力します。
・具体的には、申請者情報・賃金改善計画の概要・キャリアパス要件・職場環境要件・見える化要件の5つです。
・最後に入力してください。</t>
    <rPh sb="1" eb="3">
      <t>ケイカク</t>
    </rPh>
    <rPh sb="4" eb="6">
      <t>ガイヨウ</t>
    </rPh>
    <rPh sb="7" eb="9">
      <t>ヨウケン</t>
    </rPh>
    <rPh sb="10" eb="11">
      <t>カン</t>
    </rPh>
    <rPh sb="13" eb="15">
      <t>ジョウホウ</t>
    </rPh>
    <rPh sb="16" eb="18">
      <t>ニュウリョク</t>
    </rPh>
    <rPh sb="24" eb="27">
      <t>グタイテキ</t>
    </rPh>
    <rPh sb="30" eb="33">
      <t>シンセイシャ</t>
    </rPh>
    <rPh sb="33" eb="35">
      <t>ジョウホウ</t>
    </rPh>
    <rPh sb="36" eb="38">
      <t>チンギン</t>
    </rPh>
    <rPh sb="38" eb="42">
      <t>カイゼンケイカク</t>
    </rPh>
    <rPh sb="43" eb="45">
      <t>ガイヨウ</t>
    </rPh>
    <rPh sb="52" eb="54">
      <t>ヨウケン</t>
    </rPh>
    <rPh sb="55" eb="59">
      <t>ショクバカンキョウ</t>
    </rPh>
    <rPh sb="59" eb="61">
      <t>ヨウケン</t>
    </rPh>
    <rPh sb="62" eb="63">
      <t>ミ</t>
    </rPh>
    <rPh sb="65" eb="66">
      <t>カ</t>
    </rPh>
    <rPh sb="66" eb="68">
      <t>ヨウケン</t>
    </rPh>
    <rPh sb="76" eb="78">
      <t>サイゴ</t>
    </rPh>
    <rPh sb="79" eb="81">
      <t>ニュウリョク</t>
    </rPh>
    <phoneticPr fontId="37"/>
  </si>
  <si>
    <t>提出</t>
    <rPh sb="0" eb="2">
      <t>テイシュツ</t>
    </rPh>
    <phoneticPr fontId="37"/>
  </si>
  <si>
    <t>様式2-3 個表_特定</t>
    <rPh sb="0" eb="2">
      <t>ヨウシキ</t>
    </rPh>
    <rPh sb="6" eb="7">
      <t>コ</t>
    </rPh>
    <rPh sb="7" eb="8">
      <t>ヒョウ</t>
    </rPh>
    <rPh sb="9" eb="11">
      <t>トクテイ</t>
    </rPh>
    <phoneticPr fontId="37"/>
  </si>
  <si>
    <t>２　書類の作成方法</t>
    <rPh sb="2" eb="4">
      <t>ショルイ</t>
    </rPh>
    <rPh sb="5" eb="7">
      <t>サクセイ</t>
    </rPh>
    <rPh sb="7" eb="9">
      <t>ホウホウ</t>
    </rPh>
    <phoneticPr fontId="37"/>
  </si>
  <si>
    <r>
      <t>・</t>
    </r>
    <r>
      <rPr>
        <b/>
        <sz val="14"/>
        <rFont val="ＭＳ Ｐゴシック"/>
        <family val="3"/>
        <charset val="128"/>
      </rPr>
      <t>原則、本様式を用いて</t>
    </r>
    <r>
      <rPr>
        <sz val="14"/>
        <rFont val="ＭＳ Ｐゴシック"/>
        <family val="3"/>
        <charset val="128"/>
      </rPr>
      <t>計画書を作成してください。</t>
    </r>
    <rPh sb="1" eb="3">
      <t>ゲンソク</t>
    </rPh>
    <rPh sb="4" eb="7">
      <t>ホンヨウシキ</t>
    </rPh>
    <rPh sb="8" eb="9">
      <t>モチ</t>
    </rPh>
    <rPh sb="11" eb="14">
      <t>ケイカクショ</t>
    </rPh>
    <rPh sb="15" eb="17">
      <t>サクセイ</t>
    </rPh>
    <phoneticPr fontId="6"/>
  </si>
  <si>
    <t>&lt;-</t>
    <phoneticPr fontId="6"/>
  </si>
  <si>
    <t>！この欄が○でない場合、賃金改善の見込額が要件を満たしていません。</t>
    <rPh sb="3" eb="4">
      <t>ラン</t>
    </rPh>
    <rPh sb="9" eb="11">
      <t>バアイ</t>
    </rPh>
    <rPh sb="12" eb="14">
      <t>チンギン</t>
    </rPh>
    <rPh sb="14" eb="16">
      <t>カイゼン</t>
    </rPh>
    <rPh sb="17" eb="20">
      <t>ミコミガク</t>
    </rPh>
    <rPh sb="21" eb="23">
      <t>ヨウケン</t>
    </rPh>
    <rPh sb="24" eb="25">
      <t>ミ</t>
    </rPh>
    <phoneticPr fontId="6"/>
  </si>
  <si>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1"/>
  </si>
  <si>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1"/>
  </si>
  <si>
    <t>）</t>
    <phoneticPr fontId="6"/>
  </si>
  <si>
    <t>所要額（丸め前）</t>
    <rPh sb="0" eb="3">
      <t>ショヨウガク</t>
    </rPh>
    <rPh sb="4" eb="5">
      <t>マル</t>
    </rPh>
    <rPh sb="6" eb="7">
      <t>マエ</t>
    </rPh>
    <phoneticPr fontId="6"/>
  </si>
  <si>
    <t>丸め値との差額</t>
    <rPh sb="0" eb="1">
      <t>マル</t>
    </rPh>
    <rPh sb="2" eb="3">
      <t>アタイ</t>
    </rPh>
    <rPh sb="5" eb="7">
      <t>サガク</t>
    </rPh>
    <phoneticPr fontId="6"/>
  </si>
  <si>
    <t>切捨分（年額）</t>
    <rPh sb="0" eb="1">
      <t>キ</t>
    </rPh>
    <rPh sb="1" eb="2">
      <t>ス</t>
    </rPh>
    <rPh sb="2" eb="3">
      <t>ブン</t>
    </rPh>
    <rPh sb="4" eb="6">
      <t>ネンガク</t>
    </rPh>
    <phoneticPr fontId="6"/>
  </si>
  <si>
    <t>配分比率要件</t>
    <rPh sb="0" eb="4">
      <t>ハイ</t>
    </rPh>
    <rPh sb="4" eb="6">
      <t>ヨウケン</t>
    </rPh>
    <phoneticPr fontId="6"/>
  </si>
  <si>
    <t>なし</t>
    <phoneticPr fontId="6"/>
  </si>
  <si>
    <t>(A)/(B)</t>
    <phoneticPr fontId="6"/>
  </si>
  <si>
    <t>(B)/(C)</t>
    <phoneticPr fontId="6"/>
  </si>
  <si>
    <t>(A)/(C)(参考)</t>
    <rPh sb="8" eb="10">
      <t>サンコウ</t>
    </rPh>
    <phoneticPr fontId="6"/>
  </si>
  <si>
    <t>(A)のみ実施</t>
  </si>
  <si>
    <t>円</t>
  </si>
  <si>
    <t>）</t>
  </si>
  <si>
    <t>(A)及び(B)を実施</t>
  </si>
  <si>
    <t>(A)(B)(C)全て実施</t>
  </si>
  <si>
    <t>上記以外の方法で実施</t>
  </si>
  <si>
    <t>　 　グループ毎の平均賃金改善月額が算出され、計画書に反映される。</t>
    <rPh sb="7" eb="8">
      <t>ゴト</t>
    </rPh>
    <rPh sb="15" eb="16">
      <t>ツキ</t>
    </rPh>
    <phoneticPr fontId="6"/>
  </si>
  <si>
    <t>算定する特定加算の区分</t>
    <rPh sb="0" eb="2">
      <t>サンテイ</t>
    </rPh>
    <rPh sb="4" eb="6">
      <t>トクテイ</t>
    </rPh>
    <rPh sb="6" eb="8">
      <t>カサン</t>
    </rPh>
    <rPh sb="9" eb="11">
      <t>クブン</t>
    </rPh>
    <phoneticPr fontId="6"/>
  </si>
  <si>
    <t>（当該事業所において賃金改善内容の根拠となる規則・規程）</t>
    <rPh sb="1" eb="3">
      <t>トウガイ</t>
    </rPh>
    <rPh sb="3" eb="6">
      <t>ジギョウショ</t>
    </rPh>
    <rPh sb="10" eb="12">
      <t>チンギン</t>
    </rPh>
    <rPh sb="12" eb="14">
      <t>カイゼン</t>
    </rPh>
    <rPh sb="14" eb="16">
      <t>ナイヨウ</t>
    </rPh>
    <rPh sb="17" eb="19">
      <t>コンキョ</t>
    </rPh>
    <rPh sb="22" eb="24">
      <t>キソク</t>
    </rPh>
    <rPh sb="25" eb="27">
      <t>キテイ</t>
    </rPh>
    <phoneticPr fontId="6"/>
  </si>
  <si>
    <t>　　　資格・手当等に含めて賃金改善を行う場合は、その旨を記載すること。</t>
    <rPh sb="3" eb="5">
      <t>シカク</t>
    </rPh>
    <rPh sb="6" eb="8">
      <t>テアテ</t>
    </rPh>
    <rPh sb="8" eb="9">
      <t>トウ</t>
    </rPh>
    <rPh sb="10" eb="11">
      <t>フク</t>
    </rPh>
    <rPh sb="13" eb="15">
      <t>チンギン</t>
    </rPh>
    <rPh sb="15" eb="17">
      <t>カイゼン</t>
    </rPh>
    <rPh sb="18" eb="19">
      <t>オコナ</t>
    </rPh>
    <rPh sb="20" eb="22">
      <t>バアイ</t>
    </rPh>
    <rPh sb="26" eb="27">
      <t>ムネ</t>
    </rPh>
    <rPh sb="28" eb="30">
      <t>キサイ</t>
    </rPh>
    <phoneticPr fontId="6"/>
  </si>
  <si>
    <t>イ</t>
    <phoneticPr fontId="6"/>
  </si>
  <si>
    <t>ロ</t>
    <phoneticPr fontId="6"/>
  </si>
  <si>
    <t>ハ</t>
    <phoneticPr fontId="6"/>
  </si>
  <si>
    <t>３　キャリアパス要件について＜処遇改善加算＞　</t>
    <rPh sb="8" eb="10">
      <t>ヨウケン</t>
    </rPh>
    <rPh sb="15" eb="17">
      <t>ショグウ</t>
    </rPh>
    <rPh sb="17" eb="21">
      <t>カイゼンカサン</t>
    </rPh>
    <phoneticPr fontId="6"/>
  </si>
  <si>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6"/>
  </si>
  <si>
    <t>①</t>
    <phoneticPr fontId="6"/>
  </si>
  <si>
    <t>②</t>
    <phoneticPr fontId="6"/>
  </si>
  <si>
    <t>③</t>
    <phoneticPr fontId="6"/>
  </si>
  <si>
    <t>②</t>
    <phoneticPr fontId="6"/>
  </si>
  <si>
    <t>イに掲げる職位、職責又は職務内容等に応じた賃金体系を定めている。</t>
    <rPh sb="2" eb="3">
      <t>カカ</t>
    </rPh>
    <phoneticPr fontId="6"/>
  </si>
  <si>
    <t>ロ</t>
    <phoneticPr fontId="6"/>
  </si>
  <si>
    <t>具体的な仕組みの内容（該当するもの全てにチェック（✔）すること。）</t>
    <phoneticPr fontId="6"/>
  </si>
  <si>
    <t>キャリアパス要件Ⅱの資質向上の目標及び具体的な計画を定めました。</t>
    <rPh sb="6" eb="8">
      <t>ヨウケン</t>
    </rPh>
    <rPh sb="10" eb="12">
      <t>シシツ</t>
    </rPh>
    <rPh sb="12" eb="14">
      <t>コウジョウ</t>
    </rPh>
    <rPh sb="15" eb="17">
      <t>モクヒョウ</t>
    </rPh>
    <rPh sb="17" eb="18">
      <t>オヨ</t>
    </rPh>
    <rPh sb="19" eb="22">
      <t>グタイテキ</t>
    </rPh>
    <rPh sb="23" eb="25">
      <t>ケイカク</t>
    </rPh>
    <rPh sb="26" eb="27">
      <t>サダ</t>
    </rPh>
    <phoneticPr fontId="6"/>
  </si>
  <si>
    <t>資質向上のための計画</t>
    <rPh sb="0" eb="2">
      <t>シシツ</t>
    </rPh>
    <rPh sb="2" eb="4">
      <t>コウジョウ</t>
    </rPh>
    <rPh sb="8" eb="10">
      <t>ケイカク</t>
    </rPh>
    <phoneticPr fontId="6"/>
  </si>
  <si>
    <t>様式2-2 個表_処遇</t>
    <rPh sb="0" eb="2">
      <t>ヨウシキ</t>
    </rPh>
    <rPh sb="6" eb="7">
      <t>コ</t>
    </rPh>
    <rPh sb="7" eb="8">
      <t>ヒョウ</t>
    </rPh>
    <rPh sb="9" eb="11">
      <t>ショグウ</t>
    </rPh>
    <phoneticPr fontId="37"/>
  </si>
  <si>
    <t>／</t>
    <phoneticPr fontId="6"/>
  </si>
  <si>
    <t>／</t>
    <phoneticPr fontId="6"/>
  </si>
  <si>
    <t>掲載予定</t>
    <rPh sb="0" eb="2">
      <t>ケイサイ</t>
    </rPh>
    <rPh sb="2" eb="4">
      <t>ヨテイ</t>
    </rPh>
    <phoneticPr fontId="6"/>
  </si>
  <si>
    <t>予定</t>
    <rPh sb="0" eb="2">
      <t>ヨテイ</t>
    </rPh>
    <phoneticPr fontId="6"/>
  </si>
  <si>
    <t>(右欄の額は③欄の額を上回ること）</t>
    <rPh sb="1" eb="2">
      <t>ミギ</t>
    </rPh>
    <rPh sb="2" eb="3">
      <t>ラン</t>
    </rPh>
    <rPh sb="4" eb="5">
      <t>ガク</t>
    </rPh>
    <rPh sb="7" eb="8">
      <t>ラン</t>
    </rPh>
    <rPh sb="9" eb="10">
      <t>ガク</t>
    </rPh>
    <rPh sb="11" eb="13">
      <t>ウワマワ</t>
    </rPh>
    <phoneticPr fontId="6"/>
  </si>
  <si>
    <t>特定加算の算定対象月</t>
    <rPh sb="0" eb="2">
      <t>トクテイ</t>
    </rPh>
    <rPh sb="2" eb="4">
      <t>カサン</t>
    </rPh>
    <rPh sb="5" eb="7">
      <t>サンテイ</t>
    </rPh>
    <rPh sb="7" eb="9">
      <t>タイショウ</t>
    </rPh>
    <rPh sb="9" eb="10">
      <t>ヅキ</t>
    </rPh>
    <phoneticPr fontId="6"/>
  </si>
  <si>
    <t>月額平均８万円の賃金改善となる者又は改善後の賃金が年額440万円となる者</t>
    <rPh sb="0" eb="2">
      <t>ゲツガク</t>
    </rPh>
    <rPh sb="2" eb="4">
      <t>ヘイキン</t>
    </rPh>
    <rPh sb="5" eb="7">
      <t>マンエン</t>
    </rPh>
    <rPh sb="8" eb="10">
      <t>チンギン</t>
    </rPh>
    <rPh sb="10" eb="12">
      <t>カイゼン</t>
    </rPh>
    <rPh sb="15" eb="16">
      <t>モノ</t>
    </rPh>
    <rPh sb="16" eb="17">
      <t>マタ</t>
    </rPh>
    <rPh sb="18" eb="20">
      <t>カイゼン</t>
    </rPh>
    <rPh sb="20" eb="21">
      <t>ゴ</t>
    </rPh>
    <rPh sb="22" eb="24">
      <t>チンギン</t>
    </rPh>
    <rPh sb="25" eb="27">
      <t>ネンガク</t>
    </rPh>
    <rPh sb="30" eb="32">
      <t>マンエン</t>
    </rPh>
    <rPh sb="35" eb="36">
      <t>モノ</t>
    </rPh>
    <phoneticPr fontId="6"/>
  </si>
  <si>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6"/>
  </si>
  <si>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6"/>
  </si>
  <si>
    <t>　※前年度に提出した計画書から変更がある場合には、変更箇所を下線とするなど明確にすること。</t>
    <rPh sb="2" eb="5">
      <t>ゼンネンド</t>
    </rPh>
    <rPh sb="37" eb="39">
      <t>メイカク</t>
    </rPh>
    <phoneticPr fontId="6"/>
  </si>
  <si>
    <t>　※上記の根拠規程のうち、賃金改善に関する部分を記載すること。</t>
    <rPh sb="2" eb="4">
      <t>ジョウキ</t>
    </rPh>
    <rPh sb="5" eb="7">
      <t>コンキョ</t>
    </rPh>
    <rPh sb="7" eb="9">
      <t>キテイ</t>
    </rPh>
    <rPh sb="13" eb="15">
      <t>チンギン</t>
    </rPh>
    <rPh sb="15" eb="17">
      <t>カイゼン</t>
    </rPh>
    <rPh sb="18" eb="19">
      <t>カン</t>
    </rPh>
    <rPh sb="21" eb="23">
      <t>ブブン</t>
    </rPh>
    <rPh sb="24" eb="26">
      <t>キサイ</t>
    </rPh>
    <phoneticPr fontId="6"/>
  </si>
  <si>
    <t>独自の賃金改善額の算定根拠</t>
    <rPh sb="0" eb="2">
      <t>ドクジ</t>
    </rPh>
    <rPh sb="3" eb="5">
      <t>チンギン</t>
    </rPh>
    <rPh sb="5" eb="7">
      <t>カイゼン</t>
    </rPh>
    <rPh sb="7" eb="8">
      <t>ガク</t>
    </rPh>
    <rPh sb="9" eb="11">
      <t>サンテイ</t>
    </rPh>
    <rPh sb="11" eb="13">
      <t>コンキョ</t>
    </rPh>
    <phoneticPr fontId="6"/>
  </si>
  <si>
    <t>次の要件について該当するものにチェック（✔）し、必要事項を具体的に記載すること。</t>
    <rPh sb="0" eb="1">
      <t>ツギ</t>
    </rPh>
    <rPh sb="2" eb="4">
      <t>ヨウケン</t>
    </rPh>
    <rPh sb="8" eb="10">
      <t>ガイトウ</t>
    </rPh>
    <rPh sb="24" eb="26">
      <t>ヒツヨウ</t>
    </rPh>
    <rPh sb="26" eb="28">
      <t>ジコウ</t>
    </rPh>
    <rPh sb="29" eb="32">
      <t>グタイテキ</t>
    </rPh>
    <rPh sb="33" eb="35">
      <t>キサイ</t>
    </rPh>
    <phoneticPr fontId="6"/>
  </si>
  <si>
    <t>キャリアパス要件Ⅰ　次のイからハまでのすべての基準を満たす。</t>
    <rPh sb="6" eb="8">
      <t>ヨウケン</t>
    </rPh>
    <rPh sb="23" eb="25">
      <t>キジュン</t>
    </rPh>
    <phoneticPr fontId="6"/>
  </si>
  <si>
    <t>キャリアパス要件Ⅱ　次のイとロ両方の基準を満たす。</t>
    <rPh sb="6" eb="8">
      <t>ヨウケン</t>
    </rPh>
    <rPh sb="15" eb="17">
      <t>リョウホウ</t>
    </rPh>
    <rPh sb="16" eb="17">
      <t>カタ</t>
    </rPh>
    <rPh sb="18" eb="20">
      <t>キジュン</t>
    </rPh>
    <phoneticPr fontId="6"/>
  </si>
  <si>
    <t>キャリアパス要件Ⅲ　次のイとロ両方の基準を満たす。</t>
    <rPh sb="6" eb="8">
      <t>ヨウケン</t>
    </rPh>
    <rPh sb="15" eb="17">
      <t>リョウホウ</t>
    </rPh>
    <rPh sb="18" eb="20">
      <t>キジュン</t>
    </rPh>
    <phoneticPr fontId="6"/>
  </si>
  <si>
    <t>　</t>
    <phoneticPr fontId="6"/>
  </si>
  <si>
    <t>※　別紙様式２－２のとおり</t>
    <phoneticPr fontId="6"/>
  </si>
  <si>
    <t>平成</t>
  </si>
  <si>
    <t>計画書の記載内容に虚偽がないことを証明するとともに、記載内容を証明する資料を適切に保管していることを誓約します。</t>
    <phoneticPr fontId="6"/>
  </si>
  <si>
    <t>ワークシート名
（左からの順）</t>
    <rPh sb="6" eb="7">
      <t>メイ</t>
    </rPh>
    <rPh sb="9" eb="10">
      <t>ヒダリ</t>
    </rPh>
    <rPh sb="13" eb="14">
      <t>ジュン</t>
    </rPh>
    <phoneticPr fontId="37"/>
  </si>
  <si>
    <t>はじめに</t>
    <phoneticPr fontId="37"/>
  </si>
  <si>
    <t>-</t>
    <phoneticPr fontId="6"/>
  </si>
  <si>
    <t>①</t>
    <phoneticPr fontId="6"/>
  </si>
  <si>
    <t>③</t>
    <phoneticPr fontId="6"/>
  </si>
  <si>
    <t>②</t>
    <phoneticPr fontId="6"/>
  </si>
  <si>
    <t>・福祉・介護職員処遇改善加算について、事業所別の情報を入力します。
・事業所ごとに新規・継続の別、加算区分、対象期間等を入力します。
・基本情報入力シートの次に入力してください。</t>
    <rPh sb="1" eb="3">
      <t>フクシ</t>
    </rPh>
    <rPh sb="4" eb="8">
      <t>カイゴショクイン</t>
    </rPh>
    <rPh sb="8" eb="14">
      <t>ショグウカイゼンカサン</t>
    </rPh>
    <rPh sb="19" eb="22">
      <t>ジギョウショ</t>
    </rPh>
    <rPh sb="22" eb="23">
      <t>ベツ</t>
    </rPh>
    <rPh sb="24" eb="26">
      <t>ジョウホウ</t>
    </rPh>
    <rPh sb="27" eb="29">
      <t>ニュウリョク</t>
    </rPh>
    <rPh sb="35" eb="38">
      <t>ジギョウショ</t>
    </rPh>
    <rPh sb="41" eb="43">
      <t>シンキ</t>
    </rPh>
    <rPh sb="44" eb="46">
      <t>ケイゾク</t>
    </rPh>
    <rPh sb="47" eb="48">
      <t>ベツ</t>
    </rPh>
    <rPh sb="49" eb="51">
      <t>カサン</t>
    </rPh>
    <rPh sb="51" eb="53">
      <t>クブン</t>
    </rPh>
    <rPh sb="54" eb="58">
      <t>タイショウキカン</t>
    </rPh>
    <rPh sb="58" eb="59">
      <t>トウ</t>
    </rPh>
    <rPh sb="60" eb="62">
      <t>ニュウリョク</t>
    </rPh>
    <rPh sb="68" eb="77">
      <t>キホ</t>
    </rPh>
    <rPh sb="78" eb="79">
      <t>ツギ</t>
    </rPh>
    <rPh sb="80" eb="82">
      <t>ニュウリョク</t>
    </rPh>
    <phoneticPr fontId="37"/>
  </si>
  <si>
    <t>②</t>
    <phoneticPr fontId="6"/>
  </si>
  <si>
    <t>・福祉・介護職員等特定処遇改善加算について、事業所別の情報を入力します。
・事業所ごとに新規・継続の別、加算区分、対象期間、配置等要件、グループ別の職員の常勤換算人数等を入力します。
・基本情報入力シートの次に入力してください。</t>
    <rPh sb="1" eb="3">
      <t>フクシ</t>
    </rPh>
    <rPh sb="4" eb="8">
      <t>カイゴショクイン</t>
    </rPh>
    <rPh sb="8" eb="9">
      <t>トウ</t>
    </rPh>
    <rPh sb="9" eb="11">
      <t>トクテイ</t>
    </rPh>
    <rPh sb="11" eb="17">
      <t>ショグウカイゼンカサン</t>
    </rPh>
    <rPh sb="22" eb="25">
      <t>ジギョウショ</t>
    </rPh>
    <rPh sb="25" eb="26">
      <t>ベツ</t>
    </rPh>
    <rPh sb="27" eb="29">
      <t>ジョウホウ</t>
    </rPh>
    <rPh sb="30" eb="32">
      <t>ニュウリョク</t>
    </rPh>
    <rPh sb="38" eb="41">
      <t>ジギョウショ</t>
    </rPh>
    <rPh sb="44" eb="46">
      <t>シンキ</t>
    </rPh>
    <rPh sb="47" eb="49">
      <t>ケイゾク</t>
    </rPh>
    <rPh sb="50" eb="51">
      <t>ベツ</t>
    </rPh>
    <rPh sb="52" eb="54">
      <t>カサン</t>
    </rPh>
    <rPh sb="54" eb="56">
      <t>クブン</t>
    </rPh>
    <rPh sb="57" eb="61">
      <t>タイショウキカン</t>
    </rPh>
    <rPh sb="62" eb="64">
      <t>ハイチ</t>
    </rPh>
    <rPh sb="64" eb="65">
      <t>トウ</t>
    </rPh>
    <rPh sb="65" eb="67">
      <t>ヨウケン</t>
    </rPh>
    <rPh sb="72" eb="73">
      <t>ベツ</t>
    </rPh>
    <rPh sb="74" eb="76">
      <t>ショクイン</t>
    </rPh>
    <rPh sb="77" eb="83">
      <t>ジョウキンカ</t>
    </rPh>
    <rPh sb="83" eb="84">
      <t>トウ</t>
    </rPh>
    <rPh sb="85" eb="87">
      <t>ニュウリョク</t>
    </rPh>
    <rPh sb="93" eb="102">
      <t>キ</t>
    </rPh>
    <rPh sb="103" eb="104">
      <t>ツギ</t>
    </rPh>
    <phoneticPr fontId="37"/>
  </si>
  <si>
    <t>サービス区分</t>
    <phoneticPr fontId="6"/>
  </si>
  <si>
    <t>福祉・介護職員処遇改善加算</t>
    <rPh sb="0" eb="2">
      <t>フクシ</t>
    </rPh>
    <phoneticPr fontId="6"/>
  </si>
  <si>
    <t>福祉・介護職員等特定処遇改善加算</t>
    <rPh sb="0" eb="2">
      <t>フクシ</t>
    </rPh>
    <rPh sb="3" eb="5">
      <t>カイゴ</t>
    </rPh>
    <rPh sb="5" eb="7">
      <t>ショクイン</t>
    </rPh>
    <rPh sb="7" eb="8">
      <t>トウ</t>
    </rPh>
    <rPh sb="8" eb="10">
      <t>トクテイ</t>
    </rPh>
    <rPh sb="10" eb="12">
      <t>ショグウ</t>
    </rPh>
    <rPh sb="12" eb="14">
      <t>カイゼン</t>
    </rPh>
    <rPh sb="14" eb="16">
      <t>カサン</t>
    </rPh>
    <phoneticPr fontId="6"/>
  </si>
  <si>
    <t>配置等要件に応じた加算率</t>
    <rPh sb="0" eb="2">
      <t>ハイチ</t>
    </rPh>
    <rPh sb="2" eb="3">
      <t>トウ</t>
    </rPh>
    <rPh sb="3" eb="5">
      <t>ヨウケン</t>
    </rPh>
    <phoneticPr fontId="6"/>
  </si>
  <si>
    <t>配置等要件</t>
    <rPh sb="0" eb="2">
      <t>ハイチ</t>
    </rPh>
    <rPh sb="2" eb="3">
      <t>トウ</t>
    </rPh>
    <rPh sb="3" eb="5">
      <t>ヨウケン</t>
    </rPh>
    <phoneticPr fontId="6"/>
  </si>
  <si>
    <t>居宅介護</t>
  </si>
  <si>
    <t>特定事業所加算</t>
    <rPh sb="0" eb="2">
      <t>トクテイ</t>
    </rPh>
    <rPh sb="2" eb="5">
      <t>ジギョウショ</t>
    </rPh>
    <rPh sb="5" eb="7">
      <t>カサン</t>
    </rPh>
    <phoneticPr fontId="6"/>
  </si>
  <si>
    <t>重度訪問介護</t>
  </si>
  <si>
    <t>行動援護</t>
  </si>
  <si>
    <t>療養介護</t>
  </si>
  <si>
    <t>福祉専門職員配置等加算</t>
    <rPh sb="0" eb="2">
      <t>フクシ</t>
    </rPh>
    <rPh sb="2" eb="4">
      <t>センモン</t>
    </rPh>
    <rPh sb="4" eb="6">
      <t>ショクイン</t>
    </rPh>
    <rPh sb="6" eb="8">
      <t>ハイチ</t>
    </rPh>
    <rPh sb="8" eb="9">
      <t>トウ</t>
    </rPh>
    <rPh sb="9" eb="11">
      <t>カサン</t>
    </rPh>
    <phoneticPr fontId="6"/>
  </si>
  <si>
    <t>生活介護</t>
  </si>
  <si>
    <t>重度障害者等包括支援</t>
  </si>
  <si>
    <t>施設入所支援</t>
  </si>
  <si>
    <t>自立訓練（生活訓練）</t>
  </si>
  <si>
    <t>就労移行支援</t>
  </si>
  <si>
    <t>就労継続支援Ａ型</t>
  </si>
  <si>
    <t>就労継続支援Ｂ型</t>
  </si>
  <si>
    <t>児童発達支援</t>
  </si>
  <si>
    <t>医療型児童発達支援</t>
  </si>
  <si>
    <t>放課後等デイサービス</t>
  </si>
  <si>
    <t>居宅訪問型児童発達支援</t>
  </si>
  <si>
    <t>保育所等訪問支援</t>
  </si>
  <si>
    <t>福祉型障害児入所施設</t>
  </si>
  <si>
    <t>医療型障害児入所施設</t>
  </si>
  <si>
    <t>キャリアパス要件等の適合状況に応じた加算率</t>
    <rPh sb="6" eb="9">
      <t>ヨウケントウ</t>
    </rPh>
    <rPh sb="10" eb="12">
      <t>テキゴウ</t>
    </rPh>
    <rPh sb="12" eb="14">
      <t>ジョウキョウ</t>
    </rPh>
    <rPh sb="15" eb="16">
      <t>オウ</t>
    </rPh>
    <rPh sb="18" eb="21">
      <t>カサンリツ</t>
    </rPh>
    <phoneticPr fontId="6"/>
  </si>
  <si>
    <t>障害福祉サービス等処遇改善計画書（令和</t>
    <rPh sb="0" eb="2">
      <t>ショウガイ</t>
    </rPh>
    <rPh sb="2" eb="4">
      <t>フクシ</t>
    </rPh>
    <rPh sb="8" eb="9">
      <t>トウ</t>
    </rPh>
    <rPh sb="9" eb="11">
      <t>ショグウ</t>
    </rPh>
    <rPh sb="11" eb="13">
      <t>カイゼン</t>
    </rPh>
    <rPh sb="13" eb="16">
      <t>ケイカクショ</t>
    </rPh>
    <rPh sb="17" eb="19">
      <t>レイワ</t>
    </rPh>
    <phoneticPr fontId="6"/>
  </si>
  <si>
    <t>福祉・介護職員処遇改善加算（処遇改善加算）</t>
    <rPh sb="0" eb="2">
      <t>フクシ</t>
    </rPh>
    <rPh sb="3" eb="5">
      <t>カイゴ</t>
    </rPh>
    <rPh sb="5" eb="7">
      <t>ショクイン</t>
    </rPh>
    <rPh sb="7" eb="9">
      <t>ショグウ</t>
    </rPh>
    <rPh sb="9" eb="11">
      <t>カイゼン</t>
    </rPh>
    <rPh sb="11" eb="13">
      <t>カサン</t>
    </rPh>
    <rPh sb="14" eb="16">
      <t>ショグウ</t>
    </rPh>
    <rPh sb="16" eb="18">
      <t>カイゼン</t>
    </rPh>
    <rPh sb="18" eb="20">
      <t>カサン</t>
    </rPh>
    <phoneticPr fontId="6"/>
  </si>
  <si>
    <t>福祉・介護職員等特定処遇改善加算（特定加算）</t>
    <rPh sb="0" eb="2">
      <t>フクシ</t>
    </rPh>
    <rPh sb="3" eb="5">
      <t>カイゴ</t>
    </rPh>
    <rPh sb="5" eb="7">
      <t>ショクイン</t>
    </rPh>
    <rPh sb="7" eb="8">
      <t>トウ</t>
    </rPh>
    <rPh sb="8" eb="10">
      <t>トクテイ</t>
    </rPh>
    <rPh sb="10" eb="12">
      <t>ショグウ</t>
    </rPh>
    <rPh sb="12" eb="14">
      <t>カイゼン</t>
    </rPh>
    <rPh sb="14" eb="16">
      <t>カサン</t>
    </rPh>
    <rPh sb="17" eb="19">
      <t>トクテイ</t>
    </rPh>
    <rPh sb="19" eb="21">
      <t>カサン</t>
    </rPh>
    <phoneticPr fontId="6"/>
  </si>
  <si>
    <r>
      <t>　【本計画書で提出する加算】　</t>
    </r>
    <r>
      <rPr>
        <sz val="8"/>
        <rFont val="ＭＳ Ｐゴシック"/>
        <family val="3"/>
        <charset val="128"/>
      </rPr>
      <t>※加算名をチェックすること。</t>
    </r>
    <rPh sb="2" eb="3">
      <t>ホン</t>
    </rPh>
    <rPh sb="3" eb="6">
      <t>ケイカクショ</t>
    </rPh>
    <rPh sb="7" eb="9">
      <t>テイシュツ</t>
    </rPh>
    <rPh sb="11" eb="13">
      <t>カサン</t>
    </rPh>
    <rPh sb="16" eb="18">
      <t>カサン</t>
    </rPh>
    <rPh sb="18" eb="19">
      <t>メイ</t>
    </rPh>
    <phoneticPr fontId="6"/>
  </si>
  <si>
    <r>
      <t>賃金改善の見込額</t>
    </r>
    <r>
      <rPr>
        <sz val="8"/>
        <rFont val="ＭＳ Ｐゴシック"/>
        <family val="3"/>
        <charset val="128"/>
      </rPr>
      <t>(ⅰ-ⅱ）</t>
    </r>
    <phoneticPr fontId="6"/>
  </si>
  <si>
    <r>
      <t>ⅱ）前年度の賃金の総額（処遇改善加算等を取得し実施される賃金改善額及び独自の賃金改善額を除く）</t>
    </r>
    <r>
      <rPr>
        <b/>
        <sz val="8.5"/>
        <rFont val="ＭＳ Ｐゴシック"/>
        <family val="3"/>
        <charset val="128"/>
      </rPr>
      <t>【基準額２】</t>
    </r>
    <r>
      <rPr>
        <sz val="8.5"/>
        <rFont val="ＭＳ Ｐゴシック"/>
        <family val="3"/>
        <charset val="128"/>
      </rPr>
      <t>(ア)ｰ(イ)ｰ(ウ)ｰ(エ)</t>
    </r>
    <rPh sb="2" eb="5">
      <t>ゼンネンド</t>
    </rPh>
    <rPh sb="6" eb="8">
      <t>チンギン</t>
    </rPh>
    <rPh sb="9" eb="11">
      <t>ソウガク</t>
    </rPh>
    <rPh sb="48" eb="51">
      <t>キジュンガク</t>
    </rPh>
    <phoneticPr fontId="6"/>
  </si>
  <si>
    <r>
      <t>ⅰ）前年度の賃金の総額（処遇改善加算等を取得し実施される賃金改善額及び独自の賃金改善額を除く）</t>
    </r>
    <r>
      <rPr>
        <sz val="8"/>
        <rFont val="ＭＳ Ｐゴシック"/>
        <family val="3"/>
        <charset val="128"/>
      </rPr>
      <t>(h)</t>
    </r>
    <rPh sb="2" eb="5">
      <t>ゼンネンド</t>
    </rPh>
    <rPh sb="6" eb="8">
      <t>チンギン</t>
    </rPh>
    <rPh sb="9" eb="11">
      <t>ソウガク</t>
    </rPh>
    <phoneticPr fontId="6"/>
  </si>
  <si>
    <r>
      <t>ⅱ）前年度の常勤換算職員数</t>
    </r>
    <r>
      <rPr>
        <sz val="8"/>
        <rFont val="ＭＳ Ｐゴシック"/>
        <family val="3"/>
        <charset val="128"/>
      </rPr>
      <t>(i)</t>
    </r>
    <rPh sb="2" eb="4">
      <t>ゼンネン</t>
    </rPh>
    <rPh sb="4" eb="5">
      <t>ド</t>
    </rPh>
    <rPh sb="6" eb="8">
      <t>ジョウキン</t>
    </rPh>
    <rPh sb="8" eb="10">
      <t>カンサン</t>
    </rPh>
    <rPh sb="10" eb="13">
      <t>ショクインスウ</t>
    </rPh>
    <phoneticPr fontId="6"/>
  </si>
  <si>
    <r>
      <t>ⅲ）前年度の一月当たりの常勤換算職員数</t>
    </r>
    <r>
      <rPr>
        <sz val="8"/>
        <rFont val="ＭＳ Ｐゴシック"/>
        <family val="3"/>
        <charset val="128"/>
      </rPr>
      <t>(j)</t>
    </r>
    <rPh sb="2" eb="4">
      <t>ゼンネン</t>
    </rPh>
    <rPh sb="4" eb="5">
      <t>ド</t>
    </rPh>
    <rPh sb="6" eb="7">
      <t>ヒト</t>
    </rPh>
    <rPh sb="7" eb="8">
      <t>ツキ</t>
    </rPh>
    <rPh sb="8" eb="9">
      <t>ア</t>
    </rPh>
    <rPh sb="12" eb="14">
      <t>ジョウキン</t>
    </rPh>
    <rPh sb="14" eb="16">
      <t>カンサン</t>
    </rPh>
    <rPh sb="16" eb="19">
      <t>ショクインスウ</t>
    </rPh>
    <phoneticPr fontId="6"/>
  </si>
  <si>
    <r>
      <t>ⅳ）前年度のグループ毎の平均賃金額(月額)【基準額３】</t>
    </r>
    <r>
      <rPr>
        <sz val="8"/>
        <rFont val="ＭＳ Ｐゴシック"/>
        <family val="3"/>
        <charset val="128"/>
      </rPr>
      <t>(h)/(i)</t>
    </r>
    <rPh sb="2" eb="5">
      <t>ゼンネンド</t>
    </rPh>
    <rPh sb="10" eb="11">
      <t>ゴト</t>
    </rPh>
    <rPh sb="12" eb="14">
      <t>ヘイキン</t>
    </rPh>
    <rPh sb="14" eb="16">
      <t>チンギン</t>
    </rPh>
    <rPh sb="16" eb="17">
      <t>ガク</t>
    </rPh>
    <rPh sb="18" eb="20">
      <t>ゲツガク</t>
    </rPh>
    <rPh sb="22" eb="25">
      <t>キジュンガク</t>
    </rPh>
    <phoneticPr fontId="6"/>
  </si>
  <si>
    <r>
      <t>ⅴ）グループ毎の平均賃金改善額(月額)(g)/(j)/(k)</t>
    </r>
    <r>
      <rPr>
        <sz val="8"/>
        <rFont val="ＭＳ Ｐゴシック"/>
        <family val="3"/>
        <charset val="128"/>
      </rPr>
      <t xml:space="preserve">
</t>
    </r>
    <r>
      <rPr>
        <sz val="9"/>
        <rFont val="ＭＳ Ｐゴシック"/>
        <family val="3"/>
        <charset val="128"/>
      </rPr>
      <t xml:space="preserve">
</t>
    </r>
    <r>
      <rPr>
        <sz val="8"/>
        <rFont val="ＭＳ Ｐゴシック"/>
        <family val="3"/>
        <charset val="128"/>
      </rPr>
      <t>※予定している配分方法について選択すること。（</t>
    </r>
    <r>
      <rPr>
        <u/>
        <sz val="8"/>
        <rFont val="ＭＳ Ｐゴシック"/>
        <family val="3"/>
        <charset val="128"/>
      </rPr>
      <t>いずれか1つ</t>
    </r>
    <r>
      <rPr>
        <sz val="8"/>
        <rFont val="ＭＳ Ｐゴシック"/>
        <family val="3"/>
        <charset val="128"/>
      </rPr>
      <t>）
※当該年度の特定加算の見込額と前年度の一月当たりの常勤換算方法により算出した職員数から算出した一人当たり配分額(月額)。(括弧内はグループ毎に配分可能な加算総額(年額))</t>
    </r>
    <rPh sb="6" eb="7">
      <t>ゴト</t>
    </rPh>
    <rPh sb="12" eb="14">
      <t>カイゼン</t>
    </rPh>
    <rPh sb="14" eb="15">
      <t>ガク</t>
    </rPh>
    <rPh sb="16" eb="18">
      <t>ゲツガク</t>
    </rPh>
    <rPh sb="33" eb="35">
      <t>ヨテイ</t>
    </rPh>
    <rPh sb="39" eb="41">
      <t>ハイブン</t>
    </rPh>
    <rPh sb="41" eb="43">
      <t>ホウホウ</t>
    </rPh>
    <rPh sb="47" eb="49">
      <t>センタク</t>
    </rPh>
    <rPh sb="69" eb="71">
      <t>トクテイ</t>
    </rPh>
    <rPh sb="71" eb="73">
      <t>カサン</t>
    </rPh>
    <rPh sb="92" eb="94">
      <t>ホウホウ</t>
    </rPh>
    <rPh sb="97" eb="99">
      <t>サンシュツ</t>
    </rPh>
    <rPh sb="110" eb="113">
      <t>ヒトリア</t>
    </rPh>
    <rPh sb="115" eb="118">
      <t>ハイブンガク</t>
    </rPh>
    <rPh sb="119" eb="121">
      <t>ゲツガク</t>
    </rPh>
    <rPh sb="124" eb="126">
      <t>カッコ</t>
    </rPh>
    <rPh sb="126" eb="127">
      <t>ナイ</t>
    </rPh>
    <rPh sb="132" eb="133">
      <t>ゴト</t>
    </rPh>
    <rPh sb="134" eb="136">
      <t>ハイブン</t>
    </rPh>
    <rPh sb="136" eb="138">
      <t>カノウ</t>
    </rPh>
    <rPh sb="139" eb="141">
      <t>カサン</t>
    </rPh>
    <rPh sb="141" eb="143">
      <t>ソウガク</t>
    </rPh>
    <phoneticPr fontId="6"/>
  </si>
  <si>
    <r>
      <t>賃金改善実施期間</t>
    </r>
    <r>
      <rPr>
        <sz val="8"/>
        <rFont val="ＭＳ Ｐゴシック"/>
        <family val="3"/>
        <charset val="128"/>
      </rPr>
      <t>(k)</t>
    </r>
    <phoneticPr fontId="6"/>
  </si>
  <si>
    <r>
      <t>　※前年度に提出した計画書から変更がある場合には、変更箇所を</t>
    </r>
    <r>
      <rPr>
        <u/>
        <sz val="8"/>
        <rFont val="ＭＳ Ｐゴシック"/>
        <family val="3"/>
        <charset val="128"/>
      </rPr>
      <t>下線</t>
    </r>
    <r>
      <rPr>
        <sz val="8"/>
        <rFont val="ＭＳ Ｐゴシック"/>
        <family val="3"/>
        <charset val="128"/>
      </rPr>
      <t>とするなど明確にすること。</t>
    </r>
    <rPh sb="2" eb="5">
      <t>ゼンネンド</t>
    </rPh>
    <rPh sb="6" eb="8">
      <t>テイシュツ</t>
    </rPh>
    <rPh sb="10" eb="13">
      <t>ケイカクショ</t>
    </rPh>
    <rPh sb="15" eb="17">
      <t>ヘンコウ</t>
    </rPh>
    <rPh sb="20" eb="22">
      <t>バアイ</t>
    </rPh>
    <rPh sb="25" eb="27">
      <t>ヘンコウ</t>
    </rPh>
    <rPh sb="27" eb="29">
      <t>カショ</t>
    </rPh>
    <rPh sb="30" eb="32">
      <t>カセン</t>
    </rPh>
    <rPh sb="37" eb="39">
      <t>メイカク</t>
    </rPh>
    <phoneticPr fontId="6"/>
  </si>
  <si>
    <t>（１）福祉・介護職員処遇改善加算</t>
    <rPh sb="3" eb="5">
      <t>フクシ</t>
    </rPh>
    <rPh sb="6" eb="8">
      <t>カイゴ</t>
    </rPh>
    <rPh sb="8" eb="10">
      <t>ショクイン</t>
    </rPh>
    <rPh sb="10" eb="12">
      <t>ショグウ</t>
    </rPh>
    <rPh sb="12" eb="16">
      <t>カイゼンカサン</t>
    </rPh>
    <phoneticPr fontId="6"/>
  </si>
  <si>
    <t>年度処遇改善加算の見込額</t>
    <rPh sb="0" eb="2">
      <t>ネンド</t>
    </rPh>
    <rPh sb="2" eb="4">
      <t>ショグウ</t>
    </rPh>
    <rPh sb="4" eb="8">
      <t>カイゼンカサン</t>
    </rPh>
    <rPh sb="9" eb="12">
      <t>ミコミガク</t>
    </rPh>
    <phoneticPr fontId="6"/>
  </si>
  <si>
    <t>処遇改善加算の算定対象月</t>
    <rPh sb="0" eb="2">
      <t>ショグウ</t>
    </rPh>
    <rPh sb="2" eb="4">
      <t>カイゼン</t>
    </rPh>
    <rPh sb="4" eb="6">
      <t>カサン</t>
    </rPh>
    <rPh sb="7" eb="9">
      <t>サンテイ</t>
    </rPh>
    <rPh sb="9" eb="11">
      <t>タイショウ</t>
    </rPh>
    <rPh sb="11" eb="12">
      <t>ヅキ</t>
    </rPh>
    <phoneticPr fontId="6"/>
  </si>
  <si>
    <t>ⅰ）処遇改善加算の算定により賃金改善を行った場合の福祉・介護職員の賃金の総額（見込額）</t>
    <rPh sb="2" eb="4">
      <t>ショグウ</t>
    </rPh>
    <rPh sb="4" eb="6">
      <t>カイゼン</t>
    </rPh>
    <rPh sb="6" eb="8">
      <t>カサン</t>
    </rPh>
    <rPh sb="9" eb="11">
      <t>サンテイ</t>
    </rPh>
    <rPh sb="14" eb="16">
      <t>チンギン</t>
    </rPh>
    <rPh sb="16" eb="18">
      <t>カイゼン</t>
    </rPh>
    <rPh sb="19" eb="20">
      <t>オコナ</t>
    </rPh>
    <rPh sb="22" eb="24">
      <t>バアイ</t>
    </rPh>
    <rPh sb="25" eb="27">
      <t>フクシ</t>
    </rPh>
    <rPh sb="28" eb="30">
      <t>カイゴ</t>
    </rPh>
    <rPh sb="30" eb="32">
      <t>ショクイン</t>
    </rPh>
    <rPh sb="33" eb="35">
      <t>チンギン</t>
    </rPh>
    <rPh sb="36" eb="38">
      <t>ソウガク</t>
    </rPh>
    <rPh sb="39" eb="41">
      <t>ミコミ</t>
    </rPh>
    <rPh sb="41" eb="42">
      <t>ガク</t>
    </rPh>
    <phoneticPr fontId="6"/>
  </si>
  <si>
    <r>
      <t>ⅱ）前年度の福祉・介護職員の賃金の総額（処遇改善加算等を取得し実施される賃金改善額及び独自の賃金改善額を除く）</t>
    </r>
    <r>
      <rPr>
        <b/>
        <sz val="8.5"/>
        <rFont val="ＭＳ Ｐゴシック"/>
        <family val="3"/>
        <charset val="128"/>
      </rPr>
      <t>【基準額１】</t>
    </r>
    <r>
      <rPr>
        <sz val="8.5"/>
        <rFont val="ＭＳ Ｐゴシック"/>
        <family val="3"/>
        <charset val="128"/>
      </rPr>
      <t>(ア)ｰ(イ)ｰ(ウ)ｰ(エ)</t>
    </r>
    <rPh sb="2" eb="5">
      <t>ゼンネンド</t>
    </rPh>
    <rPh sb="6" eb="8">
      <t>フクシ</t>
    </rPh>
    <rPh sb="9" eb="11">
      <t>カイゴ</t>
    </rPh>
    <rPh sb="11" eb="13">
      <t>ショクイン</t>
    </rPh>
    <rPh sb="14" eb="16">
      <t>チンギン</t>
    </rPh>
    <rPh sb="17" eb="19">
      <t>ソウガク</t>
    </rPh>
    <rPh sb="20" eb="22">
      <t>ショグウ</t>
    </rPh>
    <rPh sb="22" eb="24">
      <t>カイゼン</t>
    </rPh>
    <rPh sb="24" eb="26">
      <t>カサン</t>
    </rPh>
    <rPh sb="26" eb="27">
      <t>トウ</t>
    </rPh>
    <rPh sb="28" eb="30">
      <t>シュトク</t>
    </rPh>
    <rPh sb="31" eb="33">
      <t>ジッシ</t>
    </rPh>
    <rPh sb="36" eb="38">
      <t>チンギン</t>
    </rPh>
    <rPh sb="38" eb="40">
      <t>カイゼン</t>
    </rPh>
    <rPh sb="40" eb="41">
      <t>ガク</t>
    </rPh>
    <rPh sb="41" eb="42">
      <t>オヨ</t>
    </rPh>
    <rPh sb="43" eb="45">
      <t>ドクジ</t>
    </rPh>
    <rPh sb="46" eb="48">
      <t>チンギン</t>
    </rPh>
    <rPh sb="48" eb="50">
      <t>カイゼン</t>
    </rPh>
    <rPh sb="50" eb="51">
      <t>ガク</t>
    </rPh>
    <rPh sb="52" eb="53">
      <t>ノゾ</t>
    </rPh>
    <rPh sb="56" eb="58">
      <t>キジュン</t>
    </rPh>
    <rPh sb="58" eb="59">
      <t>ガク</t>
    </rPh>
    <phoneticPr fontId="6"/>
  </si>
  <si>
    <t>(ア)前年度の福祉・介護職員の賃金の総額</t>
    <rPh sb="3" eb="6">
      <t>ゼンネンド</t>
    </rPh>
    <rPh sb="7" eb="9">
      <t>フクシ</t>
    </rPh>
    <rPh sb="10" eb="12">
      <t>カイゴ</t>
    </rPh>
    <rPh sb="12" eb="14">
      <t>ショクイン</t>
    </rPh>
    <rPh sb="15" eb="17">
      <t>チンギン</t>
    </rPh>
    <rPh sb="18" eb="20">
      <t>ソウガク</t>
    </rPh>
    <phoneticPr fontId="6"/>
  </si>
  <si>
    <t>(エ)前年度の各障害福祉サービス事業者等の独自の賃金改善額</t>
    <rPh sb="3" eb="6">
      <t>ゼンネンド</t>
    </rPh>
    <rPh sb="7" eb="8">
      <t>カク</t>
    </rPh>
    <rPh sb="8" eb="10">
      <t>ショウガイ</t>
    </rPh>
    <rPh sb="10" eb="12">
      <t>フクシ</t>
    </rPh>
    <rPh sb="16" eb="19">
      <t>ジギョウシャ</t>
    </rPh>
    <rPh sb="19" eb="20">
      <t>トウ</t>
    </rPh>
    <rPh sb="21" eb="23">
      <t>ドクジ</t>
    </rPh>
    <rPh sb="24" eb="26">
      <t>チンギン</t>
    </rPh>
    <rPh sb="26" eb="28">
      <t>カイゼン</t>
    </rPh>
    <rPh sb="28" eb="29">
      <t>ガク</t>
    </rPh>
    <phoneticPr fontId="6"/>
  </si>
  <si>
    <t>（２）福祉・介護職員等特定処遇改善加算</t>
    <rPh sb="3" eb="5">
      <t>フクシ</t>
    </rPh>
    <rPh sb="6" eb="8">
      <t>カイゴ</t>
    </rPh>
    <rPh sb="8" eb="10">
      <t>ショクイン</t>
    </rPh>
    <rPh sb="10" eb="11">
      <t>トウ</t>
    </rPh>
    <rPh sb="11" eb="13">
      <t>トクテイ</t>
    </rPh>
    <rPh sb="13" eb="15">
      <t>ショグウ</t>
    </rPh>
    <rPh sb="15" eb="19">
      <t>カイゼンカサン</t>
    </rPh>
    <phoneticPr fontId="6"/>
  </si>
  <si>
    <t>算定する処遇改善加算の区分</t>
    <rPh sb="0" eb="2">
      <t>サンテイ</t>
    </rPh>
    <rPh sb="4" eb="6">
      <t>ショグウ</t>
    </rPh>
    <rPh sb="6" eb="8">
      <t>カイゼン</t>
    </rPh>
    <rPh sb="8" eb="10">
      <t>カサン</t>
    </rPh>
    <rPh sb="11" eb="13">
      <t>クブン</t>
    </rPh>
    <phoneticPr fontId="6"/>
  </si>
  <si>
    <t>処遇改善加算の取得状況</t>
    <rPh sb="0" eb="2">
      <t>ショグウ</t>
    </rPh>
    <rPh sb="2" eb="4">
      <t>カイゼン</t>
    </rPh>
    <rPh sb="4" eb="6">
      <t>カサン</t>
    </rPh>
    <rPh sb="7" eb="9">
      <t>シュトク</t>
    </rPh>
    <rPh sb="9" eb="11">
      <t>ジョウキョウ</t>
    </rPh>
    <phoneticPr fontId="6"/>
  </si>
  <si>
    <r>
      <t>年度特定加算の見込額</t>
    </r>
    <r>
      <rPr>
        <sz val="8"/>
        <rFont val="ＭＳ Ｐゴシック"/>
        <family val="3"/>
        <charset val="128"/>
      </rPr>
      <t>(g)</t>
    </r>
    <rPh sb="0" eb="2">
      <t>ネンド</t>
    </rPh>
    <rPh sb="2" eb="4">
      <t>トクテイ</t>
    </rPh>
    <rPh sb="4" eb="6">
      <t>カサン</t>
    </rPh>
    <rPh sb="7" eb="9">
      <t>ミコ</t>
    </rPh>
    <rPh sb="9" eb="10">
      <t>ガク</t>
    </rPh>
    <phoneticPr fontId="6"/>
  </si>
  <si>
    <t>経験・技能のある
障害福祉人材(A)</t>
    <rPh sb="0" eb="2">
      <t>ケイケン</t>
    </rPh>
    <rPh sb="9" eb="11">
      <t>ショウガイ</t>
    </rPh>
    <rPh sb="11" eb="13">
      <t>フクシ</t>
    </rPh>
    <rPh sb="13" eb="15">
      <t>ジンザイ</t>
    </rPh>
    <phoneticPr fontId="6"/>
  </si>
  <si>
    <t>他の障害福祉人材(B)</t>
    <rPh sb="0" eb="1">
      <t>タ</t>
    </rPh>
    <rPh sb="2" eb="4">
      <t>ショウガイ</t>
    </rPh>
    <rPh sb="4" eb="6">
      <t>フクシ</t>
    </rPh>
    <rPh sb="6" eb="8">
      <t>ジンザイ</t>
    </rPh>
    <phoneticPr fontId="6"/>
  </si>
  <si>
    <t>イ　福祉・介護職員処遇改善加算</t>
    <rPh sb="2" eb="4">
      <t>フクシ</t>
    </rPh>
    <rPh sb="5" eb="7">
      <t>カイゴ</t>
    </rPh>
    <rPh sb="7" eb="9">
      <t>ショクイン</t>
    </rPh>
    <rPh sb="9" eb="11">
      <t>ショグウ</t>
    </rPh>
    <rPh sb="11" eb="15">
      <t>カイゼンカサン</t>
    </rPh>
    <phoneticPr fontId="6"/>
  </si>
  <si>
    <t>ロ　福祉・介護職員等特定処遇改善加算　</t>
    <rPh sb="2" eb="4">
      <t>フクシ</t>
    </rPh>
    <phoneticPr fontId="6"/>
  </si>
  <si>
    <t>(A)経験・技能のある障害福祉人材</t>
    <rPh sb="3" eb="5">
      <t>ケイケン</t>
    </rPh>
    <rPh sb="6" eb="8">
      <t>ギノウ</t>
    </rPh>
    <rPh sb="11" eb="13">
      <t>ショウガイ</t>
    </rPh>
    <rPh sb="13" eb="15">
      <t>フクシ</t>
    </rPh>
    <rPh sb="15" eb="17">
      <t>ジンザイ</t>
    </rPh>
    <phoneticPr fontId="6"/>
  </si>
  <si>
    <t>(B)他の障害福祉人材</t>
    <rPh sb="3" eb="4">
      <t>タ</t>
    </rPh>
    <rPh sb="5" eb="7">
      <t>ショウガイ</t>
    </rPh>
    <rPh sb="7" eb="9">
      <t>フクシ</t>
    </rPh>
    <rPh sb="9" eb="11">
      <t>ジンザイ</t>
    </rPh>
    <phoneticPr fontId="6"/>
  </si>
  <si>
    <t>経験・技能のある障害福祉人材の考え方</t>
    <rPh sb="0" eb="2">
      <t>ケイケン</t>
    </rPh>
    <rPh sb="3" eb="5">
      <t>ギノウ</t>
    </rPh>
    <rPh sb="8" eb="10">
      <t>ショウガイ</t>
    </rPh>
    <rPh sb="10" eb="12">
      <t>フクシ</t>
    </rPh>
    <rPh sb="12" eb="14">
      <t>ジンザイ</t>
    </rPh>
    <rPh sb="15" eb="16">
      <t>カンガ</t>
    </rPh>
    <rPh sb="17" eb="18">
      <t>カタ</t>
    </rPh>
    <phoneticPr fontId="6"/>
  </si>
  <si>
    <t>福祉・介護職員の任用における職位、職責又は職務内容等の要件を定めている。</t>
    <rPh sb="0" eb="2">
      <t>フクシ</t>
    </rPh>
    <rPh sb="3" eb="5">
      <t>カイゴ</t>
    </rPh>
    <rPh sb="5" eb="7">
      <t>ショクイン</t>
    </rPh>
    <rPh sb="8" eb="10">
      <t>ニンヨウ</t>
    </rPh>
    <phoneticPr fontId="6"/>
  </si>
  <si>
    <t>イ、ロについて、就業規則等の明確な根拠規定を書面で整備し、全ての福祉・介護職員に周知している。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rPh sb="32" eb="34">
      <t>フクシ</t>
    </rPh>
    <phoneticPr fontId="6"/>
  </si>
  <si>
    <t>福祉・介護職員の職務内容等を踏まえ、福祉・介護職員と意見交換しながら、資質向上の目標及び①、②に関する具体的な計画を策定し、研修の実施又は研修の機会を確保している。</t>
    <rPh sb="0" eb="2">
      <t>フクシ</t>
    </rPh>
    <rPh sb="3" eb="5">
      <t>カイゴ</t>
    </rPh>
    <rPh sb="5" eb="7">
      <t>ショクイン</t>
    </rPh>
    <rPh sb="8" eb="10">
      <t>ショクム</t>
    </rPh>
    <rPh sb="10" eb="12">
      <t>ナイヨウ</t>
    </rPh>
    <rPh sb="12" eb="13">
      <t>トウ</t>
    </rPh>
    <rPh sb="14" eb="15">
      <t>フ</t>
    </rPh>
    <rPh sb="18" eb="20">
      <t>フクシ</t>
    </rPh>
    <rPh sb="35" eb="37">
      <t>シシツ</t>
    </rPh>
    <rPh sb="37" eb="39">
      <t>コウジョウ</t>
    </rPh>
    <rPh sb="40" eb="42">
      <t>モクヒョウ</t>
    </rPh>
    <rPh sb="42" eb="43">
      <t>オヨ</t>
    </rPh>
    <rPh sb="48" eb="49">
      <t>カン</t>
    </rPh>
    <rPh sb="51" eb="54">
      <t>グタイテキ</t>
    </rPh>
    <rPh sb="55" eb="57">
      <t>ケイカク</t>
    </rPh>
    <rPh sb="58" eb="60">
      <t>サクテイ</t>
    </rPh>
    <rPh sb="62" eb="64">
      <t>ケンシュウ</t>
    </rPh>
    <rPh sb="65" eb="67">
      <t>ジッシ</t>
    </rPh>
    <rPh sb="67" eb="68">
      <t>マタ</t>
    </rPh>
    <rPh sb="69" eb="71">
      <t>ケンシュウ</t>
    </rPh>
    <rPh sb="72" eb="74">
      <t>キカイ</t>
    </rPh>
    <rPh sb="75" eb="77">
      <t>カクホ</t>
    </rPh>
    <phoneticPr fontId="6"/>
  </si>
  <si>
    <t>福祉・介護職員について、経験若しくは資格等に応じて昇給する仕組み又は一定の基準に基づき定期に昇給を判定する仕組みを設けている。</t>
    <rPh sb="0" eb="2">
      <t>フクシ</t>
    </rPh>
    <phoneticPr fontId="6"/>
  </si>
  <si>
    <t>イについて、全ての福祉・介護職員に周知している。</t>
    <rPh sb="6" eb="7">
      <t>スベ</t>
    </rPh>
    <rPh sb="9" eb="11">
      <t>フクシ</t>
    </rPh>
    <phoneticPr fontId="6"/>
  </si>
  <si>
    <t>「障害福祉サービス等情報公表検索サイト」への掲載</t>
    <rPh sb="1" eb="3">
      <t>ショウガイ</t>
    </rPh>
    <rPh sb="3" eb="5">
      <t>フクシ</t>
    </rPh>
    <rPh sb="9" eb="10">
      <t>トウ</t>
    </rPh>
    <rPh sb="10" eb="12">
      <t>ジョウホウ</t>
    </rPh>
    <rPh sb="12" eb="14">
      <t>コウヒョウ</t>
    </rPh>
    <rPh sb="14" eb="16">
      <t>ケンサク</t>
    </rPh>
    <rPh sb="22" eb="24">
      <t>ケイサイ</t>
    </rPh>
    <phoneticPr fontId="6"/>
  </si>
  <si>
    <t>福祉・介護職員処遇改善計画書（施設・事業所別個表）</t>
    <rPh sb="0" eb="2">
      <t>フクシ</t>
    </rPh>
    <rPh sb="3" eb="5">
      <t>カイゴ</t>
    </rPh>
    <rPh sb="5" eb="7">
      <t>ショクイン</t>
    </rPh>
    <rPh sb="7" eb="9">
      <t>ショグウ</t>
    </rPh>
    <rPh sb="9" eb="11">
      <t>カイゼン</t>
    </rPh>
    <rPh sb="11" eb="14">
      <t>ケイカクショ</t>
    </rPh>
    <rPh sb="15" eb="17">
      <t>シセツ</t>
    </rPh>
    <rPh sb="18" eb="21">
      <t>ジギョウショ</t>
    </rPh>
    <rPh sb="21" eb="23">
      <t>ベッコ</t>
    </rPh>
    <rPh sb="23" eb="24">
      <t>ヒョウ</t>
    </rPh>
    <phoneticPr fontId="6"/>
  </si>
  <si>
    <t>　　福祉・介護職員処遇改善加算額（見込額）の合計［円］</t>
    <rPh sb="17" eb="19">
      <t>ミコ</t>
    </rPh>
    <rPh sb="19" eb="20">
      <t>ガク</t>
    </rPh>
    <rPh sb="22" eb="24">
      <t>ゴウケイ</t>
    </rPh>
    <rPh sb="25" eb="26">
      <t>エン</t>
    </rPh>
    <phoneticPr fontId="6"/>
  </si>
  <si>
    <t>算定する福祉・介護職員処遇改善加算の区分</t>
    <rPh sb="0" eb="2">
      <t>サンテイ</t>
    </rPh>
    <rPh sb="4" eb="6">
      <t>フクシ</t>
    </rPh>
    <rPh sb="7" eb="9">
      <t>カイゴ</t>
    </rPh>
    <rPh sb="9" eb="11">
      <t>ショクイン</t>
    </rPh>
    <rPh sb="11" eb="13">
      <t>ショグウ</t>
    </rPh>
    <rPh sb="13" eb="17">
      <t>カイゼンカサン</t>
    </rPh>
    <rPh sb="18" eb="20">
      <t>クブン</t>
    </rPh>
    <phoneticPr fontId="6"/>
  </si>
  <si>
    <t>障害福祉サービス等
事業所番号</t>
    <rPh sb="0" eb="2">
      <t>ショウガイ</t>
    </rPh>
    <rPh sb="2" eb="4">
      <t>フクシ</t>
    </rPh>
    <rPh sb="8" eb="9">
      <t>トウ</t>
    </rPh>
    <rPh sb="10" eb="13">
      <t>ジギョウショ</t>
    </rPh>
    <rPh sb="13" eb="15">
      <t>バンゴウ</t>
    </rPh>
    <phoneticPr fontId="6"/>
  </si>
  <si>
    <t>福祉・介護職員等特定処遇改善計画書（施設・事業所別個表）</t>
    <rPh sb="0" eb="2">
      <t>フクシ</t>
    </rPh>
    <rPh sb="3" eb="5">
      <t>カイゴ</t>
    </rPh>
    <rPh sb="5" eb="7">
      <t>ショクイン</t>
    </rPh>
    <rPh sb="7" eb="8">
      <t>トウ</t>
    </rPh>
    <rPh sb="8" eb="10">
      <t>トクテイ</t>
    </rPh>
    <rPh sb="10" eb="12">
      <t>ショグウ</t>
    </rPh>
    <rPh sb="12" eb="14">
      <t>カイゼン</t>
    </rPh>
    <rPh sb="14" eb="17">
      <t>ケイカクショ</t>
    </rPh>
    <rPh sb="18" eb="20">
      <t>シセツ</t>
    </rPh>
    <rPh sb="21" eb="24">
      <t>ジギョウショ</t>
    </rPh>
    <rPh sb="24" eb="26">
      <t>ベッコ</t>
    </rPh>
    <rPh sb="26" eb="27">
      <t>ヒョウ</t>
    </rPh>
    <phoneticPr fontId="6"/>
  </si>
  <si>
    <t>　　福祉・介護職員等特定処遇改善加算額（見込額）の合計[円]</t>
    <rPh sb="2" eb="4">
      <t>フクシ</t>
    </rPh>
    <rPh sb="9" eb="10">
      <t>トウ</t>
    </rPh>
    <rPh sb="10" eb="12">
      <t>トクテイ</t>
    </rPh>
    <rPh sb="18" eb="19">
      <t>ガク</t>
    </rPh>
    <rPh sb="25" eb="27">
      <t>ゴウケイ</t>
    </rPh>
    <phoneticPr fontId="6"/>
  </si>
  <si>
    <t>算定する福祉・介護職員等特定処遇改善加算の区分</t>
    <rPh sb="0" eb="2">
      <t>サンテイ</t>
    </rPh>
    <rPh sb="4" eb="6">
      <t>フクシ</t>
    </rPh>
    <rPh sb="7" eb="9">
      <t>カイゴ</t>
    </rPh>
    <rPh sb="9" eb="11">
      <t>ショクイン</t>
    </rPh>
    <rPh sb="11" eb="12">
      <t>トウ</t>
    </rPh>
    <rPh sb="12" eb="14">
      <t>トクテイ</t>
    </rPh>
    <rPh sb="14" eb="16">
      <t>ショグウ</t>
    </rPh>
    <rPh sb="16" eb="20">
      <t>カイゼンカサン</t>
    </rPh>
    <rPh sb="21" eb="23">
      <t>クブン</t>
    </rPh>
    <phoneticPr fontId="6"/>
  </si>
  <si>
    <t>区分なし</t>
    <rPh sb="0" eb="2">
      <t>クブン</t>
    </rPh>
    <phoneticPr fontId="6"/>
  </si>
  <si>
    <t>エラー</t>
    <phoneticPr fontId="6"/>
  </si>
  <si>
    <t>　※①、③　別紙様式２－３のとおり、②　別紙２－２のとおり</t>
    <rPh sb="6" eb="8">
      <t>ベッシ</t>
    </rPh>
    <rPh sb="8" eb="10">
      <t>ヨウシキ</t>
    </rPh>
    <rPh sb="20" eb="22">
      <t>ベッシ</t>
    </rPh>
    <phoneticPr fontId="6"/>
  </si>
  <si>
    <t>④</t>
    <phoneticPr fontId="6"/>
  </si>
  <si>
    <t>⑤</t>
    <phoneticPr fontId="6"/>
  </si>
  <si>
    <t>⑦</t>
    <phoneticPr fontId="6"/>
  </si>
  <si>
    <t>④</t>
    <phoneticPr fontId="6"/>
  </si>
  <si>
    <t>-</t>
    <phoneticPr fontId="6"/>
  </si>
  <si>
    <t>-</t>
    <phoneticPr fontId="6"/>
  </si>
  <si>
    <t>（３）福祉・介護職員等特定処遇改善加算</t>
    <rPh sb="3" eb="5">
      <t>フクシ</t>
    </rPh>
    <rPh sb="6" eb="8">
      <t>カイゴ</t>
    </rPh>
    <rPh sb="8" eb="10">
      <t>ショクイン</t>
    </rPh>
    <rPh sb="10" eb="11">
      <t>トウ</t>
    </rPh>
    <rPh sb="11" eb="13">
      <t>トクテイ</t>
    </rPh>
    <rPh sb="13" eb="15">
      <t>ショグウ</t>
    </rPh>
    <rPh sb="15" eb="19">
      <t>カイゼンカサン</t>
    </rPh>
    <phoneticPr fontId="6"/>
  </si>
  <si>
    <t>６　届出に係る根拠資料について＜共通＞　</t>
    <rPh sb="2" eb="4">
      <t>トドケデ</t>
    </rPh>
    <rPh sb="5" eb="6">
      <t>カカ</t>
    </rPh>
    <rPh sb="7" eb="9">
      <t>コンキョ</t>
    </rPh>
    <rPh sb="9" eb="11">
      <t>シリョウ</t>
    </rPh>
    <rPh sb="16" eb="18">
      <t>キョウツウ</t>
    </rPh>
    <phoneticPr fontId="6"/>
  </si>
  <si>
    <t>(イ)前年度の処遇改善加算の総額</t>
    <rPh sb="3" eb="6">
      <t>ゼンネンド</t>
    </rPh>
    <rPh sb="7" eb="9">
      <t>ショグウ</t>
    </rPh>
    <rPh sb="9" eb="13">
      <t>カイゼンカサン</t>
    </rPh>
    <rPh sb="14" eb="16">
      <t>ソウガク</t>
    </rPh>
    <phoneticPr fontId="6"/>
  </si>
  <si>
    <t>④ⅰ）の「処遇改善加算の算定により賃金改善を行った場合の福祉・介護職員の賃金の総額（見込額）」には、処遇改善加算による賃金改善を行った場合の法定福利費等の事業主負担の増加分を含めることができる。</t>
    <rPh sb="5" eb="7">
      <t>ショグウ</t>
    </rPh>
    <rPh sb="7" eb="9">
      <t>カイゼン</t>
    </rPh>
    <rPh sb="9" eb="11">
      <t>カサン</t>
    </rPh>
    <rPh sb="12" eb="14">
      <t>サンテイ</t>
    </rPh>
    <rPh sb="17" eb="19">
      <t>チンギン</t>
    </rPh>
    <rPh sb="19" eb="21">
      <t>カイゼン</t>
    </rPh>
    <rPh sb="22" eb="23">
      <t>オコナ</t>
    </rPh>
    <rPh sb="25" eb="27">
      <t>バアイ</t>
    </rPh>
    <rPh sb="28" eb="30">
      <t>フクシ</t>
    </rPh>
    <rPh sb="31" eb="33">
      <t>カイゴ</t>
    </rPh>
    <rPh sb="33" eb="35">
      <t>ショクイン</t>
    </rPh>
    <rPh sb="36" eb="38">
      <t>チンギン</t>
    </rPh>
    <rPh sb="39" eb="41">
      <t>ソウガク</t>
    </rPh>
    <rPh sb="42" eb="45">
      <t>ミコミガク</t>
    </rPh>
    <rPh sb="50" eb="52">
      <t>ショグウ</t>
    </rPh>
    <rPh sb="52" eb="56">
      <t>カイゼンカサン</t>
    </rPh>
    <rPh sb="64" eb="65">
      <t>オコナ</t>
    </rPh>
    <rPh sb="67" eb="69">
      <t>バアイ</t>
    </rPh>
    <phoneticPr fontId="6"/>
  </si>
  <si>
    <r>
      <t>(ウ)前年度の</t>
    </r>
    <r>
      <rPr>
        <u/>
        <sz val="8.5"/>
        <rFont val="ＭＳ Ｐゴシック"/>
        <family val="3"/>
        <charset val="128"/>
      </rPr>
      <t xml:space="preserve">特定加算のうち福祉・介護職員に支給された額
</t>
    </r>
    <r>
      <rPr>
        <sz val="8.5"/>
        <rFont val="ＭＳ Ｐゴシック"/>
        <family val="3"/>
        <charset val="128"/>
      </rPr>
      <t>　　</t>
    </r>
    <r>
      <rPr>
        <u/>
        <sz val="8.5"/>
        <rFont val="ＭＳ Ｐゴシック"/>
        <family val="3"/>
        <charset val="128"/>
      </rPr>
      <t>（前年度に特定加算を算定していた場合のみ）</t>
    </r>
    <rPh sb="3" eb="6">
      <t>ゼンネンド</t>
    </rPh>
    <rPh sb="7" eb="9">
      <t>トクテイ</t>
    </rPh>
    <rPh sb="9" eb="11">
      <t>カサン</t>
    </rPh>
    <rPh sb="14" eb="16">
      <t>フクシ</t>
    </rPh>
    <rPh sb="17" eb="19">
      <t>カイゴ</t>
    </rPh>
    <rPh sb="19" eb="21">
      <t>ショクイン</t>
    </rPh>
    <rPh sb="22" eb="24">
      <t>シキュウ</t>
    </rPh>
    <rPh sb="27" eb="28">
      <t>ガク</t>
    </rPh>
    <phoneticPr fontId="6"/>
  </si>
  <si>
    <r>
      <t>④ⅱ）(イ)の「前年度の処遇改善加算の総額」及び(ウ)の「前年度の特定加算のうち福祉・介護職員に支給された額」は、都道府県国民健康保険団体連合会から通知される「福祉・介護職員処遇改善加算等総額のお知らせ」に基づき記載すること。（ただし、</t>
    </r>
    <r>
      <rPr>
        <u/>
        <sz val="8"/>
        <rFont val="ＭＳ Ｐゴシック"/>
        <family val="3"/>
        <charset val="128"/>
      </rPr>
      <t>特定加算の額については、福祉・介護職員に支給された額のみを計上すること。</t>
    </r>
    <r>
      <rPr>
        <sz val="8"/>
        <rFont val="ＭＳ Ｐゴシック"/>
        <family val="3"/>
        <charset val="128"/>
      </rPr>
      <t>）</t>
    </r>
    <rPh sb="8" eb="11">
      <t>ゼンネンド</t>
    </rPh>
    <rPh sb="12" eb="14">
      <t>ショグウ</t>
    </rPh>
    <rPh sb="14" eb="18">
      <t>カイゼンカサン</t>
    </rPh>
    <rPh sb="19" eb="21">
      <t>ソウガク</t>
    </rPh>
    <rPh sb="22" eb="23">
      <t>オヨ</t>
    </rPh>
    <rPh sb="48" eb="50">
      <t>シキュウ</t>
    </rPh>
    <rPh sb="57" eb="61">
      <t>トドウフケン</t>
    </rPh>
    <rPh sb="61" eb="63">
      <t>コクミン</t>
    </rPh>
    <rPh sb="63" eb="65">
      <t>ケンコウ</t>
    </rPh>
    <rPh sb="65" eb="67">
      <t>ホケン</t>
    </rPh>
    <rPh sb="67" eb="69">
      <t>ダンタイ</t>
    </rPh>
    <rPh sb="69" eb="72">
      <t>レンゴウカイ</t>
    </rPh>
    <rPh sb="74" eb="76">
      <t>ツウチ</t>
    </rPh>
    <rPh sb="80" eb="82">
      <t>フクシ</t>
    </rPh>
    <rPh sb="103" eb="104">
      <t>モト</t>
    </rPh>
    <rPh sb="106" eb="108">
      <t>キサイ</t>
    </rPh>
    <rPh sb="118" eb="120">
      <t>トクテイ</t>
    </rPh>
    <rPh sb="130" eb="132">
      <t>フクシ</t>
    </rPh>
    <rPh sb="133" eb="135">
      <t>カイゴ</t>
    </rPh>
    <rPh sb="135" eb="137">
      <t>ショクイン</t>
    </rPh>
    <rPh sb="138" eb="140">
      <t>シキュウ</t>
    </rPh>
    <rPh sb="143" eb="144">
      <t>ガク</t>
    </rPh>
    <rPh sb="147" eb="149">
      <t>ケイジョウ</t>
    </rPh>
    <phoneticPr fontId="6"/>
  </si>
  <si>
    <t>（２）福祉・介護職員処遇改善加算（特定加算も併せて計画する場合）</t>
    <rPh sb="3" eb="5">
      <t>フクシ</t>
    </rPh>
    <rPh sb="6" eb="8">
      <t>カイゴ</t>
    </rPh>
    <rPh sb="8" eb="10">
      <t>ショクイン</t>
    </rPh>
    <rPh sb="10" eb="12">
      <t>ショグウ</t>
    </rPh>
    <rPh sb="12" eb="16">
      <t>カイゼンカサン</t>
    </rPh>
    <rPh sb="17" eb="19">
      <t>トクテイ</t>
    </rPh>
    <rPh sb="19" eb="21">
      <t>カサン</t>
    </rPh>
    <rPh sb="22" eb="23">
      <t>アワ</t>
    </rPh>
    <rPh sb="25" eb="27">
      <t>ケイカク</t>
    </rPh>
    <rPh sb="29" eb="31">
      <t>バアイ</t>
    </rPh>
    <phoneticPr fontId="6"/>
  </si>
  <si>
    <r>
      <t>ⅱ）前年度の賃金の総額（処遇改善加算等を取得し実施される賃金改善額及び独自の賃金改善額を除く）</t>
    </r>
    <r>
      <rPr>
        <b/>
        <sz val="8.5"/>
        <rFont val="ＭＳ Ｐゴシック"/>
        <family val="3"/>
        <charset val="128"/>
      </rPr>
      <t>【基準額１】</t>
    </r>
    <r>
      <rPr>
        <sz val="8.5"/>
        <rFont val="ＭＳ Ｐゴシック"/>
        <family val="3"/>
        <charset val="128"/>
      </rPr>
      <t>(ア)ｰ(イ)ｰ(ウ)ｰ(エ)</t>
    </r>
    <rPh sb="2" eb="5">
      <t>ゼンネンド</t>
    </rPh>
    <rPh sb="6" eb="8">
      <t>チンギン</t>
    </rPh>
    <rPh sb="9" eb="11">
      <t>ソウガク</t>
    </rPh>
    <rPh sb="12" eb="14">
      <t>ショグウ</t>
    </rPh>
    <rPh sb="14" eb="16">
      <t>カイゼン</t>
    </rPh>
    <rPh sb="16" eb="18">
      <t>カサン</t>
    </rPh>
    <rPh sb="18" eb="19">
      <t>トウ</t>
    </rPh>
    <rPh sb="20" eb="22">
      <t>シュトク</t>
    </rPh>
    <rPh sb="23" eb="25">
      <t>ジッシ</t>
    </rPh>
    <rPh sb="28" eb="30">
      <t>チンギン</t>
    </rPh>
    <rPh sb="30" eb="32">
      <t>カイゼン</t>
    </rPh>
    <rPh sb="32" eb="33">
      <t>ガク</t>
    </rPh>
    <rPh sb="33" eb="34">
      <t>オヨ</t>
    </rPh>
    <rPh sb="35" eb="37">
      <t>ドクジ</t>
    </rPh>
    <rPh sb="38" eb="40">
      <t>チンギン</t>
    </rPh>
    <rPh sb="40" eb="42">
      <t>カイゼン</t>
    </rPh>
    <rPh sb="42" eb="43">
      <t>ガク</t>
    </rPh>
    <rPh sb="44" eb="45">
      <t>ノゾ</t>
    </rPh>
    <rPh sb="48" eb="50">
      <t>キジュン</t>
    </rPh>
    <rPh sb="50" eb="51">
      <t>ガク</t>
    </rPh>
    <phoneticPr fontId="6"/>
  </si>
  <si>
    <r>
      <t>ⅰ）処遇改善加算の算定により賃金改善を行った場合の賃金の総額（見込額）
　</t>
    </r>
    <r>
      <rPr>
        <u/>
        <sz val="8.5"/>
        <rFont val="ＭＳ Ｐゴシック"/>
        <family val="3"/>
        <charset val="128"/>
      </rPr>
      <t>（経験・技能のある障害福祉人材(A)と他の障害福祉人材(B)の総額）</t>
    </r>
    <rPh sb="2" eb="4">
      <t>ショグウ</t>
    </rPh>
    <rPh sb="4" eb="6">
      <t>カイゼン</t>
    </rPh>
    <rPh sb="6" eb="8">
      <t>カサン</t>
    </rPh>
    <rPh sb="9" eb="11">
      <t>サンテイ</t>
    </rPh>
    <rPh sb="14" eb="16">
      <t>チンギン</t>
    </rPh>
    <rPh sb="16" eb="18">
      <t>カイゼン</t>
    </rPh>
    <rPh sb="19" eb="20">
      <t>オコナ</t>
    </rPh>
    <rPh sb="22" eb="24">
      <t>バアイ</t>
    </rPh>
    <rPh sb="25" eb="27">
      <t>チンギン</t>
    </rPh>
    <rPh sb="28" eb="30">
      <t>ソウガク</t>
    </rPh>
    <rPh sb="31" eb="33">
      <t>ミコミ</t>
    </rPh>
    <rPh sb="33" eb="34">
      <t>ガク</t>
    </rPh>
    <rPh sb="68" eb="70">
      <t>ソウガク</t>
    </rPh>
    <phoneticPr fontId="6"/>
  </si>
  <si>
    <r>
      <t>(ア)前年度の</t>
    </r>
    <r>
      <rPr>
        <u/>
        <sz val="8.5"/>
        <rFont val="ＭＳ Ｐゴシック"/>
        <family val="3"/>
        <charset val="128"/>
      </rPr>
      <t>経験・技能のある障害福祉人材(A)と他の障害福祉人材(B)</t>
    </r>
    <r>
      <rPr>
        <sz val="8.5"/>
        <rFont val="ＭＳ Ｐゴシック"/>
        <family val="3"/>
        <charset val="128"/>
      </rPr>
      <t>の賃金の総額</t>
    </r>
    <rPh sb="3" eb="6">
      <t>ゼンネンド</t>
    </rPh>
    <rPh sb="7" eb="9">
      <t>ケイケン</t>
    </rPh>
    <rPh sb="10" eb="12">
      <t>ギノウ</t>
    </rPh>
    <rPh sb="15" eb="17">
      <t>ショウガイ</t>
    </rPh>
    <rPh sb="17" eb="19">
      <t>フクシ</t>
    </rPh>
    <rPh sb="19" eb="21">
      <t>ジンザイ</t>
    </rPh>
    <rPh sb="25" eb="26">
      <t>タ</t>
    </rPh>
    <rPh sb="27" eb="29">
      <t>ショウガイ</t>
    </rPh>
    <rPh sb="29" eb="31">
      <t>フクシ</t>
    </rPh>
    <rPh sb="31" eb="33">
      <t>ジンザイ</t>
    </rPh>
    <rPh sb="37" eb="39">
      <t>チンギン</t>
    </rPh>
    <rPh sb="40" eb="42">
      <t>ソウガク</t>
    </rPh>
    <phoneticPr fontId="6"/>
  </si>
  <si>
    <t>④ⅰ）の「処遇改善加算の算定により賃金改善を行った場合の賃金の総額（見込額）」には、処遇改善加算による賃金改善を行った場合の法定福利費等の事業主負担の増加分を含めることができる。</t>
    <rPh sb="5" eb="7">
      <t>ショグウ</t>
    </rPh>
    <rPh sb="7" eb="9">
      <t>カイゼン</t>
    </rPh>
    <rPh sb="9" eb="11">
      <t>カサン</t>
    </rPh>
    <rPh sb="12" eb="14">
      <t>サンテイ</t>
    </rPh>
    <rPh sb="17" eb="19">
      <t>チンギン</t>
    </rPh>
    <rPh sb="19" eb="21">
      <t>カイゼン</t>
    </rPh>
    <rPh sb="22" eb="23">
      <t>オコナ</t>
    </rPh>
    <rPh sb="25" eb="27">
      <t>バアイ</t>
    </rPh>
    <rPh sb="28" eb="30">
      <t>チンギン</t>
    </rPh>
    <rPh sb="31" eb="33">
      <t>ソウガク</t>
    </rPh>
    <rPh sb="34" eb="36">
      <t>ミコミ</t>
    </rPh>
    <rPh sb="36" eb="37">
      <t>ガク</t>
    </rPh>
    <rPh sb="42" eb="44">
      <t>ショグウ</t>
    </rPh>
    <rPh sb="44" eb="48">
      <t>カイゼンカサン</t>
    </rPh>
    <rPh sb="56" eb="57">
      <t>オコナ</t>
    </rPh>
    <rPh sb="59" eb="61">
      <t>バアイ</t>
    </rPh>
    <phoneticPr fontId="6"/>
  </si>
  <si>
    <r>
      <t>④ⅱ）(イ)の「前年度の処遇改善加算の総額」及び(ウ)の「前年度の特定加算の総額」は、都道府県国民健康保険団体連合会から通知される「福祉・介護職員処遇改善加算等総額のお知らせ」に基づき記載すること。ただし、</t>
    </r>
    <r>
      <rPr>
        <u/>
        <sz val="8"/>
        <rFont val="ＭＳ Ｐゴシック"/>
        <family val="3"/>
        <charset val="128"/>
      </rPr>
      <t>特定加算の加算額については、その他の職種(C)に支給された額を除くこと。</t>
    </r>
    <rPh sb="22" eb="23">
      <t>オヨ</t>
    </rPh>
    <rPh sb="43" eb="47">
      <t>トドウフケン</t>
    </rPh>
    <rPh sb="47" eb="49">
      <t>コクミン</t>
    </rPh>
    <rPh sb="49" eb="51">
      <t>ケンコウ</t>
    </rPh>
    <rPh sb="51" eb="53">
      <t>ホケン</t>
    </rPh>
    <rPh sb="53" eb="55">
      <t>ダンタイ</t>
    </rPh>
    <rPh sb="55" eb="58">
      <t>レンゴウカイ</t>
    </rPh>
    <rPh sb="60" eb="62">
      <t>ツウチ</t>
    </rPh>
    <rPh sb="66" eb="68">
      <t>フクシ</t>
    </rPh>
    <rPh sb="89" eb="90">
      <t>モト</t>
    </rPh>
    <rPh sb="92" eb="94">
      <t>キサイ</t>
    </rPh>
    <rPh sb="103" eb="105">
      <t>トクテイ</t>
    </rPh>
    <rPh sb="108" eb="110">
      <t>カサン</t>
    </rPh>
    <phoneticPr fontId="6"/>
  </si>
  <si>
    <r>
      <t>(ウ)前年度の特定加算の総額</t>
    </r>
    <r>
      <rPr>
        <u/>
        <sz val="8.5"/>
        <rFont val="ＭＳ Ｐゴシック"/>
        <family val="3"/>
        <charset val="128"/>
      </rPr>
      <t>（その他の職種(C)に支給された額を除く)</t>
    </r>
    <rPh sb="3" eb="6">
      <t>ゼンネンド</t>
    </rPh>
    <rPh sb="7" eb="9">
      <t>トクテイ</t>
    </rPh>
    <rPh sb="9" eb="11">
      <t>カサン</t>
    </rPh>
    <rPh sb="12" eb="14">
      <t>ソウガク</t>
    </rPh>
    <rPh sb="17" eb="18">
      <t>タ</t>
    </rPh>
    <rPh sb="19" eb="21">
      <t>ショクシュ</t>
    </rPh>
    <rPh sb="25" eb="27">
      <t>シキュウ</t>
    </rPh>
    <rPh sb="30" eb="31">
      <t>ガク</t>
    </rPh>
    <rPh sb="32" eb="33">
      <t>ノゾ</t>
    </rPh>
    <phoneticPr fontId="6"/>
  </si>
  <si>
    <t>(右欄の額は④欄の額を上回ること）</t>
    <rPh sb="1" eb="2">
      <t>ミギ</t>
    </rPh>
    <rPh sb="2" eb="3">
      <t>ラン</t>
    </rPh>
    <rPh sb="4" eb="5">
      <t>ガク</t>
    </rPh>
    <rPh sb="7" eb="8">
      <t>ラン</t>
    </rPh>
    <rPh sb="9" eb="10">
      <t>ガク</t>
    </rPh>
    <rPh sb="11" eb="13">
      <t>ウワマワ</t>
    </rPh>
    <phoneticPr fontId="6"/>
  </si>
  <si>
    <t>(ウ)前年度の特定加算の総額</t>
    <rPh sb="3" eb="6">
      <t>ゼンネンド</t>
    </rPh>
    <rPh sb="7" eb="9">
      <t>トクテイ</t>
    </rPh>
    <rPh sb="9" eb="11">
      <t>カサン</t>
    </rPh>
    <rPh sb="12" eb="14">
      <t>ソウガク</t>
    </rPh>
    <phoneticPr fontId="6"/>
  </si>
  <si>
    <t>（「月額平均８万円の賃金改善又は改善後の賃金が年額440万円以上となる者」を設定できない場合その理由）</t>
    <rPh sb="10" eb="12">
      <t>チンギン</t>
    </rPh>
    <rPh sb="12" eb="14">
      <t>カイゼン</t>
    </rPh>
    <phoneticPr fontId="6"/>
  </si>
  <si>
    <t>（４）賃金改善を行う賃金項目及び方法　</t>
    <rPh sb="10" eb="12">
      <t>チンギン</t>
    </rPh>
    <rPh sb="14" eb="15">
      <t>オヨ</t>
    </rPh>
    <phoneticPr fontId="6"/>
  </si>
  <si>
    <t>「（１）④ⅱ）(エ)」、「（２）④ⅱ）(エ)」又は「（３）⑤ⅱ）(エ)」の「前年度の各障害福祉サービス事業者等の独自の賃金改善額」に計上する場合は記載</t>
    <rPh sb="42" eb="45">
      <t>カクショウガイ</t>
    </rPh>
    <rPh sb="45" eb="47">
      <t>フクシ</t>
    </rPh>
    <rPh sb="51" eb="55">
      <t>ジギョウシャトウ</t>
    </rPh>
    <phoneticPr fontId="6"/>
  </si>
  <si>
    <t>処遇</t>
    <rPh sb="0" eb="2">
      <t>ショグウ</t>
    </rPh>
    <phoneticPr fontId="6"/>
  </si>
  <si>
    <t>特定</t>
    <rPh sb="0" eb="2">
      <t>トクテイ</t>
    </rPh>
    <phoneticPr fontId="6"/>
  </si>
  <si>
    <r>
      <t>資質向上のための計画に沿って、研修機会の提供又は技術指導等を実施するとともに、福祉・介護職員の能力評価を行う。　</t>
    </r>
    <r>
      <rPr>
        <sz val="6"/>
        <rFont val="ＭＳ Ｐゴシック"/>
        <family val="3"/>
        <charset val="128"/>
      </rPr>
      <t>※当該取組の内容について下記に記載すること</t>
    </r>
    <rPh sb="39" eb="41">
      <t>フクシ</t>
    </rPh>
    <rPh sb="57" eb="59">
      <t>トウガイ</t>
    </rPh>
    <rPh sb="59" eb="61">
      <t>トリクミ</t>
    </rPh>
    <rPh sb="62" eb="64">
      <t>ナイヨウ</t>
    </rPh>
    <rPh sb="68" eb="70">
      <t>カキ</t>
    </rPh>
    <rPh sb="71" eb="73">
      <t>キサイ</t>
    </rPh>
    <phoneticPr fontId="6"/>
  </si>
  <si>
    <t>ワークシートの
入力順番（推奨）</t>
    <rPh sb="8" eb="10">
      <t>ニュウリョク</t>
    </rPh>
    <rPh sb="10" eb="12">
      <t>ジュンバン</t>
    </rPh>
    <rPh sb="13" eb="15">
      <t>スイショウ</t>
    </rPh>
    <phoneticPr fontId="6"/>
  </si>
  <si>
    <t>【留意事項】</t>
    <rPh sb="1" eb="3">
      <t>リュウイ</t>
    </rPh>
    <rPh sb="3" eb="5">
      <t>ジコウ</t>
    </rPh>
    <phoneticPr fontId="6"/>
  </si>
  <si>
    <r>
      <t>・複数事業所を一括して申請する際の</t>
    </r>
    <r>
      <rPr>
        <b/>
        <sz val="14"/>
        <rFont val="ＭＳ Ｐゴシック"/>
        <family val="3"/>
        <charset val="128"/>
      </rPr>
      <t>指定権者別・都道府県別一覧表は不要</t>
    </r>
    <r>
      <rPr>
        <sz val="14"/>
        <rFont val="ＭＳ Ｐゴシック"/>
        <family val="3"/>
        <charset val="128"/>
      </rPr>
      <t>です。</t>
    </r>
    <rPh sb="1" eb="3">
      <t>フクスウ</t>
    </rPh>
    <rPh sb="3" eb="6">
      <t>ジギョウショ</t>
    </rPh>
    <rPh sb="7" eb="9">
      <t>イッカツ</t>
    </rPh>
    <rPh sb="11" eb="13">
      <t>シンセイ</t>
    </rPh>
    <rPh sb="15" eb="16">
      <t>サイ</t>
    </rPh>
    <rPh sb="17" eb="19">
      <t>シテイ</t>
    </rPh>
    <rPh sb="19" eb="20">
      <t>ケン</t>
    </rPh>
    <rPh sb="20" eb="21">
      <t>シャ</t>
    </rPh>
    <rPh sb="21" eb="22">
      <t>ベツ</t>
    </rPh>
    <rPh sb="23" eb="27">
      <t>トドウフケン</t>
    </rPh>
    <rPh sb="27" eb="28">
      <t>ベツ</t>
    </rPh>
    <rPh sb="28" eb="31">
      <t>イチランヒョウ</t>
    </rPh>
    <rPh sb="32" eb="34">
      <t>フヨウ</t>
    </rPh>
    <phoneticPr fontId="6"/>
  </si>
  <si>
    <r>
      <t>・「賃金改善の見込額」の比較対象となる年度は、</t>
    </r>
    <r>
      <rPr>
        <b/>
        <sz val="14"/>
        <rFont val="ＭＳ Ｐゴシック"/>
        <family val="3"/>
        <charset val="128"/>
      </rPr>
      <t>「初めて加算を取得する（した）前年度」ではなく「（申請の）前年度」</t>
    </r>
    <r>
      <rPr>
        <sz val="14"/>
        <rFont val="ＭＳ Ｐゴシック"/>
        <family val="3"/>
        <charset val="128"/>
      </rPr>
      <t>です。</t>
    </r>
    <rPh sb="48" eb="50">
      <t>シンセイ</t>
    </rPh>
    <phoneticPr fontId="6"/>
  </si>
  <si>
    <r>
      <t>・特定加算の</t>
    </r>
    <r>
      <rPr>
        <b/>
        <sz val="14"/>
        <rFont val="ＭＳ Ｐゴシック"/>
        <family val="3"/>
        <charset val="128"/>
      </rPr>
      <t>平均賃金改善額</t>
    </r>
    <r>
      <rPr>
        <sz val="14"/>
        <rFont val="ＭＳ Ｐゴシック"/>
        <family val="3"/>
        <charset val="128"/>
      </rPr>
      <t>についての計算方法は以下のとおりです。（下図参照）</t>
    </r>
    <rPh sb="6" eb="10">
      <t>ヘイキンチンギン</t>
    </rPh>
    <rPh sb="10" eb="12">
      <t>カイゼン</t>
    </rPh>
    <rPh sb="12" eb="13">
      <t>ガク</t>
    </rPh>
    <rPh sb="18" eb="22">
      <t>ケイサンホウホウ</t>
    </rPh>
    <rPh sb="23" eb="25">
      <t>イカ</t>
    </rPh>
    <rPh sb="33" eb="35">
      <t>カズ</t>
    </rPh>
    <rPh sb="35" eb="37">
      <t>サンショウ</t>
    </rPh>
    <phoneticPr fontId="6"/>
  </si>
  <si>
    <t>同行援護</t>
  </si>
  <si>
    <t>短期入所</t>
    <rPh sb="0" eb="2">
      <t>タンキ</t>
    </rPh>
    <rPh sb="2" eb="4">
      <t>ニュウショ</t>
    </rPh>
    <phoneticPr fontId="8"/>
  </si>
  <si>
    <t>エラー</t>
  </si>
  <si>
    <t>福祉・介護職員処遇改善加算の見込額
(a×b×c)
[円]</t>
    <rPh sb="0" eb="2">
      <t>フクシ</t>
    </rPh>
    <rPh sb="3" eb="5">
      <t>カイゴ</t>
    </rPh>
    <rPh sb="5" eb="7">
      <t>ショクイン</t>
    </rPh>
    <rPh sb="7" eb="9">
      <t>ショグウ</t>
    </rPh>
    <rPh sb="9" eb="13">
      <t>カイゼンカサン</t>
    </rPh>
    <rPh sb="14" eb="16">
      <t>ミコ</t>
    </rPh>
    <rPh sb="16" eb="17">
      <t>ガク</t>
    </rPh>
    <rPh sb="27" eb="28">
      <t>エン</t>
    </rPh>
    <phoneticPr fontId="6"/>
  </si>
  <si>
    <t>加算率(b)</t>
    <rPh sb="0" eb="2">
      <t>カサン</t>
    </rPh>
    <rPh sb="2" eb="3">
      <t>リツ</t>
    </rPh>
    <phoneticPr fontId="6"/>
  </si>
  <si>
    <t>算定対象月(c)</t>
    <rPh sb="0" eb="2">
      <t>サンテイ</t>
    </rPh>
    <rPh sb="2" eb="4">
      <t>タイショウ</t>
    </rPh>
    <rPh sb="4" eb="5">
      <t>ツキ</t>
    </rPh>
    <phoneticPr fontId="6"/>
  </si>
  <si>
    <t>福祉・介護職員等特定処遇改善加算の見込額
(a×d×e)
[円]</t>
    <rPh sb="0" eb="2">
      <t>フクシ</t>
    </rPh>
    <rPh sb="3" eb="5">
      <t>カイゴ</t>
    </rPh>
    <rPh sb="5" eb="7">
      <t>ショクイン</t>
    </rPh>
    <rPh sb="7" eb="8">
      <t>トウ</t>
    </rPh>
    <rPh sb="8" eb="10">
      <t>トクテイ</t>
    </rPh>
    <rPh sb="10" eb="12">
      <t>ショグウ</t>
    </rPh>
    <rPh sb="12" eb="16">
      <t>カイゼンカサン</t>
    </rPh>
    <rPh sb="17" eb="19">
      <t>ミコ</t>
    </rPh>
    <rPh sb="19" eb="20">
      <t>ガク</t>
    </rPh>
    <rPh sb="30" eb="31">
      <t>エン</t>
    </rPh>
    <phoneticPr fontId="6"/>
  </si>
  <si>
    <t>加算率(d)</t>
    <rPh sb="0" eb="2">
      <t>カサン</t>
    </rPh>
    <rPh sb="2" eb="3">
      <t>リツ</t>
    </rPh>
    <phoneticPr fontId="6"/>
  </si>
  <si>
    <t>算定対象月(e)</t>
    <rPh sb="0" eb="2">
      <t>サンテイ</t>
    </rPh>
    <rPh sb="2" eb="4">
      <t>タイショウ</t>
    </rPh>
    <rPh sb="4" eb="5">
      <t>ツキ</t>
    </rPh>
    <phoneticPr fontId="6"/>
  </si>
  <si>
    <t>一月あたり（処遇改善加算等を除いた）障害福祉サービス等報酬総額[円](a)</t>
    <rPh sb="0" eb="2">
      <t>イチガツ</t>
    </rPh>
    <rPh sb="6" eb="8">
      <t>ショグウ</t>
    </rPh>
    <rPh sb="8" eb="10">
      <t>カイゼン</t>
    </rPh>
    <rPh sb="10" eb="12">
      <t>カサン</t>
    </rPh>
    <rPh sb="12" eb="13">
      <t>トウ</t>
    </rPh>
    <rPh sb="14" eb="15">
      <t>ノゾ</t>
    </rPh>
    <rPh sb="18" eb="20">
      <t>ショウガイ</t>
    </rPh>
    <rPh sb="20" eb="22">
      <t>フクシ</t>
    </rPh>
    <rPh sb="26" eb="27">
      <t>トウ</t>
    </rPh>
    <rPh sb="27" eb="29">
      <t>ホウシュウ</t>
    </rPh>
    <rPh sb="29" eb="31">
      <t>ソウガク</t>
    </rPh>
    <rPh sb="32" eb="33">
      <t>エン</t>
    </rPh>
    <phoneticPr fontId="6"/>
  </si>
  <si>
    <t>月</t>
    <rPh sb="0" eb="1">
      <t>ツキ</t>
    </rPh>
    <phoneticPr fontId="6"/>
  </si>
  <si>
    <t>（福祉・介護職員処遇改善計画書、福祉・介護職員等特定処遇改善計画書）</t>
    <phoneticPr fontId="6"/>
  </si>
  <si>
    <t>（１）福祉・介護職員処遇改善加算のみ計画する場合</t>
    <rPh sb="3" eb="5">
      <t>フクシ</t>
    </rPh>
    <rPh sb="6" eb="8">
      <t>カイゴ</t>
    </rPh>
    <rPh sb="8" eb="10">
      <t>ショクイン</t>
    </rPh>
    <rPh sb="10" eb="12">
      <t>ショグウ</t>
    </rPh>
    <rPh sb="12" eb="16">
      <t>カイゼンカサン</t>
    </rPh>
    <rPh sb="18" eb="20">
      <t>ケイカク</t>
    </rPh>
    <rPh sb="22" eb="24">
      <t>バアイ</t>
    </rPh>
    <phoneticPr fontId="6"/>
  </si>
  <si>
    <t>処遇改善加算のみの計画である場合は、以下の２（２）、（３）、（４）ロ、５の記載は不要である。</t>
    <rPh sb="0" eb="2">
      <t>ショグウ</t>
    </rPh>
    <rPh sb="2" eb="4">
      <t>カイゼン</t>
    </rPh>
    <rPh sb="4" eb="6">
      <t>カサン</t>
    </rPh>
    <rPh sb="9" eb="11">
      <t>ケイカク</t>
    </rPh>
    <rPh sb="14" eb="16">
      <t>バアイ</t>
    </rPh>
    <rPh sb="18" eb="20">
      <t>イカ</t>
    </rPh>
    <rPh sb="37" eb="39">
      <t>キサイ</t>
    </rPh>
    <rPh sb="40" eb="42">
      <t>フヨウ</t>
    </rPh>
    <phoneticPr fontId="6"/>
  </si>
  <si>
    <t>④ⅱ）(エ)の「前年度の各障害福祉サービス事業者等の独自の賃金改善額」は、本計画書の提出年度における独自の賃金改善分（初めて処遇改善加算を取得した年度以降に新たに行ったものに限る。）をいう。（処遇改善加算等に係るものを除く。）本欄に記載した賃金改善については、「（４）ハ　障害福祉サービス事業者等の独自の賃金改善」欄に支給額、方法等の具体的な賃金改善の内容を記載すること。</t>
    <rPh sb="8" eb="11">
      <t>ゼンネンド</t>
    </rPh>
    <rPh sb="12" eb="13">
      <t>カク</t>
    </rPh>
    <rPh sb="13" eb="15">
      <t>ショウガイ</t>
    </rPh>
    <rPh sb="15" eb="17">
      <t>フクシ</t>
    </rPh>
    <rPh sb="21" eb="25">
      <t>ジギョウシャトウ</t>
    </rPh>
    <rPh sb="26" eb="28">
      <t>ドクジ</t>
    </rPh>
    <rPh sb="29" eb="31">
      <t>チンギン</t>
    </rPh>
    <rPh sb="31" eb="33">
      <t>カイゼン</t>
    </rPh>
    <rPh sb="37" eb="38">
      <t>ホン</t>
    </rPh>
    <rPh sb="38" eb="41">
      <t>ケイカクショ</t>
    </rPh>
    <rPh sb="42" eb="44">
      <t>テイシュツ</t>
    </rPh>
    <rPh sb="44" eb="46">
      <t>ネンド</t>
    </rPh>
    <rPh sb="50" eb="52">
      <t>ドクジ</t>
    </rPh>
    <rPh sb="53" eb="55">
      <t>チンギン</t>
    </rPh>
    <rPh sb="55" eb="57">
      <t>カイゼン</t>
    </rPh>
    <rPh sb="57" eb="58">
      <t>ブン</t>
    </rPh>
    <rPh sb="59" eb="60">
      <t>ハジ</t>
    </rPh>
    <rPh sb="62" eb="64">
      <t>ショグウ</t>
    </rPh>
    <rPh sb="64" eb="66">
      <t>カイゼン</t>
    </rPh>
    <rPh sb="66" eb="68">
      <t>カサン</t>
    </rPh>
    <rPh sb="69" eb="71">
      <t>シュトク</t>
    </rPh>
    <rPh sb="73" eb="75">
      <t>ネンド</t>
    </rPh>
    <rPh sb="75" eb="77">
      <t>イコウ</t>
    </rPh>
    <rPh sb="78" eb="79">
      <t>アラ</t>
    </rPh>
    <rPh sb="81" eb="82">
      <t>オコナ</t>
    </rPh>
    <rPh sb="87" eb="88">
      <t>カギ</t>
    </rPh>
    <rPh sb="96" eb="98">
      <t>ショグウ</t>
    </rPh>
    <rPh sb="98" eb="102">
      <t>カイゼンカサン</t>
    </rPh>
    <rPh sb="102" eb="103">
      <t>トウ</t>
    </rPh>
    <rPh sb="104" eb="105">
      <t>カカ</t>
    </rPh>
    <rPh sb="109" eb="110">
      <t>ノゾ</t>
    </rPh>
    <rPh sb="113" eb="115">
      <t>ホンラン</t>
    </rPh>
    <rPh sb="116" eb="118">
      <t>キサイ</t>
    </rPh>
    <rPh sb="120" eb="122">
      <t>チンギン</t>
    </rPh>
    <rPh sb="122" eb="124">
      <t>カイゼン</t>
    </rPh>
    <rPh sb="136" eb="138">
      <t>ショウガイ</t>
    </rPh>
    <rPh sb="138" eb="140">
      <t>フクシ</t>
    </rPh>
    <rPh sb="144" eb="147">
      <t>ジギョウシャ</t>
    </rPh>
    <rPh sb="147" eb="148">
      <t>トウ</t>
    </rPh>
    <rPh sb="149" eb="151">
      <t>ドクジ</t>
    </rPh>
    <rPh sb="152" eb="154">
      <t>チンギン</t>
    </rPh>
    <rPh sb="154" eb="156">
      <t>カイゼン</t>
    </rPh>
    <rPh sb="157" eb="158">
      <t>ラン</t>
    </rPh>
    <rPh sb="159" eb="162">
      <t>シキュウガク</t>
    </rPh>
    <rPh sb="163" eb="165">
      <t>ホウホウ</t>
    </rPh>
    <rPh sb="165" eb="166">
      <t>トウ</t>
    </rPh>
    <rPh sb="167" eb="170">
      <t>グタイテキ</t>
    </rPh>
    <rPh sb="171" eb="173">
      <t>チンギン</t>
    </rPh>
    <rPh sb="173" eb="175">
      <t>カイゼン</t>
    </rPh>
    <rPh sb="176" eb="178">
      <t>ナイヨウ</t>
    </rPh>
    <rPh sb="179" eb="181">
      <t>キサイ</t>
    </rPh>
    <phoneticPr fontId="6"/>
  </si>
  <si>
    <r>
      <t>④ⅰ）の「処遇改善加算の算定により賃金改善を行った場合の賃金の総額（見込額）」及び④ⅱ）（ア）の「前年度の経験・技能のある障害福祉人材(A)と他の障害福祉人材(B)の賃金の総額」について、</t>
    </r>
    <r>
      <rPr>
        <u/>
        <sz val="8"/>
        <rFont val="ＭＳ Ｐゴシック"/>
        <family val="3"/>
        <charset val="128"/>
      </rPr>
      <t>処遇改善加算における賃金改善対象職種はこれまでと変更は無い</t>
    </r>
    <r>
      <rPr>
        <sz val="8"/>
        <rFont val="ＭＳ Ｐゴシック"/>
        <family val="3"/>
        <charset val="128"/>
      </rPr>
      <t>が、特定加算との兼ね合いにより</t>
    </r>
    <r>
      <rPr>
        <u/>
        <sz val="8"/>
        <rFont val="ＭＳ Ｐゴシック"/>
        <family val="3"/>
        <charset val="128"/>
      </rPr>
      <t>便宜的に「経験・技能のある障害福祉人材(A)」と「他の障害福祉人材(B)」の賃金同士で比較</t>
    </r>
    <r>
      <rPr>
        <sz val="8"/>
        <rFont val="ＭＳ Ｐゴシック"/>
        <family val="3"/>
        <charset val="128"/>
      </rPr>
      <t>するものとする。</t>
    </r>
    <rPh sb="39" eb="40">
      <t>オヨ</t>
    </rPh>
    <rPh sb="94" eb="96">
      <t>ショグウ</t>
    </rPh>
    <rPh sb="96" eb="98">
      <t>カイゼン</t>
    </rPh>
    <rPh sb="98" eb="100">
      <t>カサン</t>
    </rPh>
    <rPh sb="104" eb="106">
      <t>チンギン</t>
    </rPh>
    <rPh sb="106" eb="108">
      <t>カイゼン</t>
    </rPh>
    <rPh sb="108" eb="110">
      <t>タイショウ</t>
    </rPh>
    <rPh sb="110" eb="112">
      <t>ショクシュ</t>
    </rPh>
    <rPh sb="118" eb="120">
      <t>ヘンコウ</t>
    </rPh>
    <rPh sb="121" eb="122">
      <t>ナ</t>
    </rPh>
    <rPh sb="125" eb="127">
      <t>トクテイ</t>
    </rPh>
    <rPh sb="127" eb="129">
      <t>カサン</t>
    </rPh>
    <rPh sb="131" eb="132">
      <t>カ</t>
    </rPh>
    <rPh sb="133" eb="134">
      <t>ア</t>
    </rPh>
    <rPh sb="138" eb="141">
      <t>ベンギテキ</t>
    </rPh>
    <rPh sb="176" eb="178">
      <t>チンギン</t>
    </rPh>
    <rPh sb="178" eb="180">
      <t>ドウシ</t>
    </rPh>
    <rPh sb="181" eb="183">
      <t>ヒカク</t>
    </rPh>
    <phoneticPr fontId="6"/>
  </si>
  <si>
    <t>⑤ⅰ）の｢特定加算の算定により賃金改善を行った場合の賃金の総額(見込額)｣には、特定加算による賃金改善に伴う法定福利費等の事業主負担の増加分を含めることができる。</t>
    <rPh sb="5" eb="7">
      <t>トクテイ</t>
    </rPh>
    <rPh sb="7" eb="9">
      <t>カサン</t>
    </rPh>
    <rPh sb="10" eb="12">
      <t>サンテイ</t>
    </rPh>
    <rPh sb="15" eb="17">
      <t>チンギン</t>
    </rPh>
    <rPh sb="17" eb="19">
      <t>カイゼン</t>
    </rPh>
    <rPh sb="20" eb="21">
      <t>オコナ</t>
    </rPh>
    <rPh sb="23" eb="25">
      <t>バアイ</t>
    </rPh>
    <rPh sb="26" eb="28">
      <t>チンギン</t>
    </rPh>
    <rPh sb="29" eb="31">
      <t>ソウガク</t>
    </rPh>
    <rPh sb="32" eb="35">
      <t>ミコミガク</t>
    </rPh>
    <rPh sb="40" eb="42">
      <t>トクテイ</t>
    </rPh>
    <rPh sb="42" eb="44">
      <t>カサン</t>
    </rPh>
    <phoneticPr fontId="6"/>
  </si>
  <si>
    <r>
      <t>⑤ⅰ）の「特定加算の算定により賃金改善を行った場合の賃金の総額(見込額)」には、</t>
    </r>
    <r>
      <rPr>
        <u/>
        <sz val="8"/>
        <rFont val="ＭＳ Ｐゴシック"/>
        <family val="3"/>
        <charset val="128"/>
      </rPr>
      <t>処遇改善加算を取得し実施される賃金改善額を除いた額を記載</t>
    </r>
    <r>
      <rPr>
        <sz val="8"/>
        <rFont val="ＭＳ Ｐゴシック"/>
        <family val="3"/>
        <charset val="128"/>
      </rPr>
      <t>すること。</t>
    </r>
    <rPh sb="5" eb="7">
      <t>トクテイ</t>
    </rPh>
    <rPh sb="7" eb="9">
      <t>カサン</t>
    </rPh>
    <rPh sb="10" eb="12">
      <t>サンテイ</t>
    </rPh>
    <rPh sb="15" eb="17">
      <t>チンギン</t>
    </rPh>
    <rPh sb="17" eb="19">
      <t>カイゼン</t>
    </rPh>
    <rPh sb="20" eb="21">
      <t>オコナ</t>
    </rPh>
    <rPh sb="23" eb="25">
      <t>バアイ</t>
    </rPh>
    <rPh sb="26" eb="28">
      <t>チンギン</t>
    </rPh>
    <rPh sb="29" eb="31">
      <t>ソウガク</t>
    </rPh>
    <rPh sb="32" eb="35">
      <t>ミコミガク</t>
    </rPh>
    <rPh sb="40" eb="42">
      <t>ショグウ</t>
    </rPh>
    <rPh sb="42" eb="46">
      <t>カイゼンカサン</t>
    </rPh>
    <rPh sb="47" eb="49">
      <t>シュトク</t>
    </rPh>
    <rPh sb="50" eb="52">
      <t>ジッシ</t>
    </rPh>
    <rPh sb="55" eb="60">
      <t>チンギンカイゼンガク</t>
    </rPh>
    <rPh sb="61" eb="62">
      <t>ノゾ</t>
    </rPh>
    <rPh sb="64" eb="65">
      <t>ガク</t>
    </rPh>
    <rPh sb="66" eb="68">
      <t>キサイ</t>
    </rPh>
    <phoneticPr fontId="6"/>
  </si>
  <si>
    <t>⑤ⅱ）(イ)の「前年度の処遇改善加算の総額」及び(ウ)の「前年度の特定加算の総額」は、都道府県国民健康保険団体連合会から通知される「福祉・介護職員処遇改善加算等総額のお知らせ」に基づき記載すること。</t>
    <rPh sb="8" eb="11">
      <t>ゼンネンド</t>
    </rPh>
    <rPh sb="12" eb="14">
      <t>ショグウ</t>
    </rPh>
    <rPh sb="14" eb="18">
      <t>カイゼンカサン</t>
    </rPh>
    <rPh sb="19" eb="21">
      <t>ソウガク</t>
    </rPh>
    <rPh sb="22" eb="23">
      <t>オヨ</t>
    </rPh>
    <rPh sb="29" eb="32">
      <t>ゼンネンド</t>
    </rPh>
    <rPh sb="33" eb="35">
      <t>トクテイ</t>
    </rPh>
    <rPh sb="38" eb="40">
      <t>ソウガク</t>
    </rPh>
    <rPh sb="43" eb="47">
      <t>トドウフケン</t>
    </rPh>
    <rPh sb="47" eb="49">
      <t>コクミン</t>
    </rPh>
    <rPh sb="49" eb="51">
      <t>ケンコウ</t>
    </rPh>
    <rPh sb="51" eb="53">
      <t>ホケン</t>
    </rPh>
    <rPh sb="53" eb="55">
      <t>ダンタイ</t>
    </rPh>
    <rPh sb="55" eb="58">
      <t>レンゴウカイ</t>
    </rPh>
    <rPh sb="60" eb="62">
      <t>ツウチ</t>
    </rPh>
    <rPh sb="66" eb="68">
      <t>フクシ</t>
    </rPh>
    <rPh sb="89" eb="90">
      <t>モト</t>
    </rPh>
    <rPh sb="92" eb="94">
      <t>キサイ</t>
    </rPh>
    <phoneticPr fontId="6"/>
  </si>
  <si>
    <t>⑥ⅰ）の「前年度の賃金の総額（処遇改善加算等を取得し実施される賃金改善額及び独自の賃金改善額を除く）」には、一括申請を行う場合については、原則として、前年１月から12月までの賃金の総額を記載すること。ただし、「その他の職種（C)」には、賃金改善前の賃金が既に年額４４０万円を上回る職員の賃金を含まないこと。</t>
    <rPh sb="5" eb="8">
      <t>ゼンネンド</t>
    </rPh>
    <rPh sb="9" eb="11">
      <t>チンギン</t>
    </rPh>
    <rPh sb="12" eb="14">
      <t>ソウガク</t>
    </rPh>
    <rPh sb="54" eb="56">
      <t>イッカツ</t>
    </rPh>
    <rPh sb="56" eb="58">
      <t>シンセイ</t>
    </rPh>
    <rPh sb="59" eb="60">
      <t>オコナ</t>
    </rPh>
    <rPh sb="61" eb="63">
      <t>バアイ</t>
    </rPh>
    <rPh sb="69" eb="71">
      <t>ゲンソク</t>
    </rPh>
    <rPh sb="75" eb="77">
      <t>ゼンネン</t>
    </rPh>
    <rPh sb="78" eb="79">
      <t>ガツ</t>
    </rPh>
    <rPh sb="83" eb="84">
      <t>ガツ</t>
    </rPh>
    <rPh sb="87" eb="89">
      <t>チンギン</t>
    </rPh>
    <rPh sb="90" eb="92">
      <t>ソウガク</t>
    </rPh>
    <rPh sb="93" eb="95">
      <t>キサイ</t>
    </rPh>
    <rPh sb="107" eb="108">
      <t>タ</t>
    </rPh>
    <rPh sb="109" eb="111">
      <t>ショクシュ</t>
    </rPh>
    <rPh sb="118" eb="120">
      <t>チンギン</t>
    </rPh>
    <rPh sb="120" eb="122">
      <t>カイゼン</t>
    </rPh>
    <rPh sb="122" eb="123">
      <t>マエ</t>
    </rPh>
    <rPh sb="124" eb="126">
      <t>チンギン</t>
    </rPh>
    <rPh sb="127" eb="128">
      <t>スデ</t>
    </rPh>
    <rPh sb="129" eb="131">
      <t>ネンガク</t>
    </rPh>
    <rPh sb="134" eb="136">
      <t>マンエン</t>
    </rPh>
    <rPh sb="137" eb="139">
      <t>ウワマワ</t>
    </rPh>
    <rPh sb="140" eb="142">
      <t>ショクイン</t>
    </rPh>
    <rPh sb="143" eb="145">
      <t>チンギン</t>
    </rPh>
    <rPh sb="146" eb="147">
      <t>フク</t>
    </rPh>
    <phoneticPr fontId="6"/>
  </si>
  <si>
    <t>⑥ⅲ）の「前年度の一月当たりの常勤換算職員数」には、一括申請を行う場合については、原則として、本計画書を提出する前月の常勤換算方法により算出した職員数を記載すること。ただし、「その他の職種（C)」については、実人数によることもできる。</t>
    <rPh sb="5" eb="8">
      <t>ゼンネンド</t>
    </rPh>
    <rPh sb="9" eb="10">
      <t>ヒト</t>
    </rPh>
    <rPh sb="10" eb="12">
      <t>ツキア</t>
    </rPh>
    <rPh sb="26" eb="28">
      <t>イッカツ</t>
    </rPh>
    <rPh sb="28" eb="30">
      <t>シンセイ</t>
    </rPh>
    <rPh sb="31" eb="32">
      <t>オコナ</t>
    </rPh>
    <rPh sb="33" eb="35">
      <t>バアイ</t>
    </rPh>
    <rPh sb="41" eb="43">
      <t>ゲンソク</t>
    </rPh>
    <rPh sb="47" eb="48">
      <t>ホン</t>
    </rPh>
    <rPh sb="48" eb="51">
      <t>ケイカクショ</t>
    </rPh>
    <rPh sb="52" eb="54">
      <t>テイシュツ</t>
    </rPh>
    <rPh sb="56" eb="58">
      <t>ゼンゲツ</t>
    </rPh>
    <rPh sb="59" eb="61">
      <t>ジョウキン</t>
    </rPh>
    <rPh sb="61" eb="63">
      <t>カンサン</t>
    </rPh>
    <rPh sb="63" eb="65">
      <t>ホウホウ</t>
    </rPh>
    <rPh sb="68" eb="70">
      <t>サンシュツ</t>
    </rPh>
    <rPh sb="72" eb="75">
      <t>ショクインスウ</t>
    </rPh>
    <rPh sb="76" eb="78">
      <t>キサイ</t>
    </rPh>
    <rPh sb="90" eb="91">
      <t>タ</t>
    </rPh>
    <rPh sb="92" eb="94">
      <t>ショクシュ</t>
    </rPh>
    <phoneticPr fontId="6"/>
  </si>
  <si>
    <t>⑤ⅱ）(エ)の「前年度の各障害福祉サービス事業者等の独自の賃金改善額」は、本計画書の提出年度における独自の賃金改善分（初めて処遇改善加算を取得した年度以降に新たに行ったものに限る。）をいう。（処遇改善加算等に係るものを除く。）本欄に記載した賃金改善については、「（４）ハ　障害福祉サービス事業者等の独自の賃金改善」欄に支給額、方法等の具体的な賃金改善の内容を記載すること。</t>
    <rPh sb="8" eb="11">
      <t>ゼンネンド</t>
    </rPh>
    <rPh sb="12" eb="13">
      <t>カク</t>
    </rPh>
    <rPh sb="13" eb="15">
      <t>ショウガイ</t>
    </rPh>
    <rPh sb="15" eb="17">
      <t>フクシ</t>
    </rPh>
    <rPh sb="21" eb="25">
      <t>ジギョウシャトウ</t>
    </rPh>
    <rPh sb="26" eb="28">
      <t>ドクジ</t>
    </rPh>
    <rPh sb="29" eb="31">
      <t>チンギン</t>
    </rPh>
    <rPh sb="31" eb="33">
      <t>カイゼン</t>
    </rPh>
    <rPh sb="102" eb="103">
      <t>トウ</t>
    </rPh>
    <rPh sb="113" eb="115">
      <t>ホンラン</t>
    </rPh>
    <rPh sb="136" eb="138">
      <t>ショウガイ</t>
    </rPh>
    <rPh sb="138" eb="140">
      <t>フクシ</t>
    </rPh>
    <phoneticPr fontId="6"/>
  </si>
  <si>
    <r>
      <t>本表への虚偽記載の他、福祉・介護職員処遇改善加算及び福祉・介護職員等特定処遇改善加算</t>
    </r>
    <r>
      <rPr>
        <sz val="8"/>
        <rFont val="ＭＳ Ｐゴシック"/>
        <family val="3"/>
        <charset val="128"/>
      </rPr>
      <t>の請求に関して不正があった場合は、介護給付費等の返還や事業所の指定取消となる場合がある。</t>
    </r>
    <phoneticPr fontId="6"/>
  </si>
  <si>
    <t>理由：</t>
    <rPh sb="0" eb="2">
      <t>リユウ</t>
    </rPh>
    <phoneticPr fontId="6"/>
  </si>
  <si>
    <t>提出の
必要性</t>
    <rPh sb="0" eb="2">
      <t>テイシュツ</t>
    </rPh>
    <rPh sb="4" eb="7">
      <t>ヒツヨウセイ</t>
    </rPh>
    <phoneticPr fontId="37"/>
  </si>
  <si>
    <t>特定加算の平均賃金改善額の計算方法</t>
    <rPh sb="0" eb="2">
      <t>トクテイ</t>
    </rPh>
    <rPh sb="2" eb="4">
      <t>カサン</t>
    </rPh>
    <rPh sb="5" eb="7">
      <t>ヘイキン</t>
    </rPh>
    <rPh sb="7" eb="9">
      <t>チンギン</t>
    </rPh>
    <rPh sb="9" eb="11">
      <t>カイゼン</t>
    </rPh>
    <rPh sb="11" eb="12">
      <t>ガク</t>
    </rPh>
    <rPh sb="13" eb="15">
      <t>ケイサン</t>
    </rPh>
    <rPh sb="15" eb="17">
      <t>ホウホウ</t>
    </rPh>
    <phoneticPr fontId="6"/>
  </si>
  <si>
    <t>実績
報告</t>
    <rPh sb="3" eb="5">
      <t>ホウコク</t>
    </rPh>
    <phoneticPr fontId="6"/>
  </si>
  <si>
    <t>計画
作成</t>
    <rPh sb="3" eb="5">
      <t>サクセイ</t>
    </rPh>
    <phoneticPr fontId="6"/>
  </si>
  <si>
    <r>
      <t>・</t>
    </r>
    <r>
      <rPr>
        <b/>
        <sz val="14"/>
        <rFont val="ＭＳ Ｐゴシック"/>
        <family val="3"/>
        <charset val="128"/>
      </rPr>
      <t>根拠資料は</t>
    </r>
    <r>
      <rPr>
        <sz val="14"/>
        <rFont val="ＭＳ Ｐゴシック"/>
        <family val="3"/>
        <charset val="128"/>
      </rPr>
      <t>、保管の有無をチェックリストで確認することで</t>
    </r>
    <r>
      <rPr>
        <b/>
        <sz val="14"/>
        <rFont val="ＭＳ Ｐゴシック"/>
        <family val="3"/>
        <charset val="128"/>
      </rPr>
      <t>原則提出不要</t>
    </r>
    <r>
      <rPr>
        <sz val="14"/>
        <rFont val="ＭＳ Ｐゴシック"/>
        <family val="3"/>
        <charset val="128"/>
      </rPr>
      <t>です。</t>
    </r>
    <rPh sb="1" eb="3">
      <t>コンキョ</t>
    </rPh>
    <rPh sb="3" eb="5">
      <t>シリョウ</t>
    </rPh>
    <rPh sb="28" eb="30">
      <t>ゲンソク</t>
    </rPh>
    <rPh sb="30" eb="32">
      <t>テイシュツ</t>
    </rPh>
    <rPh sb="32" eb="34">
      <t>フヨウ</t>
    </rPh>
    <phoneticPr fontId="6"/>
  </si>
  <si>
    <t>※１　特定加算の配分（賃金改善）に伴う法定福利費等の事業主負担の増加分を含むことができる。</t>
    <phoneticPr fontId="6"/>
  </si>
  <si>
    <t>※２　処遇改善加算等を取得し実施される賃金改善及び各障害福祉サービス事業者等の独自の賃金改善額を除く。</t>
    <rPh sb="3" eb="5">
      <t>ショグウ</t>
    </rPh>
    <rPh sb="5" eb="7">
      <t>カイゼン</t>
    </rPh>
    <rPh sb="7" eb="9">
      <t>カサン</t>
    </rPh>
    <rPh sb="9" eb="10">
      <t>トウ</t>
    </rPh>
    <rPh sb="11" eb="13">
      <t>シュトク</t>
    </rPh>
    <rPh sb="14" eb="16">
      <t>ジッシ</t>
    </rPh>
    <rPh sb="19" eb="21">
      <t>チンギン</t>
    </rPh>
    <rPh sb="21" eb="23">
      <t>カイゼン</t>
    </rPh>
    <rPh sb="23" eb="24">
      <t>オヨ</t>
    </rPh>
    <rPh sb="25" eb="28">
      <t>カクショウガイ</t>
    </rPh>
    <rPh sb="28" eb="30">
      <t>フクシ</t>
    </rPh>
    <rPh sb="34" eb="37">
      <t>ジギョウシャ</t>
    </rPh>
    <rPh sb="37" eb="38">
      <t>トウ</t>
    </rPh>
    <rPh sb="39" eb="41">
      <t>ドクジ</t>
    </rPh>
    <rPh sb="42" eb="44">
      <t>チンギン</t>
    </rPh>
    <rPh sb="44" eb="46">
      <t>カイゼン</t>
    </rPh>
    <rPh sb="46" eb="47">
      <t>ガク</t>
    </rPh>
    <rPh sb="48" eb="49">
      <t>ノゾ</t>
    </rPh>
    <phoneticPr fontId="6"/>
  </si>
  <si>
    <r>
      <t xml:space="preserve">障害福祉サービス等処遇改善計画書の作成にあたっての入力シート等の説明
</t>
    </r>
    <r>
      <rPr>
        <sz val="12"/>
        <color theme="1"/>
        <rFont val="ＭＳ Ｐゴシック"/>
        <family val="3"/>
        <charset val="128"/>
        <scheme val="minor"/>
      </rPr>
      <t>（福祉・介護職員処遇改善計画書、福祉・介護職員等特定処遇改善計画書）</t>
    </r>
    <rPh sb="0" eb="2">
      <t>ショウガイ</t>
    </rPh>
    <rPh sb="2" eb="4">
      <t>フクシ</t>
    </rPh>
    <rPh sb="8" eb="9">
      <t>トウ</t>
    </rPh>
    <rPh sb="9" eb="11">
      <t>ショグウ</t>
    </rPh>
    <rPh sb="11" eb="13">
      <t>カイゼン</t>
    </rPh>
    <rPh sb="13" eb="16">
      <t>ケイカクショ</t>
    </rPh>
    <rPh sb="17" eb="19">
      <t>サクセイ</t>
    </rPh>
    <rPh sb="25" eb="27">
      <t>ニュウリョク</t>
    </rPh>
    <rPh sb="30" eb="31">
      <t>トウ</t>
    </rPh>
    <rPh sb="32" eb="34">
      <t>セツメイ</t>
    </rPh>
    <phoneticPr fontId="37"/>
  </si>
  <si>
    <t>共同生活援助（日中サービス支援型）</t>
    <rPh sb="0" eb="2">
      <t>キョウドウ</t>
    </rPh>
    <rPh sb="2" eb="4">
      <t>セイカツ</t>
    </rPh>
    <rPh sb="4" eb="6">
      <t>エンジョ</t>
    </rPh>
    <rPh sb="7" eb="9">
      <t>ニッチュウ</t>
    </rPh>
    <rPh sb="13" eb="15">
      <t>シエン</t>
    </rPh>
    <phoneticPr fontId="7"/>
  </si>
  <si>
    <t>共同生活援助（外部サービス利用型）</t>
    <rPh sb="0" eb="2">
      <t>キョウドウ</t>
    </rPh>
    <rPh sb="2" eb="4">
      <t>セイカツ</t>
    </rPh>
    <rPh sb="4" eb="6">
      <t>エンジョ</t>
    </rPh>
    <phoneticPr fontId="7"/>
  </si>
  <si>
    <t>自立訓練（機能訓練）</t>
    <phoneticPr fontId="6"/>
  </si>
  <si>
    <t>共同生活援助（指定共同生活援助）</t>
    <rPh sb="0" eb="2">
      <t>キョウドウ</t>
    </rPh>
    <rPh sb="2" eb="4">
      <t>セイカツ</t>
    </rPh>
    <rPh sb="4" eb="6">
      <t>エンジョ</t>
    </rPh>
    <rPh sb="7" eb="9">
      <t>シテイ</t>
    </rPh>
    <rPh sb="9" eb="11">
      <t>キョウドウ</t>
    </rPh>
    <rPh sb="11" eb="13">
      <t>セイカツ</t>
    </rPh>
    <rPh sb="13" eb="15">
      <t>エンジョ</t>
    </rPh>
    <phoneticPr fontId="7"/>
  </si>
  <si>
    <t>④ⅱ）(エ)の「前年度の各障害福祉サービス事業者等の独自の賃金改善額」は、本計画書の提出の前年度における独自の賃金改善分（初めて処遇改善加算を取得した年度以降に新たに行ったものに限る。）をいう。（処遇改善加算等に係るものを除く。）本欄に記載した賃金改善については、「（４）ハ　障害福祉サービス事業者等の独自の賃金改善」欄に支給額、方法等の具体的な賃金改善の内容を記載すること。</t>
    <rPh sb="8" eb="11">
      <t>ゼンネンド</t>
    </rPh>
    <rPh sb="12" eb="13">
      <t>カク</t>
    </rPh>
    <rPh sb="13" eb="15">
      <t>ショウガイ</t>
    </rPh>
    <rPh sb="15" eb="17">
      <t>フクシ</t>
    </rPh>
    <rPh sb="21" eb="25">
      <t>ジギョウシャトウ</t>
    </rPh>
    <rPh sb="26" eb="28">
      <t>ドクジ</t>
    </rPh>
    <rPh sb="29" eb="31">
      <t>チンギン</t>
    </rPh>
    <rPh sb="31" eb="33">
      <t>カイゼン</t>
    </rPh>
    <rPh sb="37" eb="38">
      <t>ホン</t>
    </rPh>
    <rPh sb="38" eb="41">
      <t>ケイカクショ</t>
    </rPh>
    <rPh sb="42" eb="44">
      <t>テイシュツ</t>
    </rPh>
    <rPh sb="45" eb="46">
      <t>ゼン</t>
    </rPh>
    <rPh sb="46" eb="48">
      <t>ネンド</t>
    </rPh>
    <rPh sb="52" eb="54">
      <t>ドクジ</t>
    </rPh>
    <rPh sb="55" eb="57">
      <t>チンギン</t>
    </rPh>
    <rPh sb="57" eb="59">
      <t>カイゼン</t>
    </rPh>
    <rPh sb="59" eb="60">
      <t>ブン</t>
    </rPh>
    <rPh sb="61" eb="62">
      <t>ハジ</t>
    </rPh>
    <rPh sb="64" eb="66">
      <t>ショグウ</t>
    </rPh>
    <rPh sb="66" eb="68">
      <t>カイゼン</t>
    </rPh>
    <rPh sb="68" eb="70">
      <t>カサン</t>
    </rPh>
    <rPh sb="71" eb="73">
      <t>シュトク</t>
    </rPh>
    <rPh sb="75" eb="77">
      <t>ネンド</t>
    </rPh>
    <rPh sb="77" eb="79">
      <t>イコウ</t>
    </rPh>
    <rPh sb="80" eb="81">
      <t>アラ</t>
    </rPh>
    <rPh sb="83" eb="84">
      <t>オコナ</t>
    </rPh>
    <rPh sb="89" eb="90">
      <t>カギ</t>
    </rPh>
    <rPh sb="98" eb="100">
      <t>ショグウ</t>
    </rPh>
    <rPh sb="100" eb="104">
      <t>カイゼンカサン</t>
    </rPh>
    <rPh sb="104" eb="105">
      <t>トウ</t>
    </rPh>
    <rPh sb="106" eb="107">
      <t>カカ</t>
    </rPh>
    <rPh sb="111" eb="112">
      <t>ノゾ</t>
    </rPh>
    <rPh sb="115" eb="117">
      <t>ホンラン</t>
    </rPh>
    <rPh sb="118" eb="120">
      <t>キサイ</t>
    </rPh>
    <rPh sb="122" eb="124">
      <t>チンギン</t>
    </rPh>
    <rPh sb="124" eb="126">
      <t>カイゼン</t>
    </rPh>
    <rPh sb="138" eb="140">
      <t>ショウガイ</t>
    </rPh>
    <rPh sb="140" eb="142">
      <t>フクシ</t>
    </rPh>
    <rPh sb="146" eb="149">
      <t>ジギョウシャ</t>
    </rPh>
    <rPh sb="149" eb="150">
      <t>トウ</t>
    </rPh>
    <rPh sb="151" eb="153">
      <t>ドクジ</t>
    </rPh>
    <rPh sb="154" eb="156">
      <t>チンギン</t>
    </rPh>
    <rPh sb="156" eb="158">
      <t>カイゼン</t>
    </rPh>
    <rPh sb="159" eb="160">
      <t>ラン</t>
    </rPh>
    <rPh sb="161" eb="164">
      <t>シキュウガク</t>
    </rPh>
    <rPh sb="165" eb="167">
      <t>ホウホウ</t>
    </rPh>
    <rPh sb="167" eb="168">
      <t>トウ</t>
    </rPh>
    <rPh sb="169" eb="172">
      <t>グタイテキ</t>
    </rPh>
    <rPh sb="173" eb="175">
      <t>チンギン</t>
    </rPh>
    <rPh sb="175" eb="177">
      <t>カイゼン</t>
    </rPh>
    <rPh sb="178" eb="180">
      <t>ナイヨウ</t>
    </rPh>
    <rPh sb="181" eb="183">
      <t>キサイ</t>
    </rPh>
    <phoneticPr fontId="6"/>
  </si>
  <si>
    <t>【用語の省略等】</t>
    <rPh sb="1" eb="3">
      <t>ヨウゴ</t>
    </rPh>
    <rPh sb="4" eb="6">
      <t>ショウリャク</t>
    </rPh>
    <rPh sb="6" eb="7">
      <t>トウ</t>
    </rPh>
    <phoneticPr fontId="6"/>
  </si>
  <si>
    <t>○福祉・介護職員処遇改善加算⇒処遇改善加算</t>
    <rPh sb="1" eb="3">
      <t>フクシ</t>
    </rPh>
    <rPh sb="4" eb="6">
      <t>カイゴ</t>
    </rPh>
    <rPh sb="6" eb="8">
      <t>ショクイン</t>
    </rPh>
    <rPh sb="8" eb="10">
      <t>ショグウ</t>
    </rPh>
    <rPh sb="10" eb="12">
      <t>カイゼン</t>
    </rPh>
    <rPh sb="12" eb="14">
      <t>カサン</t>
    </rPh>
    <rPh sb="15" eb="17">
      <t>ショグウ</t>
    </rPh>
    <rPh sb="17" eb="19">
      <t>カイゼン</t>
    </rPh>
    <rPh sb="19" eb="21">
      <t>カサン</t>
    </rPh>
    <phoneticPr fontId="6"/>
  </si>
  <si>
    <t>○福祉・介護職員等特定処遇改善加算⇒特定加算</t>
    <rPh sb="1" eb="3">
      <t>フクシ</t>
    </rPh>
    <rPh sb="4" eb="6">
      <t>カイゴ</t>
    </rPh>
    <rPh sb="6" eb="8">
      <t>ショクイン</t>
    </rPh>
    <rPh sb="8" eb="9">
      <t>トウ</t>
    </rPh>
    <rPh sb="9" eb="11">
      <t>トクテイ</t>
    </rPh>
    <rPh sb="11" eb="13">
      <t>ショグウ</t>
    </rPh>
    <rPh sb="13" eb="15">
      <t>カイゼン</t>
    </rPh>
    <rPh sb="15" eb="17">
      <t>カサン</t>
    </rPh>
    <rPh sb="18" eb="20">
      <t>トクテイ</t>
    </rPh>
    <rPh sb="20" eb="22">
      <t>カサン</t>
    </rPh>
    <phoneticPr fontId="6"/>
  </si>
  <si>
    <t>○福祉・介護職員処遇改善加算、福祉・介護職員等特定処遇改善加算、福祉・介護職員処遇改善特別加算の総称⇒処遇改善加算等</t>
    <rPh sb="32" eb="34">
      <t>フクシ</t>
    </rPh>
    <rPh sb="35" eb="37">
      <t>カイゴ</t>
    </rPh>
    <rPh sb="37" eb="39">
      <t>ショクイン</t>
    </rPh>
    <rPh sb="39" eb="41">
      <t>ショグウ</t>
    </rPh>
    <rPh sb="41" eb="43">
      <t>カイゼン</t>
    </rPh>
    <rPh sb="43" eb="45">
      <t>トクベツ</t>
    </rPh>
    <rPh sb="45" eb="47">
      <t>カサン</t>
    </rPh>
    <rPh sb="48" eb="50">
      <t>ソウショウ</t>
    </rPh>
    <rPh sb="51" eb="53">
      <t>ショグウ</t>
    </rPh>
    <rPh sb="53" eb="55">
      <t>カイゼン</t>
    </rPh>
    <rPh sb="55" eb="57">
      <t>カサン</t>
    </rPh>
    <rPh sb="57" eb="58">
      <t>トウ</t>
    </rPh>
    <phoneticPr fontId="6"/>
  </si>
  <si>
    <t>○福祉・介護職員処遇改善加算において対象となる職員⇒福祉・介護職員</t>
    <rPh sb="1" eb="3">
      <t>フクシ</t>
    </rPh>
    <rPh sb="4" eb="6">
      <t>カイゴ</t>
    </rPh>
    <rPh sb="6" eb="8">
      <t>ショクイン</t>
    </rPh>
    <rPh sb="8" eb="10">
      <t>ショグウ</t>
    </rPh>
    <rPh sb="10" eb="12">
      <t>カイゼン</t>
    </rPh>
    <rPh sb="12" eb="14">
      <t>カサン</t>
    </rPh>
    <rPh sb="18" eb="20">
      <t>タイショウ</t>
    </rPh>
    <rPh sb="23" eb="25">
      <t>ショクイン</t>
    </rPh>
    <rPh sb="26" eb="28">
      <t>フクシ</t>
    </rPh>
    <rPh sb="29" eb="31">
      <t>カイゴ</t>
    </rPh>
    <rPh sb="31" eb="33">
      <t>ショクイン</t>
    </rPh>
    <phoneticPr fontId="6"/>
  </si>
  <si>
    <t>令和３年４月以降の処遇改善加算等を申請する場合の計画書の作成方法をご説明しています</t>
    <rPh sb="0" eb="2">
      <t>レイワ</t>
    </rPh>
    <rPh sb="3" eb="4">
      <t>ネン</t>
    </rPh>
    <rPh sb="5" eb="6">
      <t>ガツ</t>
    </rPh>
    <rPh sb="6" eb="8">
      <t>イコウ</t>
    </rPh>
    <rPh sb="9" eb="15">
      <t>ｓ</t>
    </rPh>
    <rPh sb="15" eb="16">
      <t>トウ</t>
    </rPh>
    <rPh sb="17" eb="19">
      <t>シンセイ</t>
    </rPh>
    <rPh sb="21" eb="23">
      <t>バアイ</t>
    </rPh>
    <rPh sb="24" eb="26">
      <t>ケイカク</t>
    </rPh>
    <rPh sb="26" eb="27">
      <t>ショ</t>
    </rPh>
    <rPh sb="28" eb="30">
      <t>サクセイ</t>
    </rPh>
    <rPh sb="30" eb="32">
      <t>ホウホウ</t>
    </rPh>
    <rPh sb="34" eb="36">
      <t>セツメイ</t>
    </rPh>
    <phoneticPr fontId="37"/>
  </si>
  <si>
    <t>ハ　各障害福祉サービス事業者等による処遇改善加算、特定加算の配分を除く独自の賃金改善</t>
    <rPh sb="2" eb="3">
      <t>カク</t>
    </rPh>
    <rPh sb="3" eb="5">
      <t>ショウガイ</t>
    </rPh>
    <rPh sb="5" eb="7">
      <t>フクシ</t>
    </rPh>
    <rPh sb="11" eb="15">
      <t>ジギョウシャトウ</t>
    </rPh>
    <rPh sb="18" eb="20">
      <t>ショグウ</t>
    </rPh>
    <rPh sb="20" eb="24">
      <t>カイゼンカサン</t>
    </rPh>
    <rPh sb="25" eb="27">
      <t>トクテイ</t>
    </rPh>
    <rPh sb="27" eb="29">
      <t>カサン</t>
    </rPh>
    <rPh sb="30" eb="32">
      <t>ハイブン</t>
    </rPh>
    <rPh sb="33" eb="34">
      <t>ノゾ</t>
    </rPh>
    <rPh sb="35" eb="37">
      <t>ドクジ</t>
    </rPh>
    <rPh sb="38" eb="40">
      <t>チンギン</t>
    </rPh>
    <rPh sb="40" eb="42">
      <t>カイゼン</t>
    </rPh>
    <phoneticPr fontId="6"/>
  </si>
  <si>
    <t>勤務体制表、介護福祉士登録証等</t>
    <rPh sb="0" eb="2">
      <t>キンム</t>
    </rPh>
    <rPh sb="2" eb="5">
      <t>タイセイヒョウ</t>
    </rPh>
    <rPh sb="6" eb="8">
      <t>カイゴ</t>
    </rPh>
    <rPh sb="8" eb="11">
      <t>フクシシ</t>
    </rPh>
    <rPh sb="11" eb="13">
      <t>トウロク</t>
    </rPh>
    <rPh sb="13" eb="14">
      <t>ショウ</t>
    </rPh>
    <rPh sb="14" eb="15">
      <t>トウ</t>
    </rPh>
    <phoneticPr fontId="6"/>
  </si>
  <si>
    <t>-</t>
  </si>
  <si>
    <t>障害者支援施設：生活介護</t>
    <rPh sb="0" eb="3">
      <t>ショウガイシャ</t>
    </rPh>
    <rPh sb="3" eb="5">
      <t>シエン</t>
    </rPh>
    <rPh sb="5" eb="7">
      <t>シセツ</t>
    </rPh>
    <rPh sb="8" eb="10">
      <t>セイカツ</t>
    </rPh>
    <phoneticPr fontId="2"/>
  </si>
  <si>
    <t>障害者支援施設：自立訓練（機能訓練）</t>
    <phoneticPr fontId="6"/>
  </si>
  <si>
    <t>障害者支援施設：自立訓練（生活訓練）</t>
    <phoneticPr fontId="6"/>
  </si>
  <si>
    <t>障害者支援施設：就労移行支援</t>
    <phoneticPr fontId="6"/>
  </si>
  <si>
    <t>障害者支援施設：就労継続支援Ａ型</t>
    <phoneticPr fontId="6"/>
  </si>
  <si>
    <t>障害者支援施設：就労継続支援Ｂ型</t>
    <phoneticPr fontId="6"/>
  </si>
  <si>
    <t>入職促進に向けた取組</t>
    <rPh sb="0" eb="2">
      <t>ニュウショク</t>
    </rPh>
    <rPh sb="2" eb="4">
      <t>ソクシン</t>
    </rPh>
    <rPh sb="5" eb="6">
      <t>ム</t>
    </rPh>
    <rPh sb="8" eb="10">
      <t>トリクミ</t>
    </rPh>
    <phoneticPr fontId="6"/>
  </si>
  <si>
    <t>資質の向上やキャリアアップに向けた支援</t>
    <rPh sb="0" eb="2">
      <t>シシツ</t>
    </rPh>
    <rPh sb="3" eb="5">
      <t>コウジョウ</t>
    </rPh>
    <rPh sb="14" eb="15">
      <t>ム</t>
    </rPh>
    <rPh sb="17" eb="19">
      <t>シエン</t>
    </rPh>
    <phoneticPr fontId="6"/>
  </si>
  <si>
    <t>両立支援・多様な働き方の推進</t>
    <rPh sb="0" eb="2">
      <t>リョウリツ</t>
    </rPh>
    <rPh sb="2" eb="4">
      <t>シエン</t>
    </rPh>
    <rPh sb="5" eb="7">
      <t>タヨウ</t>
    </rPh>
    <rPh sb="8" eb="9">
      <t>ハタラ</t>
    </rPh>
    <rPh sb="10" eb="11">
      <t>カタ</t>
    </rPh>
    <rPh sb="12" eb="14">
      <t>スイシン</t>
    </rPh>
    <phoneticPr fontId="6"/>
  </si>
  <si>
    <t>腰痛を含む心身の健康管理</t>
    <rPh sb="0" eb="2">
      <t>ヨウツウ</t>
    </rPh>
    <rPh sb="3" eb="4">
      <t>フク</t>
    </rPh>
    <rPh sb="5" eb="7">
      <t>シンシン</t>
    </rPh>
    <rPh sb="8" eb="10">
      <t>ケンコウ</t>
    </rPh>
    <rPh sb="10" eb="12">
      <t>カンリ</t>
    </rPh>
    <phoneticPr fontId="6"/>
  </si>
  <si>
    <t>やりがい・働きがいの構成</t>
    <rPh sb="5" eb="6">
      <t>ハタラ</t>
    </rPh>
    <rPh sb="10" eb="12">
      <t>コウセイ</t>
    </rPh>
    <phoneticPr fontId="6"/>
  </si>
  <si>
    <t>生産性向上のための業務改善の取組</t>
    <rPh sb="0" eb="3">
      <t>セイサンセイ</t>
    </rPh>
    <rPh sb="3" eb="5">
      <t>コウジョウ</t>
    </rPh>
    <rPh sb="9" eb="11">
      <t>ギョウム</t>
    </rPh>
    <rPh sb="11" eb="13">
      <t>カイゼン</t>
    </rPh>
    <rPh sb="14" eb="16">
      <t>トリクミ</t>
    </rPh>
    <phoneticPr fontId="6"/>
  </si>
  <si>
    <t>法人や事業所の経営理念や支援方針・人材育成方針、その実現のための施策・仕組みなどの明確化</t>
    <rPh sb="0" eb="2">
      <t>ホウジン</t>
    </rPh>
    <rPh sb="3" eb="6">
      <t>ジギョウショ</t>
    </rPh>
    <rPh sb="7" eb="9">
      <t>ケイエイ</t>
    </rPh>
    <rPh sb="9" eb="11">
      <t>リネン</t>
    </rPh>
    <rPh sb="12" eb="14">
      <t>シエン</t>
    </rPh>
    <rPh sb="14" eb="16">
      <t>ホウシン</t>
    </rPh>
    <rPh sb="17" eb="19">
      <t>ジンザイ</t>
    </rPh>
    <rPh sb="19" eb="21">
      <t>イクセイ</t>
    </rPh>
    <rPh sb="21" eb="23">
      <t>ホウシン</t>
    </rPh>
    <rPh sb="26" eb="28">
      <t>ジツゲン</t>
    </rPh>
    <rPh sb="32" eb="34">
      <t>セサク</t>
    </rPh>
    <rPh sb="35" eb="37">
      <t>シク</t>
    </rPh>
    <rPh sb="41" eb="44">
      <t>メイカクカ</t>
    </rPh>
    <phoneticPr fontId="2"/>
  </si>
  <si>
    <t>事業者の共同による採用・人事ローテーション・研修のための制度構築</t>
    <rPh sb="0" eb="3">
      <t>ジギョウシャ</t>
    </rPh>
    <rPh sb="4" eb="6">
      <t>キョウドウ</t>
    </rPh>
    <rPh sb="9" eb="11">
      <t>サイヨウ</t>
    </rPh>
    <rPh sb="12" eb="14">
      <t>ジンジ</t>
    </rPh>
    <rPh sb="22" eb="24">
      <t>ケンシュウ</t>
    </rPh>
    <rPh sb="28" eb="30">
      <t>セイド</t>
    </rPh>
    <rPh sb="30" eb="32">
      <t>コウチク</t>
    </rPh>
    <phoneticPr fontId="2"/>
  </si>
  <si>
    <t>他産業からの転職者、主婦層、中高年齢者等、経験者・有資格者にこだわらない幅広い採用の仕組みの構築</t>
    <rPh sb="0" eb="3">
      <t>タサンギョウ</t>
    </rPh>
    <rPh sb="6" eb="9">
      <t>テンショクシャ</t>
    </rPh>
    <rPh sb="10" eb="13">
      <t>シュフソウ</t>
    </rPh>
    <rPh sb="14" eb="19">
      <t>チュウコウネンレイシャ</t>
    </rPh>
    <rPh sb="19" eb="20">
      <t>トウ</t>
    </rPh>
    <rPh sb="21" eb="23">
      <t>ケイケン</t>
    </rPh>
    <rPh sb="23" eb="24">
      <t>シャ</t>
    </rPh>
    <rPh sb="25" eb="29">
      <t>ユウシカクシャ</t>
    </rPh>
    <rPh sb="36" eb="38">
      <t>ハバヒロ</t>
    </rPh>
    <rPh sb="39" eb="41">
      <t>サイヨウ</t>
    </rPh>
    <rPh sb="42" eb="44">
      <t>シク</t>
    </rPh>
    <rPh sb="46" eb="48">
      <t>コウチク</t>
    </rPh>
    <phoneticPr fontId="2"/>
  </si>
  <si>
    <t>職業体験の受入れや地域行事への参加や主催等による職業魅力向上の取組の実施</t>
    <rPh sb="0" eb="2">
      <t>ショクギョウ</t>
    </rPh>
    <rPh sb="2" eb="4">
      <t>タイケン</t>
    </rPh>
    <rPh sb="5" eb="7">
      <t>ウケイレ</t>
    </rPh>
    <rPh sb="9" eb="11">
      <t>チイキ</t>
    </rPh>
    <rPh sb="11" eb="13">
      <t>ギョウジ</t>
    </rPh>
    <rPh sb="15" eb="17">
      <t>サンカ</t>
    </rPh>
    <rPh sb="18" eb="20">
      <t>シュサイ</t>
    </rPh>
    <rPh sb="20" eb="21">
      <t>トウ</t>
    </rPh>
    <rPh sb="24" eb="26">
      <t>ショクギョウ</t>
    </rPh>
    <rPh sb="26" eb="28">
      <t>ミリョク</t>
    </rPh>
    <rPh sb="28" eb="30">
      <t>コウジョウ</t>
    </rPh>
    <rPh sb="31" eb="33">
      <t>トリクミ</t>
    </rPh>
    <rPh sb="34" eb="36">
      <t>ジッシ</t>
    </rPh>
    <phoneticPr fontId="2"/>
  </si>
  <si>
    <t>研修の受講やキャリア段位制度と人事考課との連動</t>
    <rPh sb="0" eb="2">
      <t>ケンシュウ</t>
    </rPh>
    <rPh sb="3" eb="5">
      <t>ジュコウ</t>
    </rPh>
    <rPh sb="10" eb="12">
      <t>ダンイ</t>
    </rPh>
    <rPh sb="12" eb="14">
      <t>セイド</t>
    </rPh>
    <rPh sb="15" eb="17">
      <t>ジンジ</t>
    </rPh>
    <rPh sb="17" eb="19">
      <t>コウカ</t>
    </rPh>
    <rPh sb="21" eb="23">
      <t>レンドウ</t>
    </rPh>
    <phoneticPr fontId="2"/>
  </si>
  <si>
    <t>エルダー・メンター（仕事やメンタル面のサポート等をする担当者）制度等の導入</t>
    <rPh sb="10" eb="12">
      <t>シゴト</t>
    </rPh>
    <rPh sb="17" eb="18">
      <t>メン</t>
    </rPh>
    <rPh sb="23" eb="24">
      <t>トウ</t>
    </rPh>
    <rPh sb="27" eb="30">
      <t>タントウシャ</t>
    </rPh>
    <rPh sb="31" eb="33">
      <t>セイド</t>
    </rPh>
    <rPh sb="33" eb="34">
      <t>トウ</t>
    </rPh>
    <rPh sb="35" eb="37">
      <t>ドウニュウ</t>
    </rPh>
    <phoneticPr fontId="2"/>
  </si>
  <si>
    <t>上位者・担当者等によるキャリア面談など、キャリアアップ等に関する定期的な相談の機会の確保</t>
    <rPh sb="0" eb="3">
      <t>ジョウイシャ</t>
    </rPh>
    <rPh sb="4" eb="7">
      <t>タントウシャ</t>
    </rPh>
    <rPh sb="7" eb="8">
      <t>トウ</t>
    </rPh>
    <rPh sb="15" eb="17">
      <t>メンダン</t>
    </rPh>
    <rPh sb="27" eb="28">
      <t>トウ</t>
    </rPh>
    <rPh sb="29" eb="30">
      <t>カン</t>
    </rPh>
    <rPh sb="32" eb="35">
      <t>テイキテキ</t>
    </rPh>
    <rPh sb="36" eb="38">
      <t>ソウダン</t>
    </rPh>
    <rPh sb="39" eb="41">
      <t>キカイ</t>
    </rPh>
    <rPh sb="42" eb="44">
      <t>カクホ</t>
    </rPh>
    <phoneticPr fontId="2"/>
  </si>
  <si>
    <t>子育てや家族等の介護等と仕事の両立を目指すための休業制度等の充実、事業所内託児施設の整備</t>
    <rPh sb="0" eb="2">
      <t>コソダ</t>
    </rPh>
    <rPh sb="4" eb="6">
      <t>カゾク</t>
    </rPh>
    <rPh sb="6" eb="7">
      <t>トウ</t>
    </rPh>
    <rPh sb="8" eb="10">
      <t>カイゴ</t>
    </rPh>
    <rPh sb="10" eb="11">
      <t>トウ</t>
    </rPh>
    <rPh sb="12" eb="14">
      <t>シゴト</t>
    </rPh>
    <rPh sb="15" eb="17">
      <t>リョウリツ</t>
    </rPh>
    <rPh sb="18" eb="20">
      <t>メザ</t>
    </rPh>
    <rPh sb="24" eb="26">
      <t>キュウギョウ</t>
    </rPh>
    <rPh sb="26" eb="28">
      <t>セイド</t>
    </rPh>
    <rPh sb="28" eb="29">
      <t>トウ</t>
    </rPh>
    <rPh sb="30" eb="32">
      <t>ジュウジツ</t>
    </rPh>
    <rPh sb="33" eb="36">
      <t>ジギョウショ</t>
    </rPh>
    <rPh sb="36" eb="37">
      <t>ナイ</t>
    </rPh>
    <rPh sb="37" eb="39">
      <t>タクジ</t>
    </rPh>
    <rPh sb="39" eb="41">
      <t>シセツ</t>
    </rPh>
    <rPh sb="42" eb="44">
      <t>セイビ</t>
    </rPh>
    <phoneticPr fontId="2"/>
  </si>
  <si>
    <t>職員の事情等の状況に応じた勤務シフトや短時間正規職員制度の導入、職員の希望に即した非正規職員か正規職員への転換の制度等の整備</t>
    <rPh sb="0" eb="2">
      <t>ショクイン</t>
    </rPh>
    <rPh sb="3" eb="5">
      <t>ジジョウ</t>
    </rPh>
    <rPh sb="5" eb="6">
      <t>トウ</t>
    </rPh>
    <rPh sb="7" eb="9">
      <t>ジョウキョウ</t>
    </rPh>
    <rPh sb="10" eb="11">
      <t>オウ</t>
    </rPh>
    <rPh sb="13" eb="15">
      <t>キンム</t>
    </rPh>
    <rPh sb="19" eb="22">
      <t>タンジカン</t>
    </rPh>
    <rPh sb="22" eb="24">
      <t>セイキ</t>
    </rPh>
    <rPh sb="24" eb="26">
      <t>ショクイン</t>
    </rPh>
    <rPh sb="26" eb="28">
      <t>セイド</t>
    </rPh>
    <rPh sb="29" eb="31">
      <t>ドウニュウ</t>
    </rPh>
    <rPh sb="32" eb="34">
      <t>ショクイン</t>
    </rPh>
    <rPh sb="35" eb="37">
      <t>キボウ</t>
    </rPh>
    <rPh sb="38" eb="39">
      <t>ソク</t>
    </rPh>
    <rPh sb="41" eb="44">
      <t>ヒセイキ</t>
    </rPh>
    <rPh sb="44" eb="46">
      <t>ショクイン</t>
    </rPh>
    <rPh sb="47" eb="49">
      <t>セイキ</t>
    </rPh>
    <rPh sb="49" eb="51">
      <t>ショクイン</t>
    </rPh>
    <rPh sb="53" eb="55">
      <t>テンカン</t>
    </rPh>
    <rPh sb="56" eb="58">
      <t>セイド</t>
    </rPh>
    <rPh sb="58" eb="59">
      <t>トウ</t>
    </rPh>
    <rPh sb="60" eb="62">
      <t>セイビ</t>
    </rPh>
    <phoneticPr fontId="2"/>
  </si>
  <si>
    <t>有給休暇が取得しやすい環境の整備</t>
    <rPh sb="0" eb="2">
      <t>ユウキュウ</t>
    </rPh>
    <rPh sb="2" eb="4">
      <t>キュウカ</t>
    </rPh>
    <rPh sb="5" eb="7">
      <t>シュトク</t>
    </rPh>
    <rPh sb="11" eb="13">
      <t>カンキョウ</t>
    </rPh>
    <rPh sb="14" eb="16">
      <t>セイビ</t>
    </rPh>
    <phoneticPr fontId="2"/>
  </si>
  <si>
    <t>業務や福利厚生制度、メンタルヘルス等の職員相談窓口の設置等相談体制の充実</t>
    <rPh sb="0" eb="2">
      <t>ギョウム</t>
    </rPh>
    <rPh sb="3" eb="5">
      <t>フクリ</t>
    </rPh>
    <rPh sb="5" eb="7">
      <t>コウセイ</t>
    </rPh>
    <rPh sb="7" eb="9">
      <t>セイド</t>
    </rPh>
    <rPh sb="17" eb="18">
      <t>トウ</t>
    </rPh>
    <rPh sb="19" eb="21">
      <t>ショクイン</t>
    </rPh>
    <rPh sb="21" eb="23">
      <t>ソウダン</t>
    </rPh>
    <rPh sb="23" eb="25">
      <t>マドグチ</t>
    </rPh>
    <rPh sb="26" eb="28">
      <t>セッチ</t>
    </rPh>
    <rPh sb="28" eb="29">
      <t>トウ</t>
    </rPh>
    <rPh sb="29" eb="31">
      <t>ソウダン</t>
    </rPh>
    <rPh sb="31" eb="33">
      <t>タイセイ</t>
    </rPh>
    <rPh sb="34" eb="36">
      <t>ジュウジツ</t>
    </rPh>
    <phoneticPr fontId="2"/>
  </si>
  <si>
    <t>福祉・介護職員の身体の負担軽減のための介護技術の修得支援、介護ロボットやリフト等の介護機器等の導入及び研修等による腰痛対策の実施</t>
    <rPh sb="0" eb="2">
      <t>フクシ</t>
    </rPh>
    <rPh sb="3" eb="5">
      <t>カイゴ</t>
    </rPh>
    <rPh sb="5" eb="7">
      <t>ショクイン</t>
    </rPh>
    <rPh sb="8" eb="10">
      <t>シンタイ</t>
    </rPh>
    <rPh sb="11" eb="13">
      <t>フタン</t>
    </rPh>
    <rPh sb="13" eb="15">
      <t>ケイゲン</t>
    </rPh>
    <rPh sb="19" eb="21">
      <t>カイゴ</t>
    </rPh>
    <rPh sb="21" eb="23">
      <t>ギジュツ</t>
    </rPh>
    <rPh sb="24" eb="26">
      <t>シュウトク</t>
    </rPh>
    <rPh sb="26" eb="28">
      <t>シエン</t>
    </rPh>
    <rPh sb="29" eb="31">
      <t>カイゴ</t>
    </rPh>
    <rPh sb="39" eb="40">
      <t>トウ</t>
    </rPh>
    <rPh sb="41" eb="43">
      <t>カイゴ</t>
    </rPh>
    <rPh sb="43" eb="45">
      <t>キキ</t>
    </rPh>
    <rPh sb="45" eb="46">
      <t>トウ</t>
    </rPh>
    <rPh sb="47" eb="49">
      <t>ドウニュウ</t>
    </rPh>
    <rPh sb="49" eb="50">
      <t>オヨ</t>
    </rPh>
    <rPh sb="51" eb="54">
      <t>ケンシュウトウ</t>
    </rPh>
    <rPh sb="57" eb="59">
      <t>ヨウツウ</t>
    </rPh>
    <rPh sb="59" eb="61">
      <t>タイサク</t>
    </rPh>
    <rPh sb="62" eb="64">
      <t>ジッシ</t>
    </rPh>
    <phoneticPr fontId="2"/>
  </si>
  <si>
    <t>短時間勤務労働者等も受診可能な健康診断・ストレスチェックや、従業者のための休憩室の設置等健康管理対策の実施</t>
    <rPh sb="0" eb="3">
      <t>タンジカン</t>
    </rPh>
    <rPh sb="3" eb="5">
      <t>キンム</t>
    </rPh>
    <rPh sb="5" eb="8">
      <t>ロウドウシャ</t>
    </rPh>
    <rPh sb="8" eb="9">
      <t>トウ</t>
    </rPh>
    <rPh sb="10" eb="12">
      <t>ジュシン</t>
    </rPh>
    <rPh sb="12" eb="14">
      <t>カノウ</t>
    </rPh>
    <rPh sb="15" eb="17">
      <t>ケンコウ</t>
    </rPh>
    <rPh sb="17" eb="19">
      <t>シンダン</t>
    </rPh>
    <rPh sb="30" eb="33">
      <t>ジュウギョウシャ</t>
    </rPh>
    <rPh sb="37" eb="40">
      <t>キュウケイシツ</t>
    </rPh>
    <rPh sb="41" eb="43">
      <t>セッチ</t>
    </rPh>
    <rPh sb="43" eb="44">
      <t>トウ</t>
    </rPh>
    <rPh sb="44" eb="46">
      <t>ケンコウ</t>
    </rPh>
    <rPh sb="46" eb="48">
      <t>カンリ</t>
    </rPh>
    <rPh sb="48" eb="50">
      <t>タイサク</t>
    </rPh>
    <rPh sb="51" eb="53">
      <t>ジッシ</t>
    </rPh>
    <phoneticPr fontId="2"/>
  </si>
  <si>
    <t>雇用管理改善のための管理者に対する研修等の実施</t>
    <rPh sb="0" eb="2">
      <t>コヨウ</t>
    </rPh>
    <rPh sb="2" eb="4">
      <t>カンリ</t>
    </rPh>
    <rPh sb="4" eb="6">
      <t>カイゼン</t>
    </rPh>
    <rPh sb="10" eb="13">
      <t>カンリシャ</t>
    </rPh>
    <rPh sb="14" eb="15">
      <t>タイ</t>
    </rPh>
    <rPh sb="17" eb="20">
      <t>ケンシュウトウ</t>
    </rPh>
    <rPh sb="21" eb="23">
      <t>ジッシ</t>
    </rPh>
    <phoneticPr fontId="2"/>
  </si>
  <si>
    <t>事故・トラブルへの対応マニュアル等の作成等の体制の整備</t>
    <rPh sb="0" eb="2">
      <t>ジコ</t>
    </rPh>
    <rPh sb="9" eb="11">
      <t>タイオウ</t>
    </rPh>
    <rPh sb="16" eb="17">
      <t>トウ</t>
    </rPh>
    <rPh sb="18" eb="20">
      <t>サクセイ</t>
    </rPh>
    <rPh sb="20" eb="21">
      <t>トウ</t>
    </rPh>
    <rPh sb="22" eb="24">
      <t>タイセイ</t>
    </rPh>
    <rPh sb="25" eb="27">
      <t>セイビ</t>
    </rPh>
    <phoneticPr fontId="2"/>
  </si>
  <si>
    <t>タブレット端末やインカム等のＩＣＴ活用や見守り機器等の介護ロボットやセンサー等の導入による業務量の縮減</t>
    <rPh sb="5" eb="7">
      <t>タンマツ</t>
    </rPh>
    <rPh sb="12" eb="13">
      <t>トウ</t>
    </rPh>
    <rPh sb="17" eb="19">
      <t>カツヨウ</t>
    </rPh>
    <rPh sb="20" eb="22">
      <t>ミマモ</t>
    </rPh>
    <rPh sb="23" eb="25">
      <t>キキ</t>
    </rPh>
    <rPh sb="25" eb="26">
      <t>トウ</t>
    </rPh>
    <rPh sb="27" eb="29">
      <t>カイゴ</t>
    </rPh>
    <rPh sb="38" eb="39">
      <t>トウ</t>
    </rPh>
    <rPh sb="40" eb="42">
      <t>ドウニュウ</t>
    </rPh>
    <rPh sb="45" eb="48">
      <t>ギョウムリョウ</t>
    </rPh>
    <rPh sb="49" eb="51">
      <t>シュクゲン</t>
    </rPh>
    <phoneticPr fontId="2"/>
  </si>
  <si>
    <t>高齢者の活躍（居室やフロア等の掃除、食事の配膳、下膳などのほか、経理や労務、広報なども含めた介護業務以外の業務の提供）等による役割分担の明確化</t>
    <rPh sb="0" eb="3">
      <t>コウレイシャ</t>
    </rPh>
    <rPh sb="4" eb="6">
      <t>カツヤク</t>
    </rPh>
    <rPh sb="7" eb="9">
      <t>キョシツ</t>
    </rPh>
    <rPh sb="13" eb="14">
      <t>トウ</t>
    </rPh>
    <rPh sb="15" eb="17">
      <t>ソウジ</t>
    </rPh>
    <rPh sb="18" eb="20">
      <t>ショクジ</t>
    </rPh>
    <rPh sb="21" eb="23">
      <t>ハイゼン</t>
    </rPh>
    <rPh sb="24" eb="25">
      <t>サ</t>
    </rPh>
    <rPh sb="25" eb="26">
      <t>ゼン</t>
    </rPh>
    <rPh sb="32" eb="34">
      <t>ケイリ</t>
    </rPh>
    <rPh sb="35" eb="37">
      <t>ロウム</t>
    </rPh>
    <rPh sb="38" eb="40">
      <t>コウホウ</t>
    </rPh>
    <rPh sb="43" eb="44">
      <t>フク</t>
    </rPh>
    <rPh sb="46" eb="48">
      <t>カイゴ</t>
    </rPh>
    <rPh sb="48" eb="50">
      <t>ギョウム</t>
    </rPh>
    <rPh sb="50" eb="52">
      <t>イガイ</t>
    </rPh>
    <rPh sb="53" eb="55">
      <t>ギョウム</t>
    </rPh>
    <rPh sb="56" eb="58">
      <t>テイキョウ</t>
    </rPh>
    <rPh sb="59" eb="60">
      <t>トウ</t>
    </rPh>
    <rPh sb="63" eb="65">
      <t>ヤクワリ</t>
    </rPh>
    <rPh sb="65" eb="67">
      <t>ブンタン</t>
    </rPh>
    <rPh sb="68" eb="71">
      <t>メイカクカ</t>
    </rPh>
    <phoneticPr fontId="2"/>
  </si>
  <si>
    <t>５Ｓ活動（業務管理の手法の１つ。整理・整頓・清掃・清潔・躾の頭文字をとったもの）等の実践による職場環境の整備</t>
    <rPh sb="2" eb="4">
      <t>カツドウ</t>
    </rPh>
    <rPh sb="5" eb="7">
      <t>ギョウム</t>
    </rPh>
    <rPh sb="7" eb="9">
      <t>カンリ</t>
    </rPh>
    <rPh sb="10" eb="12">
      <t>シュホウ</t>
    </rPh>
    <rPh sb="16" eb="18">
      <t>セイリ</t>
    </rPh>
    <rPh sb="19" eb="21">
      <t>セイトン</t>
    </rPh>
    <rPh sb="22" eb="24">
      <t>セイソウ</t>
    </rPh>
    <rPh sb="25" eb="27">
      <t>セイケツ</t>
    </rPh>
    <rPh sb="28" eb="29">
      <t>シツケ</t>
    </rPh>
    <rPh sb="30" eb="33">
      <t>カシラモジ</t>
    </rPh>
    <rPh sb="40" eb="41">
      <t>トウ</t>
    </rPh>
    <rPh sb="42" eb="44">
      <t>ジッセン</t>
    </rPh>
    <rPh sb="47" eb="49">
      <t>ショクバ</t>
    </rPh>
    <rPh sb="49" eb="51">
      <t>カンキョウ</t>
    </rPh>
    <rPh sb="52" eb="54">
      <t>セイビ</t>
    </rPh>
    <phoneticPr fontId="2"/>
  </si>
  <si>
    <t>業務手順書の作成や、記録・報告様式の工夫等による情報共有や作業負担の軽減</t>
    <rPh sb="0" eb="2">
      <t>ギョウム</t>
    </rPh>
    <rPh sb="2" eb="5">
      <t>テジュンショ</t>
    </rPh>
    <rPh sb="6" eb="8">
      <t>サクセイ</t>
    </rPh>
    <rPh sb="10" eb="12">
      <t>キロク</t>
    </rPh>
    <rPh sb="13" eb="15">
      <t>ホウコク</t>
    </rPh>
    <rPh sb="15" eb="17">
      <t>ヨウシキ</t>
    </rPh>
    <rPh sb="18" eb="20">
      <t>クフウ</t>
    </rPh>
    <rPh sb="20" eb="21">
      <t>トウ</t>
    </rPh>
    <rPh sb="24" eb="26">
      <t>ジョウホウ</t>
    </rPh>
    <rPh sb="26" eb="28">
      <t>キョウユウ</t>
    </rPh>
    <rPh sb="29" eb="31">
      <t>サギョウ</t>
    </rPh>
    <rPh sb="31" eb="33">
      <t>フタン</t>
    </rPh>
    <rPh sb="34" eb="36">
      <t>ケイゲン</t>
    </rPh>
    <phoneticPr fontId="2"/>
  </si>
  <si>
    <t>ミーティング等による職場内コミュニケーションの円滑化による個々の福祉・介護職員の気づきを踏まえた勤務環境や支援内容の改善</t>
    <rPh sb="6" eb="7">
      <t>トウ</t>
    </rPh>
    <rPh sb="10" eb="13">
      <t>ショクバナイ</t>
    </rPh>
    <rPh sb="23" eb="26">
      <t>エンカツカ</t>
    </rPh>
    <rPh sb="29" eb="31">
      <t>ココ</t>
    </rPh>
    <rPh sb="32" eb="34">
      <t>フクシ</t>
    </rPh>
    <rPh sb="35" eb="37">
      <t>カイゴ</t>
    </rPh>
    <rPh sb="37" eb="39">
      <t>ショクイン</t>
    </rPh>
    <rPh sb="40" eb="41">
      <t>キ</t>
    </rPh>
    <rPh sb="44" eb="45">
      <t>フ</t>
    </rPh>
    <rPh sb="48" eb="50">
      <t>キンム</t>
    </rPh>
    <rPh sb="50" eb="52">
      <t>カンキョウ</t>
    </rPh>
    <rPh sb="53" eb="55">
      <t>シエン</t>
    </rPh>
    <rPh sb="55" eb="57">
      <t>ナイヨウ</t>
    </rPh>
    <rPh sb="58" eb="60">
      <t>カイゼン</t>
    </rPh>
    <phoneticPr fontId="2"/>
  </si>
  <si>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2"/>
  </si>
  <si>
    <t>利用者本位の支援方針など障害福祉や法人の理念等を定期的に学ぶ機会の提供</t>
    <rPh sb="0" eb="3">
      <t>リヨウシャ</t>
    </rPh>
    <rPh sb="3" eb="5">
      <t>ホンイ</t>
    </rPh>
    <rPh sb="6" eb="8">
      <t>シエン</t>
    </rPh>
    <rPh sb="8" eb="10">
      <t>ホウシン</t>
    </rPh>
    <rPh sb="12" eb="14">
      <t>ショウガイ</t>
    </rPh>
    <rPh sb="14" eb="16">
      <t>フクシ</t>
    </rPh>
    <rPh sb="17" eb="19">
      <t>ホウジン</t>
    </rPh>
    <rPh sb="20" eb="22">
      <t>リネン</t>
    </rPh>
    <rPh sb="22" eb="23">
      <t>トウ</t>
    </rPh>
    <rPh sb="24" eb="27">
      <t>テイキテキ</t>
    </rPh>
    <rPh sb="28" eb="29">
      <t>マナ</t>
    </rPh>
    <rPh sb="30" eb="32">
      <t>キカイ</t>
    </rPh>
    <rPh sb="33" eb="35">
      <t>テイキョウ</t>
    </rPh>
    <phoneticPr fontId="2"/>
  </si>
  <si>
    <t>支援の好事例や、利用者やその家族からの謝意等の情報を共有する機会の提供</t>
    <rPh sb="0" eb="2">
      <t>シエン</t>
    </rPh>
    <rPh sb="3" eb="4">
      <t>コウ</t>
    </rPh>
    <rPh sb="4" eb="6">
      <t>ジレイ</t>
    </rPh>
    <rPh sb="8" eb="11">
      <t>リヨウシャ</t>
    </rPh>
    <rPh sb="14" eb="16">
      <t>カゾク</t>
    </rPh>
    <rPh sb="19" eb="21">
      <t>シャイ</t>
    </rPh>
    <rPh sb="21" eb="22">
      <t>トウ</t>
    </rPh>
    <rPh sb="23" eb="25">
      <t>ジョウホウ</t>
    </rPh>
    <rPh sb="26" eb="28">
      <t>キョウユウ</t>
    </rPh>
    <rPh sb="30" eb="32">
      <t>キカイ</t>
    </rPh>
    <rPh sb="33" eb="35">
      <t>テイキョウ</t>
    </rPh>
    <phoneticPr fontId="2"/>
  </si>
  <si>
    <t>障害を有する者でも働きやすい職場環境の構築や勤務シフトの配慮</t>
    <phoneticPr fontId="2"/>
  </si>
  <si>
    <r>
      <t>④ⅰ）の「処遇改善加算の算定により賃金改善を行った場合の賃金の総額（見込額）」には、</t>
    </r>
    <r>
      <rPr>
        <u/>
        <sz val="8"/>
        <rFont val="ＭＳ Ｐゴシック"/>
        <family val="3"/>
        <charset val="128"/>
      </rPr>
      <t>特定加算を取得し実施される賃金の改善見込み額を除いた額を記載すること。</t>
    </r>
    <rPh sb="5" eb="7">
      <t>ショグウ</t>
    </rPh>
    <rPh sb="7" eb="9">
      <t>カイゼン</t>
    </rPh>
    <rPh sb="9" eb="11">
      <t>カサン</t>
    </rPh>
    <rPh sb="12" eb="14">
      <t>サンテイ</t>
    </rPh>
    <rPh sb="17" eb="19">
      <t>チンギン</t>
    </rPh>
    <rPh sb="19" eb="21">
      <t>カイゼン</t>
    </rPh>
    <rPh sb="22" eb="23">
      <t>オコナ</t>
    </rPh>
    <rPh sb="25" eb="27">
      <t>バアイ</t>
    </rPh>
    <rPh sb="28" eb="30">
      <t>チンギン</t>
    </rPh>
    <rPh sb="31" eb="33">
      <t>ソウガク</t>
    </rPh>
    <rPh sb="34" eb="36">
      <t>ミコミ</t>
    </rPh>
    <rPh sb="36" eb="37">
      <t>ガク</t>
    </rPh>
    <rPh sb="42" eb="44">
      <t>トクテイ</t>
    </rPh>
    <rPh sb="44" eb="46">
      <t>カサン</t>
    </rPh>
    <rPh sb="47" eb="49">
      <t>シュトク</t>
    </rPh>
    <rPh sb="50" eb="52">
      <t>ジッシ</t>
    </rPh>
    <phoneticPr fontId="6"/>
  </si>
  <si>
    <t>別紙様式２－２</t>
    <rPh sb="0" eb="2">
      <t>ベッシ</t>
    </rPh>
    <rPh sb="2" eb="4">
      <t>ヨウシキ</t>
    </rPh>
    <phoneticPr fontId="6"/>
  </si>
  <si>
    <t>別紙様式２－３</t>
    <rPh sb="0" eb="2">
      <t>ベッシ</t>
    </rPh>
    <rPh sb="2" eb="4">
      <t>ヨウシキ</t>
    </rPh>
    <phoneticPr fontId="6"/>
  </si>
  <si>
    <t>別紙様式２－１</t>
    <rPh sb="0" eb="2">
      <t>ベッシ</t>
    </rPh>
    <rPh sb="2" eb="4">
      <t>ヨウシキ</t>
    </rPh>
    <phoneticPr fontId="6"/>
  </si>
  <si>
    <t>継続</t>
  </si>
  <si>
    <t>区分変更</t>
  </si>
  <si>
    <t>新規</t>
  </si>
  <si>
    <t>○福祉・介護職員の基本給の引き上げ（引き上げ幅は、年齢、資格、経験、技能、勤務成績等を考慮して各人ごとに決定）
　　基本給
　　　月　 給　○○○○～○○○○円の増額
　　　時間給　○○○～○○○円の増額
　　※　上記の額には、平成〇年〇月から処遇改善加算を取得しており、より上位の区分の加算を取得した際に増額した分を含む。</t>
    <rPh sb="1" eb="3">
      <t>フクシ</t>
    </rPh>
    <phoneticPr fontId="6"/>
  </si>
  <si>
    <t>○次の条件を満たす職員を「経験・技能のある障害福祉人材」とし、具体的な支給額は人事考課を踏まえて決定
　①サービス管理責任者、サービス提供責任者、心理指導担当職員として勤続10年以上の者
　②福祉・介護職員（直接処遇職員）のうち介護福祉士、社会福祉士、精神保健福祉士、保育士のいずれかの資格を有する者で勤続10年以上の者
　③強度行動障害支援者養成研修を修了した者で勤続10年以上の者（職員分類の変更特例を適用）
　※勤続年数については、系列法人、他法人における実務経験を含める。</t>
    <rPh sb="21" eb="23">
      <t>ショウガイ</t>
    </rPh>
    <rPh sb="23" eb="25">
      <t>フクシ</t>
    </rPh>
    <rPh sb="25" eb="27">
      <t>ジンザイ</t>
    </rPh>
    <phoneticPr fontId="6"/>
  </si>
  <si>
    <t>○特定処遇改善加算の新設（引き上げ幅は、年齢、資格、経験、技能、勤務成績等を考慮して各人ごとに決定）
　　特定処遇改善加算の額を次のとおりとする。
　　　経験・技能のある障害福祉人材　月額　○○○○～○○○○円
　　　他の障害福祉人材　月額○○○○～○○○○円
　　　その他の職種　　　　月額○○○○～○○○○円</t>
    <phoneticPr fontId="6"/>
  </si>
  <si>
    <t>○実務経験が３年以上の福祉・介護職員に対し、実務者研修の受講費用として、○○万円を支給
○介護福祉士国家試験対策として、法人内で資格取得のための研修会を実施</t>
    <phoneticPr fontId="6"/>
  </si>
  <si>
    <t>代表取締役</t>
    <rPh sb="0" eb="2">
      <t>ダイヒョウ</t>
    </rPh>
    <rPh sb="2" eb="5">
      <t>トリシマリヤク</t>
    </rPh>
    <phoneticPr fontId="6"/>
  </si>
  <si>
    <t>○○　○○</t>
    <phoneticPr fontId="6"/>
  </si>
  <si>
    <r>
      <rPr>
        <b/>
        <sz val="8"/>
        <rFont val="ＭＳ Ｐゴシック"/>
        <family val="3"/>
        <charset val="128"/>
      </rPr>
      <t>【処遇改善加算】</t>
    </r>
    <r>
      <rPr>
        <sz val="8"/>
        <rFont val="ＭＳ Ｐゴシック"/>
        <family val="3"/>
        <charset val="128"/>
      </rPr>
      <t xml:space="preserve">
届出に係る計画の期間中に実施する事項について、全体で</t>
    </r>
    <r>
      <rPr>
        <b/>
        <u/>
        <sz val="8"/>
        <rFont val="ＭＳ Ｐゴシック"/>
        <family val="3"/>
        <charset val="128"/>
      </rPr>
      <t>必ず１つ以上</t>
    </r>
    <r>
      <rPr>
        <sz val="8"/>
        <rFont val="ＭＳ Ｐゴシック"/>
        <family val="3"/>
        <charset val="128"/>
      </rPr>
      <t xml:space="preserve">にチェック(✔)すること。 ただし、記載するに当たっては、選択したキャリアパスに関する要件で求められている事項と重複する事項を記載しないこと。
</t>
    </r>
    <r>
      <rPr>
        <b/>
        <sz val="8"/>
        <rFont val="ＭＳ Ｐゴシック"/>
        <family val="3"/>
        <charset val="128"/>
      </rPr>
      <t>【特定加算】</t>
    </r>
    <r>
      <rPr>
        <sz val="8"/>
        <rFont val="ＭＳ Ｐゴシック"/>
        <family val="3"/>
        <charset val="128"/>
      </rPr>
      <t xml:space="preserve">
届出に係る計画の期間中に実施する事項について、必ず</t>
    </r>
    <r>
      <rPr>
        <b/>
        <u/>
        <sz val="8"/>
        <rFont val="ＭＳ Ｐゴシック"/>
        <family val="3"/>
        <charset val="128"/>
      </rPr>
      <t>全て</t>
    </r>
    <r>
      <rPr>
        <sz val="8"/>
        <rFont val="ＭＳ Ｐゴシック"/>
        <family val="3"/>
        <charset val="128"/>
      </rPr>
      <t>にチェック（✔）すること。複数の取組を行い、「入職促進に向けた取組」、「資質の向上やキャリアアップに向けた支援」、「両立支援・多様な働き方の推進」、「腰痛を含む心身の健康管理」、「生産性向上のための業務改善の取組」及び「やりがい・働きがいの構成」の</t>
    </r>
    <r>
      <rPr>
        <b/>
        <u/>
        <sz val="8"/>
        <rFont val="ＭＳ Ｐゴシック"/>
        <family val="3"/>
        <charset val="128"/>
      </rPr>
      <t>６つの区分から任意で３つの区分を選択し、選択した区分でそれぞれ１つ以上の取組を行うこと。</t>
    </r>
    <r>
      <rPr>
        <sz val="8"/>
        <rFont val="ＭＳ Ｐゴシック"/>
        <family val="3"/>
        <charset val="128"/>
      </rPr>
      <t xml:space="preserve">なお、処遇改善加算と特定加算とで、別の取組を行うことは要しない。
</t>
    </r>
    <r>
      <rPr>
        <sz val="7"/>
        <rFont val="ＭＳ Ｐゴシック"/>
        <family val="3"/>
        <charset val="128"/>
      </rPr>
      <t>※　前年度から引き続き加算を算定する場合であり、かつ、前年度に職場環境等要件を満たす取組実績がある事業所において、合理的な理由により当該期間中の実施が困難と見込まれる場合は、当該理由を明記することで、例外的に要件を充たしているものとして差し支えない。なお、その場合であっても、できる限り実施に努めることとする。</t>
    </r>
    <rPh sb="1" eb="3">
      <t>ショグウ</t>
    </rPh>
    <rPh sb="3" eb="5">
      <t>カイゼン</t>
    </rPh>
    <rPh sb="5" eb="7">
      <t>カサン</t>
    </rPh>
    <rPh sb="14" eb="16">
      <t>ケイカク</t>
    </rPh>
    <rPh sb="115" eb="117">
      <t>トクテイ</t>
    </rPh>
    <rPh sb="117" eb="119">
      <t>カサン</t>
    </rPh>
    <rPh sb="121" eb="123">
      <t>トドケデ</t>
    </rPh>
    <rPh sb="124" eb="125">
      <t>カカ</t>
    </rPh>
    <rPh sb="126" eb="128">
      <t>ケイカク</t>
    </rPh>
    <rPh sb="129" eb="131">
      <t>キカン</t>
    </rPh>
    <rPh sb="131" eb="132">
      <t>チュウ</t>
    </rPh>
    <rPh sb="275" eb="277">
      <t>クブン</t>
    </rPh>
    <rPh sb="279" eb="281">
      <t>ニンイ</t>
    </rPh>
    <rPh sb="285" eb="287">
      <t>クブン</t>
    </rPh>
    <rPh sb="292" eb="294">
      <t>センタク</t>
    </rPh>
    <rPh sb="296" eb="298">
      <t>クブン</t>
    </rPh>
    <rPh sb="319" eb="321">
      <t>ショグウ</t>
    </rPh>
    <rPh sb="321" eb="323">
      <t>カイゼン</t>
    </rPh>
    <rPh sb="323" eb="325">
      <t>カサン</t>
    </rPh>
    <rPh sb="326" eb="328">
      <t>トクテイ</t>
    </rPh>
    <rPh sb="328" eb="330">
      <t>カサン</t>
    </rPh>
    <rPh sb="333" eb="334">
      <t>ベツ</t>
    </rPh>
    <rPh sb="335" eb="337">
      <t>トリクミ</t>
    </rPh>
    <rPh sb="338" eb="339">
      <t>オコナ</t>
    </rPh>
    <rPh sb="343" eb="344">
      <t>ヨウ</t>
    </rPh>
    <rPh sb="351" eb="354">
      <t>ゼンネンド</t>
    </rPh>
    <rPh sb="356" eb="357">
      <t>ヒ</t>
    </rPh>
    <rPh sb="358" eb="359">
      <t>ツヅ</t>
    </rPh>
    <rPh sb="360" eb="362">
      <t>カサン</t>
    </rPh>
    <rPh sb="363" eb="365">
      <t>サンテイ</t>
    </rPh>
    <rPh sb="367" eb="369">
      <t>バアイ</t>
    </rPh>
    <rPh sb="376" eb="379">
      <t>ゼンネンド</t>
    </rPh>
    <rPh sb="380" eb="382">
      <t>ショクバ</t>
    </rPh>
    <rPh sb="382" eb="384">
      <t>カンキョウ</t>
    </rPh>
    <rPh sb="384" eb="385">
      <t>トウ</t>
    </rPh>
    <rPh sb="385" eb="387">
      <t>ヨウケン</t>
    </rPh>
    <rPh sb="388" eb="389">
      <t>ミ</t>
    </rPh>
    <rPh sb="391" eb="393">
      <t>トリクミ</t>
    </rPh>
    <rPh sb="393" eb="395">
      <t>ジッセキ</t>
    </rPh>
    <rPh sb="398" eb="401">
      <t>ジギョウショ</t>
    </rPh>
    <rPh sb="406" eb="409">
      <t>ゴウリテキ</t>
    </rPh>
    <rPh sb="417" eb="420">
      <t>キカンチュウ</t>
    </rPh>
    <rPh sb="427" eb="429">
      <t>ミコ</t>
    </rPh>
    <rPh sb="432" eb="434">
      <t>バアイ</t>
    </rPh>
    <rPh sb="436" eb="438">
      <t>トウガイ</t>
    </rPh>
    <rPh sb="438" eb="440">
      <t>リユウ</t>
    </rPh>
    <rPh sb="441" eb="443">
      <t>メイキ</t>
    </rPh>
    <rPh sb="449" eb="452">
      <t>レイガイテキ</t>
    </rPh>
    <rPh sb="453" eb="455">
      <t>ヨウケン</t>
    </rPh>
    <rPh sb="456" eb="457">
      <t>ミ</t>
    </rPh>
    <rPh sb="467" eb="468">
      <t>サ</t>
    </rPh>
    <rPh sb="469" eb="470">
      <t>ツカ</t>
    </rPh>
    <rPh sb="479" eb="481">
      <t>バアイ</t>
    </rPh>
    <rPh sb="490" eb="491">
      <t>カギ</t>
    </rPh>
    <rPh sb="492" eb="494">
      <t>ジッシ</t>
    </rPh>
    <rPh sb="495" eb="496">
      <t>ツト</t>
    </rPh>
    <phoneticPr fontId="6"/>
  </si>
  <si>
    <r>
      <rPr>
        <sz val="8"/>
        <rFont val="ＭＳ Ｐゴシック"/>
        <family val="3"/>
        <charset val="128"/>
      </rPr>
      <t>合理的な理由により期間中の実施が困難な場合</t>
    </r>
    <r>
      <rPr>
        <sz val="9"/>
        <rFont val="ＭＳ Ｐゴシック"/>
        <family val="3"/>
        <charset val="128"/>
      </rPr>
      <t xml:space="preserve">
</t>
    </r>
    <r>
      <rPr>
        <sz val="6"/>
        <rFont val="ＭＳ Ｐゴシック"/>
        <family val="3"/>
        <charset val="128"/>
      </rPr>
      <t>※ 上記のうち、前年度に取組実績がある項目にチェック（✔）すること。</t>
    </r>
    <rPh sb="0" eb="3">
      <t>ゴウリテキ</t>
    </rPh>
    <rPh sb="4" eb="6">
      <t>リユウ</t>
    </rPh>
    <rPh sb="9" eb="12">
      <t>キカンチュウ</t>
    </rPh>
    <rPh sb="13" eb="15">
      <t>ジッシ</t>
    </rPh>
    <rPh sb="16" eb="18">
      <t>コンナン</t>
    </rPh>
    <rPh sb="19" eb="21">
      <t>バアイ</t>
    </rPh>
    <rPh sb="24" eb="26">
      <t>ジョウキ</t>
    </rPh>
    <rPh sb="30" eb="33">
      <t>ゼンネンド</t>
    </rPh>
    <rPh sb="34" eb="36">
      <t>トリクミ</t>
    </rPh>
    <rPh sb="36" eb="38">
      <t>ジッセキ</t>
    </rPh>
    <rPh sb="41" eb="43">
      <t>コウモク</t>
    </rPh>
    <phoneticPr fontId="6"/>
  </si>
  <si>
    <t>働きながら介護福祉士等の取得を目指す者に対する実務者研修受講支援や、より専門性の高い支援技術を取得しようとする者に対する喀痰吸引研修、強度行動障害支援者養成研修、サービス提供責任者研修、中堅職員に対するマネジメント研修の受講支援等</t>
    <phoneticPr fontId="6"/>
  </si>
  <si>
    <t>※　職場環境等要件の変更に伴う情報公表システムの改修を予定していることから、令和３年度及び４年度は算定要件としない。</t>
    <rPh sb="2" eb="4">
      <t>ショクバ</t>
    </rPh>
    <rPh sb="4" eb="6">
      <t>カンキョウ</t>
    </rPh>
    <rPh sb="6" eb="7">
      <t>トウ</t>
    </rPh>
    <rPh sb="7" eb="9">
      <t>ヨウケン</t>
    </rPh>
    <rPh sb="10" eb="12">
      <t>ヘンコウ</t>
    </rPh>
    <rPh sb="13" eb="14">
      <t>トモナ</t>
    </rPh>
    <rPh sb="15" eb="17">
      <t>ジョウホウ</t>
    </rPh>
    <rPh sb="17" eb="19">
      <t>コウヒョウ</t>
    </rPh>
    <rPh sb="24" eb="26">
      <t>カイシュウ</t>
    </rPh>
    <rPh sb="27" eb="29">
      <t>ヨテイ</t>
    </rPh>
    <rPh sb="38" eb="40">
      <t>レイワ</t>
    </rPh>
    <rPh sb="41" eb="43">
      <t>ネンド</t>
    </rPh>
    <rPh sb="43" eb="44">
      <t>オヨ</t>
    </rPh>
    <rPh sb="46" eb="48">
      <t>ネンド</t>
    </rPh>
    <rPh sb="49" eb="51">
      <t>サンテイ</t>
    </rPh>
    <rPh sb="51" eb="53">
      <t>ヨウケン</t>
    </rPh>
    <phoneticPr fontId="6"/>
  </si>
  <si>
    <t>１　基本情報</t>
    <rPh sb="2" eb="4">
      <t>キホン</t>
    </rPh>
    <rPh sb="4" eb="6">
      <t>ジョウホウ</t>
    </rPh>
    <phoneticPr fontId="6"/>
  </si>
  <si>
    <t>令和５年度における就労系障害福祉サービスの基本報酬（新型コロナウイルス感染症対策特例）に関する届出書</t>
    <rPh sb="0" eb="2">
      <t>レイワ</t>
    </rPh>
    <rPh sb="3" eb="5">
      <t>ネンド</t>
    </rPh>
    <rPh sb="9" eb="11">
      <t>シュウロウ</t>
    </rPh>
    <rPh sb="11" eb="12">
      <t>ケイ</t>
    </rPh>
    <rPh sb="12" eb="14">
      <t>ショウガイ</t>
    </rPh>
    <rPh sb="14" eb="16">
      <t>フクシ</t>
    </rPh>
    <rPh sb="21" eb="25">
      <t>キホンホウシュウ</t>
    </rPh>
    <rPh sb="26" eb="28">
      <t>シンガタ</t>
    </rPh>
    <rPh sb="35" eb="38">
      <t>カンセンショウ</t>
    </rPh>
    <rPh sb="38" eb="40">
      <t>タイサク</t>
    </rPh>
    <rPh sb="40" eb="42">
      <t>トクレイ</t>
    </rPh>
    <phoneticPr fontId="6"/>
  </si>
  <si>
    <t>事業所在地</t>
    <rPh sb="0" eb="2">
      <t>ジギョウ</t>
    </rPh>
    <rPh sb="2" eb="5">
      <t>ショザイチ</t>
    </rPh>
    <phoneticPr fontId="6"/>
  </si>
  <si>
    <t>事業所番号</t>
    <rPh sb="0" eb="3">
      <t>ジギョウショ</t>
    </rPh>
    <rPh sb="3" eb="5">
      <t>バンゴウ</t>
    </rPh>
    <phoneticPr fontId="6"/>
  </si>
  <si>
    <t>書類作成担当者氏名</t>
    <rPh sb="0" eb="2">
      <t>ショルイ</t>
    </rPh>
    <rPh sb="2" eb="4">
      <t>サクセイ</t>
    </rPh>
    <rPh sb="4" eb="7">
      <t>タントウシャ</t>
    </rPh>
    <rPh sb="7" eb="9">
      <t>シメイ</t>
    </rPh>
    <phoneticPr fontId="6"/>
  </si>
  <si>
    <t>　　その他
　　新型コロナウイルス感染症の影響により、
　　　　　　　　　　　　　　　　　　　　　　　　　　　　　　　　　　　　　　　　　　　　　　　　　　　　　　　　　　　　　　　　　　　　　　　</t>
    <rPh sb="4" eb="5">
      <t>ホカ</t>
    </rPh>
    <rPh sb="8" eb="10">
      <t>シンガタ</t>
    </rPh>
    <rPh sb="17" eb="20">
      <t>カンセンショウ</t>
    </rPh>
    <rPh sb="21" eb="23">
      <t>エイキョウ</t>
    </rPh>
    <phoneticPr fontId="6"/>
  </si>
  <si>
    <t>２　対象要件の確認（新型コロナウイルス感染症影響有無について）</t>
    <phoneticPr fontId="6"/>
  </si>
  <si>
    <t>本申請書の「２ 対象要件の確認」の要件に合致しています。</t>
    <rPh sb="0" eb="1">
      <t>ホン</t>
    </rPh>
    <rPh sb="1" eb="4">
      <t>シンセイショ</t>
    </rPh>
    <rPh sb="8" eb="10">
      <t>タイショウ</t>
    </rPh>
    <rPh sb="10" eb="12">
      <t>ヨウケン</t>
    </rPh>
    <rPh sb="13" eb="15">
      <t>カクニン</t>
    </rPh>
    <rPh sb="17" eb="19">
      <t>ヨウケン</t>
    </rPh>
    <rPh sb="20" eb="22">
      <t>ガッチ</t>
    </rPh>
    <phoneticPr fontId="6"/>
  </si>
  <si>
    <t>法人代表者氏名</t>
    <rPh sb="0" eb="2">
      <t>ホウジン</t>
    </rPh>
    <rPh sb="2" eb="5">
      <t>ダイヒョウシャ</t>
    </rPh>
    <rPh sb="5" eb="7">
      <t>シメイ</t>
    </rPh>
    <phoneticPr fontId="6"/>
  </si>
  <si>
    <t>本表への虚偽記載の他、訓練等給付費の請求に関して不正があった場合は、訓練等給付費を返還することとなる場合がある。</t>
    <rPh sb="11" eb="13">
      <t>クンレン</t>
    </rPh>
    <rPh sb="13" eb="14">
      <t>トウ</t>
    </rPh>
    <rPh sb="14" eb="16">
      <t>キュウフ</t>
    </rPh>
    <rPh sb="16" eb="17">
      <t>ヒ</t>
    </rPh>
    <rPh sb="34" eb="36">
      <t>クンレン</t>
    </rPh>
    <rPh sb="36" eb="37">
      <t>トウ</t>
    </rPh>
    <rPh sb="37" eb="39">
      <t>キュウフ</t>
    </rPh>
    <rPh sb="39" eb="40">
      <t>ヒ</t>
    </rPh>
    <phoneticPr fontId="6"/>
  </si>
  <si>
    <t>届出書の記載内容に虚偽がないことを証明するとともに、記載内容を証明する資料を適切に保管していることを誓約します。</t>
    <rPh sb="0" eb="2">
      <t>トドケデ</t>
    </rPh>
    <phoneticPr fontId="6"/>
  </si>
  <si>
    <t>新型コロナウイルス感染症との影響との関わりについて、次項目を確認して当てはまるものがあれば、全ての項目にチェックしてください。なお、その他をチェックする場合、新型コロナウイルス感染症により、どのような影響を受けたのかを記載してください。また、通常報酬算定として用いる年度及び特例として用いる年度の生産指標などが確認できる書類（新型コロナウイルス感染症の影響を受けたことが確認できる書類）を提出してください。</t>
    <rPh sb="0" eb="2">
      <t>シンガタ</t>
    </rPh>
    <rPh sb="9" eb="12">
      <t>カンセンショウ</t>
    </rPh>
    <rPh sb="14" eb="16">
      <t>エイキョウ</t>
    </rPh>
    <rPh sb="18" eb="19">
      <t>カカ</t>
    </rPh>
    <rPh sb="26" eb="27">
      <t>ツギ</t>
    </rPh>
    <rPh sb="27" eb="29">
      <t>コウモク</t>
    </rPh>
    <rPh sb="30" eb="32">
      <t>カクニン</t>
    </rPh>
    <rPh sb="34" eb="35">
      <t>ア</t>
    </rPh>
    <rPh sb="68" eb="69">
      <t>ホカ</t>
    </rPh>
    <rPh sb="76" eb="78">
      <t>バアイ</t>
    </rPh>
    <rPh sb="79" eb="81">
      <t>シンガタ</t>
    </rPh>
    <rPh sb="88" eb="91">
      <t>カンセンショウ</t>
    </rPh>
    <rPh sb="100" eb="102">
      <t>エイキョウ</t>
    </rPh>
    <rPh sb="103" eb="104">
      <t>ウ</t>
    </rPh>
    <rPh sb="109" eb="111">
      <t>キサイ</t>
    </rPh>
    <rPh sb="121" eb="123">
      <t>ツウジョウ</t>
    </rPh>
    <rPh sb="123" eb="125">
      <t>ホウシュウ</t>
    </rPh>
    <rPh sb="125" eb="127">
      <t>サンテイ</t>
    </rPh>
    <rPh sb="130" eb="131">
      <t>モチ</t>
    </rPh>
    <rPh sb="133" eb="135">
      <t>ネンド</t>
    </rPh>
    <rPh sb="135" eb="136">
      <t>オヨ</t>
    </rPh>
    <rPh sb="137" eb="139">
      <t>トクレイ</t>
    </rPh>
    <rPh sb="142" eb="143">
      <t>モチ</t>
    </rPh>
    <rPh sb="145" eb="147">
      <t>ネンド</t>
    </rPh>
    <rPh sb="155" eb="157">
      <t>カクニン</t>
    </rPh>
    <rPh sb="160" eb="162">
      <t>ショルイ</t>
    </rPh>
    <rPh sb="163" eb="165">
      <t>シンガタ</t>
    </rPh>
    <rPh sb="172" eb="175">
      <t>カンセンショウ</t>
    </rPh>
    <rPh sb="176" eb="178">
      <t>エイキョウ</t>
    </rPh>
    <rPh sb="179" eb="180">
      <t>ウ</t>
    </rPh>
    <rPh sb="185" eb="187">
      <t>カクニン</t>
    </rPh>
    <rPh sb="190" eb="192">
      <t>ショルイ</t>
    </rPh>
    <rPh sb="194" eb="196">
      <t>テイシュツ</t>
    </rPh>
    <phoneticPr fontId="6"/>
  </si>
  <si>
    <t>　　新型コロナウイルス感染症の影響による取引の減少や、売上などの減少により、事業規模の縮小を余儀なくされた。</t>
    <rPh sb="2" eb="4">
      <t>シンガタ</t>
    </rPh>
    <rPh sb="11" eb="14">
      <t>カンセンショウ</t>
    </rPh>
    <rPh sb="15" eb="17">
      <t>エイキョウ</t>
    </rPh>
    <rPh sb="20" eb="22">
      <t>トリヒキ</t>
    </rPh>
    <rPh sb="23" eb="25">
      <t>ゲンショウ</t>
    </rPh>
    <rPh sb="27" eb="29">
      <t>ウリアゲ</t>
    </rPh>
    <rPh sb="32" eb="34">
      <t>ゲンショウ</t>
    </rPh>
    <rPh sb="38" eb="40">
      <t>ジギョウ</t>
    </rPh>
    <rPh sb="40" eb="42">
      <t>キボ</t>
    </rPh>
    <rPh sb="43" eb="45">
      <t>シュクショウ</t>
    </rPh>
    <rPh sb="46" eb="48">
      <t>ヨギ</t>
    </rPh>
    <phoneticPr fontId="6"/>
  </si>
  <si>
    <t>　　新型コロナウイルス感染症により、必要な資材の入手が困難となることで、生産やサービスの提供が難しくなり、
　　事業規模の縮小を余儀なくされた。</t>
    <rPh sb="2" eb="4">
      <t>シンガタ</t>
    </rPh>
    <rPh sb="11" eb="14">
      <t>カンセンショウ</t>
    </rPh>
    <rPh sb="18" eb="20">
      <t>ヒツヨウ</t>
    </rPh>
    <rPh sb="21" eb="23">
      <t>シザイ</t>
    </rPh>
    <rPh sb="24" eb="26">
      <t>ニュウシュ</t>
    </rPh>
    <rPh sb="27" eb="29">
      <t>コンナン</t>
    </rPh>
    <rPh sb="36" eb="38">
      <t>セイサン</t>
    </rPh>
    <rPh sb="44" eb="46">
      <t>テイキョウ</t>
    </rPh>
    <rPh sb="47" eb="48">
      <t>ムズカ</t>
    </rPh>
    <rPh sb="56" eb="58">
      <t>ジギョウ</t>
    </rPh>
    <rPh sb="58" eb="60">
      <t>キボ</t>
    </rPh>
    <rPh sb="61" eb="63">
      <t>シュクショウ</t>
    </rPh>
    <rPh sb="64" eb="66">
      <t>ヨギ</t>
    </rPh>
    <phoneticPr fontId="6"/>
  </si>
  <si>
    <t>指定権者から追加で各証明資料の求めがあった場合には、速やかに提出すること。　</t>
    <rPh sb="6" eb="8">
      <t>ツイカ</t>
    </rPh>
    <rPh sb="9" eb="10">
      <t>カク</t>
    </rPh>
    <rPh sb="10" eb="12">
      <t>ショウメイ</t>
    </rPh>
    <rPh sb="12" eb="14">
      <t>シリョウ</t>
    </rPh>
    <rPh sb="15" eb="16">
      <t>モト</t>
    </rPh>
    <phoneticPr fontId="6"/>
  </si>
  <si>
    <t>〇生産指標などの低下が確認できる書類
　「売上」等がわかる既存書類の写しも可
（売上簿、営業収入簿、会計システムの帳簿、客数のデータ、稼働率など</t>
    <rPh sb="67" eb="69">
      <t>カドウ</t>
    </rPh>
    <phoneticPr fontId="6"/>
  </si>
  <si>
    <t>保管する資料の例</t>
    <rPh sb="0" eb="2">
      <t>ホカン</t>
    </rPh>
    <rPh sb="4" eb="6">
      <t>シリョウ</t>
    </rPh>
    <rPh sb="7" eb="8">
      <t>レイ</t>
    </rPh>
    <phoneticPr fontId="6"/>
  </si>
  <si>
    <t>通常報酬算定として用いる年度及び特例として用いる年度の生産指標などが確認できる書類を適切に保管しています。</t>
    <rPh sb="42" eb="44">
      <t>テキセツ</t>
    </rPh>
    <rPh sb="45" eb="47">
      <t>ホカン</t>
    </rPh>
    <phoneticPr fontId="6"/>
  </si>
  <si>
    <t>○新型コロナウイルス感染症の影響を受けたことが確認できる書類</t>
    <rPh sb="1" eb="3">
      <t>シンガタ</t>
    </rPh>
    <rPh sb="10" eb="13">
      <t>カンセンショウ</t>
    </rPh>
    <rPh sb="14" eb="16">
      <t>エイキョウ</t>
    </rPh>
    <rPh sb="17" eb="18">
      <t>ウ</t>
    </rPh>
    <rPh sb="23" eb="25">
      <t>カクニン</t>
    </rPh>
    <rPh sb="28" eb="30">
      <t>ショルイ</t>
    </rPh>
    <phoneticPr fontId="6"/>
  </si>
  <si>
    <t>吹田市長　あて</t>
    <rPh sb="0" eb="2">
      <t>スイタ</t>
    </rPh>
    <rPh sb="2" eb="4">
      <t>シチョウ</t>
    </rPh>
    <phoneticPr fontId="3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</si>
</sst>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_);[Red]\(#,##0\)"/>
    <numFmt numFmtId="178" formatCode="0.0_ "/>
    <numFmt numFmtId="179" formatCode="0.0%"/>
    <numFmt numFmtId="180" formatCode="0.000_);[Red]\(0.000\)"/>
    <numFmt numFmtId="181" formatCode="#,##0.0_ "/>
    <numFmt numFmtId="182" formatCode="0_);[Red]\(0\)"/>
  </numFmts>
  <fonts count="9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2"/>
      <name val="ＭＳ Ｐゴシック"/>
      <family val="3"/>
      <charset val="128"/>
    </font>
    <font>
      <sz val="10"/>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4"/>
      <name val="ＭＳ Ｐゴシック"/>
      <family val="3"/>
      <charset val="128"/>
    </font>
    <font>
      <sz val="9"/>
      <name val="ＭＳ Ｐゴシック"/>
      <family val="3"/>
      <charset val="128"/>
    </font>
    <font>
      <sz val="8"/>
      <name val="ＭＳ Ｐゴシック"/>
      <family val="3"/>
      <charset val="128"/>
    </font>
    <font>
      <b/>
      <sz val="10"/>
      <name val="ＭＳ Ｐゴシック"/>
      <family val="3"/>
      <charset val="128"/>
    </font>
    <font>
      <b/>
      <sz val="11"/>
      <name val="ＭＳ Ｐゴシック"/>
      <family val="3"/>
      <charset val="128"/>
    </font>
    <font>
      <b/>
      <sz val="9"/>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sz val="20"/>
      <color theme="1"/>
      <name val="ＭＳ Ｐゴシック"/>
      <family val="3"/>
      <charset val="128"/>
      <scheme val="minor"/>
    </font>
    <font>
      <sz val="6"/>
      <name val="ＭＳ Ｐゴシック"/>
      <family val="2"/>
      <charset val="128"/>
      <scheme val="minor"/>
    </font>
    <font>
      <sz val="14"/>
      <color theme="1"/>
      <name val="ＭＳ Ｐゴシック"/>
      <family val="2"/>
      <charset val="128"/>
      <scheme val="minor"/>
    </font>
    <font>
      <sz val="14"/>
      <color theme="1"/>
      <name val="ＭＳ Ｐゴシック"/>
      <family val="3"/>
      <charset val="128"/>
      <scheme val="minor"/>
    </font>
    <font>
      <b/>
      <sz val="20"/>
      <name val="ＭＳ Ｐゴシック"/>
      <family val="3"/>
      <charset val="128"/>
    </font>
    <font>
      <b/>
      <sz val="16"/>
      <color theme="0"/>
      <name val="ＭＳ Ｐゴシック"/>
      <family val="3"/>
      <charset val="128"/>
      <scheme val="minor"/>
    </font>
    <font>
      <b/>
      <sz val="14"/>
      <name val="ＭＳ Ｐゴシック"/>
      <family val="3"/>
      <charset val="128"/>
    </font>
    <font>
      <sz val="10.5"/>
      <name val="ＭＳ ゴシック"/>
      <family val="3"/>
      <charset val="128"/>
    </font>
    <font>
      <b/>
      <sz val="20"/>
      <name val="ＭＳ ゴシック"/>
      <family val="3"/>
      <charset val="128"/>
    </font>
    <font>
      <b/>
      <sz val="14"/>
      <color rgb="FFFF0000"/>
      <name val="ＭＳ Ｐゴシック"/>
      <family val="3"/>
      <charset val="128"/>
      <scheme val="minor"/>
    </font>
    <font>
      <b/>
      <sz val="10"/>
      <color indexed="81"/>
      <name val="MS P ゴシック"/>
      <family val="3"/>
      <charset val="128"/>
    </font>
    <font>
      <b/>
      <sz val="9"/>
      <color indexed="81"/>
      <name val="MS P ゴシック"/>
      <family val="3"/>
      <charset val="128"/>
    </font>
    <font>
      <sz val="10"/>
      <color theme="0"/>
      <name val="ＭＳ Ｐゴシック"/>
      <family val="3"/>
      <charset val="128"/>
    </font>
    <font>
      <sz val="11"/>
      <color theme="0"/>
      <name val="ＭＳ Ｐゴシック"/>
      <family val="3"/>
      <charset val="128"/>
    </font>
    <font>
      <b/>
      <sz val="8"/>
      <name val="ＭＳ Ｐゴシック"/>
      <family val="3"/>
      <charset val="128"/>
    </font>
    <font>
      <b/>
      <sz val="11"/>
      <color theme="0"/>
      <name val="ＭＳ Ｐゴシック"/>
      <family val="3"/>
      <charset val="128"/>
    </font>
    <font>
      <sz val="8.5"/>
      <name val="ＭＳ Ｐゴシック"/>
      <family val="3"/>
      <charset val="128"/>
    </font>
    <font>
      <b/>
      <sz val="8.5"/>
      <name val="ＭＳ Ｐゴシック"/>
      <family val="3"/>
      <charset val="128"/>
    </font>
    <font>
      <u/>
      <sz val="8.5"/>
      <name val="ＭＳ Ｐゴシック"/>
      <family val="3"/>
      <charset val="128"/>
    </font>
    <font>
      <u/>
      <sz val="8"/>
      <name val="ＭＳ Ｐゴシック"/>
      <family val="3"/>
      <charset val="128"/>
    </font>
    <font>
      <sz val="7"/>
      <name val="ＭＳ Ｐゴシック"/>
      <family val="3"/>
      <charset val="128"/>
    </font>
    <font>
      <sz val="9"/>
      <color indexed="60"/>
      <name val="ＭＳ Ｐゴシック"/>
      <family val="3"/>
      <charset val="128"/>
    </font>
    <font>
      <u/>
      <sz val="9"/>
      <name val="ＭＳ Ｐゴシック"/>
      <family val="3"/>
      <charset val="128"/>
    </font>
    <font>
      <sz val="8.5"/>
      <color indexed="60"/>
      <name val="ＭＳ Ｐゴシック"/>
      <family val="3"/>
      <charset val="128"/>
    </font>
    <font>
      <b/>
      <sz val="9.5"/>
      <name val="ＭＳ Ｐゴシック"/>
      <family val="3"/>
      <charset val="128"/>
    </font>
    <font>
      <sz val="6.5"/>
      <name val="ＭＳ Ｐゴシック"/>
      <family val="3"/>
      <charset val="128"/>
    </font>
    <font>
      <b/>
      <u/>
      <sz val="8"/>
      <name val="ＭＳ Ｐゴシック"/>
      <family val="3"/>
      <charset val="128"/>
    </font>
    <font>
      <b/>
      <sz val="10.5"/>
      <name val="ＭＳ Ｐゴシック"/>
      <family val="3"/>
      <charset val="128"/>
    </font>
    <font>
      <sz val="10.5"/>
      <name val="ＭＳ Ｐゴシック"/>
      <family val="3"/>
      <charset val="128"/>
    </font>
    <font>
      <b/>
      <sz val="9"/>
      <color theme="1"/>
      <name val="ＭＳ Ｐゴシック"/>
      <family val="3"/>
      <charset val="128"/>
    </font>
    <font>
      <b/>
      <sz val="10.5"/>
      <color indexed="60"/>
      <name val="ＭＳ Ｐゴシック"/>
      <family val="3"/>
      <charset val="128"/>
    </font>
    <font>
      <b/>
      <sz val="12"/>
      <name val="ＭＳ Ｐゴシック"/>
      <family val="3"/>
      <charset val="128"/>
    </font>
    <font>
      <strike/>
      <sz val="8"/>
      <color rgb="FFFF0000"/>
      <name val="ＭＳ Ｐゴシック"/>
      <family val="3"/>
      <charset val="128"/>
    </font>
    <font>
      <strike/>
      <sz val="11"/>
      <color rgb="FFFF0000"/>
      <name val="ＭＳ Ｐゴシック"/>
      <family val="3"/>
      <charset val="128"/>
    </font>
    <font>
      <sz val="12"/>
      <color theme="1"/>
      <name val="ＭＳ Ｐゴシック"/>
      <family val="3"/>
      <charset val="128"/>
      <scheme val="minor"/>
    </font>
    <font>
      <b/>
      <sz val="12"/>
      <color indexed="81"/>
      <name val="MS P ゴシック"/>
      <family val="3"/>
      <charset val="128"/>
    </font>
    <font>
      <sz val="11"/>
      <name val="ＭＳ ゴシック"/>
      <family val="3"/>
      <charset val="128"/>
    </font>
    <font>
      <sz val="22"/>
      <name val="ＭＳ Ｐゴシック"/>
      <family val="3"/>
      <charset val="128"/>
    </font>
    <font>
      <b/>
      <sz val="9"/>
      <color rgb="FFFF0000"/>
      <name val="ＭＳ Ｐゴシック"/>
      <family val="3"/>
      <charset val="128"/>
    </font>
    <font>
      <sz val="14"/>
      <name val="ＭＳ Ｐゴシック"/>
      <family val="3"/>
      <charset val="128"/>
      <scheme val="major"/>
    </font>
    <font>
      <sz val="11"/>
      <name val="ＭＳ Ｐゴシック"/>
      <family val="3"/>
      <charset val="128"/>
      <scheme val="major"/>
    </font>
    <font>
      <sz val="10"/>
      <name val="ＭＳ Ｐゴシック"/>
      <family val="3"/>
      <charset val="128"/>
      <scheme val="major"/>
    </font>
    <font>
      <sz val="9"/>
      <name val="ＭＳ Ｐゴシック"/>
      <family val="3"/>
      <charset val="128"/>
      <scheme val="major"/>
    </font>
    <font>
      <sz val="9"/>
      <color theme="1"/>
      <name val="ＭＳ Ｐゴシック"/>
      <family val="3"/>
      <charset val="128"/>
      <scheme val="major"/>
    </font>
    <font>
      <sz val="11"/>
      <color theme="1"/>
      <name val="ＭＳ Ｐゴシック"/>
      <family val="3"/>
      <charset val="128"/>
      <scheme val="major"/>
    </font>
    <font>
      <sz val="10"/>
      <color theme="1"/>
      <name val="ＭＳ Ｐゴシック"/>
      <family val="3"/>
      <charset val="128"/>
      <scheme val="major"/>
    </font>
    <font>
      <b/>
      <sz val="11"/>
      <color theme="1"/>
      <name val="ＭＳ Ｐゴシック"/>
      <family val="3"/>
      <charset val="128"/>
      <scheme val="major"/>
    </font>
    <font>
      <sz val="10"/>
      <color theme="0"/>
      <name val="ＭＳ Ｐゴシック"/>
      <family val="3"/>
      <charset val="128"/>
      <scheme val="major"/>
    </font>
    <font>
      <sz val="11"/>
      <color theme="0"/>
      <name val="ＭＳ Ｐゴシック"/>
      <family val="3"/>
      <charset val="128"/>
      <scheme val="major"/>
    </font>
    <font>
      <sz val="8"/>
      <color theme="1"/>
      <name val="ＭＳ Ｐゴシック"/>
      <family val="3"/>
      <charset val="128"/>
      <scheme val="major"/>
    </font>
    <font>
      <sz val="6"/>
      <name val="ＭＳ Ｐゴシック"/>
      <family val="3"/>
      <charset val="128"/>
      <scheme val="major"/>
    </font>
    <font>
      <b/>
      <sz val="9"/>
      <color theme="1"/>
      <name val="ＭＳ Ｐゴシック"/>
      <family val="3"/>
      <charset val="128"/>
      <scheme val="major"/>
    </font>
    <font>
      <b/>
      <sz val="10.5"/>
      <color theme="1"/>
      <name val="ＭＳ Ｐゴシック"/>
      <family val="3"/>
      <charset val="128"/>
      <scheme val="major"/>
    </font>
    <font>
      <sz val="10.5"/>
      <name val="ＭＳ Ｐゴシック"/>
      <family val="3"/>
      <charset val="128"/>
      <scheme val="major"/>
    </font>
    <font>
      <sz val="10.5"/>
      <color theme="1"/>
      <name val="ＭＳ Ｐゴシック"/>
      <family val="3"/>
      <charset val="128"/>
      <scheme val="major"/>
    </font>
    <font>
      <b/>
      <sz val="10.5"/>
      <name val="ＭＳ Ｐゴシック"/>
      <family val="3"/>
      <charset val="128"/>
      <scheme val="major"/>
    </font>
    <font>
      <b/>
      <sz val="11"/>
      <name val="ＭＳ Ｐゴシック"/>
      <family val="3"/>
      <charset val="128"/>
      <scheme val="major"/>
    </font>
    <font>
      <b/>
      <sz val="9"/>
      <name val="ＭＳ Ｐゴシック"/>
      <family val="3"/>
      <charset val="128"/>
      <scheme val="major"/>
    </font>
    <font>
      <sz val="8"/>
      <name val="ＭＳ Ｐゴシック"/>
      <family val="3"/>
      <charset val="128"/>
      <scheme val="major"/>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rgb="FFCCFFFF"/>
        <bgColor indexed="64"/>
      </patternFill>
    </fill>
    <fill>
      <patternFill patternType="solid">
        <fgColor theme="0"/>
        <bgColor indexed="64"/>
      </patternFill>
    </fill>
    <fill>
      <patternFill patternType="solid">
        <fgColor theme="0" tint="-0.14999847407452621"/>
        <bgColor indexed="64"/>
      </patternFill>
    </fill>
    <fill>
      <patternFill patternType="solid">
        <fgColor rgb="FFCCFFCC"/>
        <bgColor indexed="64"/>
      </patternFill>
    </fill>
    <fill>
      <patternFill patternType="solid">
        <fgColor rgb="FFFFFFCC"/>
        <bgColor indexed="64"/>
      </patternFill>
    </fill>
    <fill>
      <patternFill patternType="solid">
        <fgColor rgb="FFF2F2F2"/>
        <bgColor indexed="64"/>
      </patternFill>
    </fill>
    <fill>
      <patternFill patternType="solid">
        <fgColor rgb="FFFFC000"/>
        <bgColor indexed="64"/>
      </patternFill>
    </fill>
    <fill>
      <patternFill patternType="solid">
        <fgColor theme="9" tint="0.79998168889431442"/>
        <bgColor indexed="64"/>
      </patternFill>
    </fill>
  </fills>
  <borders count="14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top/>
      <bottom style="medium">
        <color indexed="64"/>
      </bottom>
      <diagonal/>
    </border>
    <border>
      <left style="medium">
        <color indexed="64"/>
      </left>
      <right/>
      <top/>
      <bottom/>
      <diagonal/>
    </border>
    <border>
      <left/>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hair">
        <color indexed="64"/>
      </right>
      <top style="thin">
        <color indexed="64"/>
      </top>
      <bottom/>
      <diagonal/>
    </border>
    <border>
      <left style="hair">
        <color indexed="64"/>
      </left>
      <right/>
      <top style="thin">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style="hair">
        <color indexed="64"/>
      </left>
      <right style="hair">
        <color indexed="64"/>
      </right>
      <top/>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thin">
        <color indexed="64"/>
      </left>
      <right/>
      <top style="hair">
        <color indexed="64"/>
      </top>
      <bottom style="hair">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top style="hair">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hair">
        <color indexed="64"/>
      </right>
      <top style="hair">
        <color indexed="64"/>
      </top>
      <bottom style="hair">
        <color indexed="64"/>
      </bottom>
      <diagonal/>
    </border>
    <border>
      <left/>
      <right style="medium">
        <color indexed="64"/>
      </right>
      <top/>
      <bottom style="thin">
        <color indexed="64"/>
      </bottom>
      <diagonal/>
    </border>
    <border>
      <left style="thin">
        <color indexed="64"/>
      </left>
      <right/>
      <top/>
      <bottom style="hair">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thin">
        <color indexed="64"/>
      </left>
      <right/>
      <top/>
      <bottom style="medium">
        <color indexed="64"/>
      </bottom>
      <diagonal/>
    </border>
    <border>
      <left/>
      <right style="thin">
        <color indexed="64"/>
      </right>
      <top/>
      <bottom style="medium">
        <color indexed="64"/>
      </bottom>
      <diagonal/>
    </border>
    <border>
      <left/>
      <right style="thin">
        <color indexed="64"/>
      </right>
      <top style="medium">
        <color indexed="64"/>
      </top>
      <bottom/>
      <diagonal/>
    </border>
    <border>
      <left style="thin">
        <color indexed="64"/>
      </left>
      <right style="thin">
        <color indexed="64"/>
      </right>
      <top style="hair">
        <color auto="1"/>
      </top>
      <bottom/>
      <diagonal/>
    </border>
    <border>
      <left style="medium">
        <color indexed="64"/>
      </left>
      <right/>
      <top style="thin">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diagonalUp="1">
      <left style="thin">
        <color indexed="64"/>
      </left>
      <right/>
      <top style="hair">
        <color indexed="64"/>
      </top>
      <bottom/>
      <diagonal style="thin">
        <color indexed="64"/>
      </diagonal>
    </border>
    <border diagonalUp="1">
      <left/>
      <right/>
      <top style="hair">
        <color indexed="64"/>
      </top>
      <bottom/>
      <diagonal style="thin">
        <color indexed="64"/>
      </diagonal>
    </border>
    <border diagonalUp="1">
      <left/>
      <right style="thin">
        <color indexed="64"/>
      </right>
      <top style="hair">
        <color indexed="64"/>
      </top>
      <bottom/>
      <diagonal style="thin">
        <color indexed="64"/>
      </diagonal>
    </border>
    <border>
      <left style="medium">
        <color indexed="64"/>
      </left>
      <right/>
      <top style="hair">
        <color indexed="64"/>
      </top>
      <bottom style="thin">
        <color indexed="64"/>
      </bottom>
      <diagonal/>
    </border>
    <border diagonalUp="1">
      <left style="thin">
        <color indexed="64"/>
      </left>
      <right/>
      <top/>
      <bottom style="hair">
        <color indexed="64"/>
      </bottom>
      <diagonal style="thin">
        <color indexed="64"/>
      </diagonal>
    </border>
    <border diagonalUp="1">
      <left/>
      <right/>
      <top/>
      <bottom style="hair">
        <color auto="1"/>
      </bottom>
      <diagonal style="thin">
        <color indexed="64"/>
      </diagonal>
    </border>
    <border diagonalUp="1">
      <left/>
      <right style="thin">
        <color indexed="64"/>
      </right>
      <top/>
      <bottom style="hair">
        <color indexed="64"/>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right style="medium">
        <color indexed="64"/>
      </right>
      <top style="hair">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medium">
        <color indexed="64"/>
      </top>
      <bottom style="thin">
        <color indexed="64"/>
      </bottom>
      <diagonal/>
    </border>
    <border>
      <left/>
      <right/>
      <top/>
      <bottom style="double">
        <color indexed="64"/>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diagonalDown="1">
      <left style="thin">
        <color indexed="64"/>
      </left>
      <right style="thin">
        <color indexed="64"/>
      </right>
      <top style="thin">
        <color indexed="64"/>
      </top>
      <bottom style="thin">
        <color indexed="64"/>
      </bottom>
      <diagonal style="thin">
        <color indexed="64"/>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double">
        <color indexed="64"/>
      </bottom>
      <diagonal/>
    </border>
    <border diagonalDown="1">
      <left style="thin">
        <color indexed="64"/>
      </left>
      <right style="thin">
        <color indexed="64"/>
      </right>
      <top/>
      <bottom style="thin">
        <color indexed="64"/>
      </bottom>
      <diagonal style="thin">
        <color indexed="64"/>
      </diagonal>
    </border>
    <border>
      <left style="thin">
        <color indexed="64"/>
      </left>
      <right/>
      <top style="thin">
        <color indexed="64"/>
      </top>
      <bottom style="double">
        <color indexed="64"/>
      </bottom>
      <diagonal/>
    </border>
    <border>
      <left/>
      <right/>
      <top style="thin">
        <color indexed="64"/>
      </top>
      <bottom style="double">
        <color indexed="64"/>
      </bottom>
      <diagonal/>
    </border>
    <border diagonalDown="1">
      <left style="thin">
        <color indexed="64"/>
      </left>
      <right style="thin">
        <color indexed="64"/>
      </right>
      <top style="thin">
        <color indexed="64"/>
      </top>
      <bottom style="double">
        <color indexed="64"/>
      </bottom>
      <diagonal style="thin">
        <color indexed="64"/>
      </diagonal>
    </border>
    <border>
      <left/>
      <right style="medium">
        <color indexed="64"/>
      </right>
      <top style="hair">
        <color indexed="64"/>
      </top>
      <bottom style="thin">
        <color indexed="64"/>
      </bottom>
      <diagonal/>
    </border>
    <border>
      <left/>
      <right style="hair">
        <color auto="1"/>
      </right>
      <top/>
      <bottom style="medium">
        <color indexed="64"/>
      </bottom>
      <diagonal/>
    </border>
    <border>
      <left style="hair">
        <color indexed="64"/>
      </left>
      <right style="hair">
        <color indexed="64"/>
      </right>
      <top/>
      <bottom style="medium">
        <color indexed="64"/>
      </bottom>
      <diagonal/>
    </border>
    <border>
      <left style="thin">
        <color indexed="64"/>
      </left>
      <right/>
      <top style="medium">
        <color indexed="64"/>
      </top>
      <bottom/>
      <diagonal/>
    </border>
    <border>
      <left style="hair">
        <color indexed="64"/>
      </left>
      <right/>
      <top style="medium">
        <color indexed="64"/>
      </top>
      <bottom style="medium">
        <color auto="1"/>
      </bottom>
      <diagonal/>
    </border>
  </borders>
  <cellStyleXfs count="48">
    <xf numFmtId="0" fontId="0"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9" fontId="5" fillId="0" borderId="0" applyFont="0" applyFill="0" applyBorder="0" applyAlignment="0" applyProtection="0">
      <alignment vertical="center"/>
    </xf>
    <xf numFmtId="0" fontId="9"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38" fontId="5" fillId="0" borderId="0" applyFon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28" fillId="0" borderId="0"/>
    <xf numFmtId="0" fontId="25" fillId="4" borderId="0" applyNumberFormat="0" applyBorder="0" applyAlignment="0" applyProtection="0">
      <alignment vertical="center"/>
    </xf>
    <xf numFmtId="0" fontId="4" fillId="0" borderId="0">
      <alignment vertical="center"/>
    </xf>
    <xf numFmtId="0" fontId="3" fillId="0" borderId="0">
      <alignment vertical="center"/>
    </xf>
    <xf numFmtId="0" fontId="2" fillId="0" borderId="0">
      <alignment vertical="center"/>
    </xf>
  </cellStyleXfs>
  <cellXfs count="1153">
    <xf numFmtId="0" fontId="0" fillId="0" borderId="0" xfId="0">
      <alignment vertical="center"/>
    </xf>
    <xf numFmtId="0" fontId="27" fillId="0" borderId="0" xfId="0" applyFont="1" applyFill="1" applyBorder="1">
      <alignment vertical="center"/>
    </xf>
    <xf numFmtId="0" fontId="8" fillId="0" borderId="0" xfId="0" applyFont="1">
      <alignment vertical="center"/>
    </xf>
    <xf numFmtId="0" fontId="27" fillId="0" borderId="16" xfId="0" applyFont="1" applyBorder="1">
      <alignment vertical="center"/>
    </xf>
    <xf numFmtId="0" fontId="33" fillId="0" borderId="0" xfId="0" applyFont="1" applyAlignment="1">
      <alignment vertical="center"/>
    </xf>
    <xf numFmtId="0" fontId="32" fillId="0" borderId="0" xfId="0" applyFont="1" applyBorder="1" applyAlignment="1">
      <alignment vertical="center"/>
    </xf>
    <xf numFmtId="0" fontId="0" fillId="0" borderId="0" xfId="0" applyAlignment="1">
      <alignment horizontal="center" vertical="center" wrapText="1"/>
    </xf>
    <xf numFmtId="0" fontId="38" fillId="0" borderId="0" xfId="0" applyFont="1">
      <alignment vertical="center"/>
    </xf>
    <xf numFmtId="0" fontId="30" fillId="27" borderId="10" xfId="0" applyFont="1" applyFill="1" applyBorder="1" applyAlignment="1">
      <alignment horizontal="center" vertical="center" wrapText="1"/>
    </xf>
    <xf numFmtId="0" fontId="0" fillId="0" borderId="0" xfId="0" applyAlignment="1">
      <alignment horizontal="center" vertical="center"/>
    </xf>
    <xf numFmtId="0" fontId="0" fillId="0" borderId="10" xfId="0" applyBorder="1" applyAlignment="1">
      <alignment horizontal="center" vertical="center" wrapText="1"/>
    </xf>
    <xf numFmtId="0" fontId="40" fillId="29" borderId="10" xfId="0" applyFont="1" applyFill="1" applyBorder="1" applyAlignment="1">
      <alignment horizontal="center" vertical="center" wrapText="1"/>
    </xf>
    <xf numFmtId="0" fontId="0" fillId="0" borderId="0" xfId="0" applyAlignment="1">
      <alignment vertical="top" wrapText="1"/>
    </xf>
    <xf numFmtId="0" fontId="0" fillId="0" borderId="0" xfId="0" applyAlignment="1">
      <alignment horizontal="center" vertical="top" wrapText="1"/>
    </xf>
    <xf numFmtId="0" fontId="0" fillId="0" borderId="0" xfId="0" applyAlignment="1">
      <alignment vertical="top"/>
    </xf>
    <xf numFmtId="0" fontId="0" fillId="0" borderId="0" xfId="0" applyAlignment="1">
      <alignment horizontal="center" vertical="top"/>
    </xf>
    <xf numFmtId="0" fontId="26" fillId="0" borderId="0" xfId="0" applyFont="1" applyAlignment="1">
      <alignment vertical="top"/>
    </xf>
    <xf numFmtId="0" fontId="26" fillId="0" borderId="0" xfId="0" applyFont="1" applyAlignment="1">
      <alignment horizontal="center" vertical="top"/>
    </xf>
    <xf numFmtId="0" fontId="26" fillId="0" borderId="0" xfId="0" applyFont="1">
      <alignment vertical="center"/>
    </xf>
    <xf numFmtId="0" fontId="0" fillId="0" borderId="0" xfId="0" applyAlignment="1">
      <alignment horizontal="left" vertical="top"/>
    </xf>
    <xf numFmtId="0" fontId="45" fillId="0" borderId="0" xfId="0" applyFont="1" applyAlignment="1">
      <alignment vertical="top"/>
    </xf>
    <xf numFmtId="0" fontId="45" fillId="0" borderId="0" xfId="0" applyFont="1" applyAlignment="1">
      <alignment horizontal="center" vertical="top"/>
    </xf>
    <xf numFmtId="0" fontId="33" fillId="0" borderId="0" xfId="0" applyFont="1">
      <alignment vertical="center"/>
    </xf>
    <xf numFmtId="0" fontId="0" fillId="0" borderId="10" xfId="0" applyFont="1" applyBorder="1" applyAlignment="1">
      <alignment horizontal="center" vertical="center" wrapText="1"/>
    </xf>
    <xf numFmtId="0" fontId="43" fillId="30" borderId="10" xfId="0" applyFont="1" applyFill="1" applyBorder="1" applyAlignment="1">
      <alignment horizontal="center" vertical="center" wrapText="1"/>
    </xf>
    <xf numFmtId="0" fontId="41" fillId="0" borderId="0" xfId="0" applyFont="1" applyAlignment="1">
      <alignment horizontal="left" vertical="center" wrapText="1"/>
    </xf>
    <xf numFmtId="0" fontId="0" fillId="0" borderId="12" xfId="0" applyBorder="1" applyAlignment="1">
      <alignment horizontal="center" vertical="center" wrapText="1"/>
    </xf>
    <xf numFmtId="0" fontId="27" fillId="0" borderId="0" xfId="0" applyFont="1" applyAlignment="1">
      <alignment vertical="center" wrapText="1"/>
    </xf>
    <xf numFmtId="0" fontId="34" fillId="0" borderId="10" xfId="0" applyFont="1" applyBorder="1" applyAlignment="1">
      <alignment horizontal="center" vertical="center" wrapText="1"/>
    </xf>
    <xf numFmtId="0" fontId="39" fillId="0" borderId="0" xfId="0" applyFont="1" applyBorder="1" applyAlignment="1">
      <alignment horizontal="left" vertical="top" wrapText="1"/>
    </xf>
    <xf numFmtId="0" fontId="30" fillId="27" borderId="12" xfId="0" applyFont="1" applyFill="1" applyBorder="1" applyAlignment="1">
      <alignment horizontal="center" vertical="center" wrapText="1"/>
    </xf>
    <xf numFmtId="0" fontId="0" fillId="0" borderId="10" xfId="0" applyBorder="1" applyAlignment="1">
      <alignment horizontal="left" vertical="center" wrapText="1"/>
    </xf>
    <xf numFmtId="0" fontId="0" fillId="0" borderId="10" xfId="0" applyBorder="1" applyAlignment="1">
      <alignment vertical="center" wrapText="1"/>
    </xf>
    <xf numFmtId="0" fontId="34" fillId="0" borderId="12" xfId="0" applyFont="1" applyBorder="1" applyAlignment="1">
      <alignment horizontal="center" vertical="center" wrapText="1"/>
    </xf>
    <xf numFmtId="0" fontId="34" fillId="0" borderId="12" xfId="0" applyFont="1" applyBorder="1" applyAlignment="1">
      <alignment vertical="center"/>
    </xf>
    <xf numFmtId="0" fontId="34" fillId="0" borderId="35" xfId="0" applyFont="1" applyBorder="1" applyAlignment="1">
      <alignment vertical="center" wrapText="1"/>
    </xf>
    <xf numFmtId="179" fontId="34" fillId="0" borderId="10" xfId="28" applyNumberFormat="1" applyFont="1" applyBorder="1" applyAlignment="1">
      <alignment vertical="center" wrapText="1"/>
    </xf>
    <xf numFmtId="179" fontId="34" fillId="0" borderId="11" xfId="28" applyNumberFormat="1" applyFont="1" applyBorder="1" applyAlignment="1">
      <alignment vertical="center" wrapText="1"/>
    </xf>
    <xf numFmtId="179" fontId="34" fillId="0" borderId="135" xfId="28" applyNumberFormat="1" applyFont="1" applyBorder="1" applyAlignment="1">
      <alignment vertical="center" wrapText="1"/>
    </xf>
    <xf numFmtId="0" fontId="31" fillId="25" borderId="52" xfId="0" applyFont="1" applyFill="1" applyBorder="1">
      <alignment vertical="center"/>
    </xf>
    <xf numFmtId="0" fontId="27" fillId="0" borderId="0" xfId="0" applyFont="1" applyFill="1">
      <alignment vertical="center"/>
    </xf>
    <xf numFmtId="0" fontId="0" fillId="0" borderId="0" xfId="0" applyFont="1" applyFill="1">
      <alignment vertical="center"/>
    </xf>
    <xf numFmtId="0" fontId="0" fillId="0" borderId="0" xfId="0" applyFont="1" applyFill="1" applyBorder="1" applyAlignment="1">
      <alignment vertical="center"/>
    </xf>
    <xf numFmtId="0" fontId="0" fillId="0" borderId="0" xfId="0" applyFont="1">
      <alignment vertical="center"/>
    </xf>
    <xf numFmtId="0" fontId="26" fillId="0" borderId="0" xfId="0" applyFont="1" applyFill="1" applyAlignment="1">
      <alignment vertical="center"/>
    </xf>
    <xf numFmtId="0" fontId="26" fillId="0" borderId="0" xfId="0" applyFont="1" applyFill="1" applyAlignment="1">
      <alignment horizontal="right" vertical="center"/>
    </xf>
    <xf numFmtId="0" fontId="30" fillId="0" borderId="0" xfId="0" applyFont="1" applyFill="1">
      <alignment vertical="center"/>
    </xf>
    <xf numFmtId="0" fontId="0" fillId="0" borderId="0" xfId="0" applyFont="1" applyFill="1" applyBorder="1">
      <alignment vertical="center"/>
    </xf>
    <xf numFmtId="0" fontId="0" fillId="0" borderId="0" xfId="0" applyFont="1" applyFill="1" applyBorder="1" applyProtection="1">
      <alignment vertical="center"/>
      <protection locked="0"/>
    </xf>
    <xf numFmtId="0" fontId="0" fillId="0" borderId="0" xfId="0" applyFont="1" applyProtection="1">
      <alignment vertical="center"/>
      <protection locked="0"/>
    </xf>
    <xf numFmtId="0" fontId="8" fillId="0" borderId="0" xfId="0" applyFont="1" applyFill="1">
      <alignment vertical="center"/>
    </xf>
    <xf numFmtId="0" fontId="8" fillId="0" borderId="75" xfId="0" applyFont="1" applyFill="1" applyBorder="1">
      <alignment vertical="center"/>
    </xf>
    <xf numFmtId="0" fontId="8" fillId="0" borderId="12" xfId="0" applyFont="1" applyFill="1" applyBorder="1">
      <alignment vertical="center"/>
    </xf>
    <xf numFmtId="0" fontId="8" fillId="0" borderId="35" xfId="0" applyFont="1" applyFill="1" applyBorder="1">
      <alignment vertical="center"/>
    </xf>
    <xf numFmtId="0" fontId="8" fillId="0" borderId="11" xfId="0" applyFont="1" applyBorder="1">
      <alignment vertical="center"/>
    </xf>
    <xf numFmtId="0" fontId="48" fillId="0" borderId="0" xfId="0" applyFont="1" applyFill="1">
      <alignment vertical="center"/>
    </xf>
    <xf numFmtId="0" fontId="8" fillId="0" borderId="0" xfId="0" applyFont="1" applyFill="1" applyBorder="1" applyAlignment="1">
      <alignment horizontal="left" vertical="center" wrapText="1"/>
    </xf>
    <xf numFmtId="0" fontId="8" fillId="0" borderId="0" xfId="0" applyFont="1" applyAlignment="1">
      <alignment horizontal="left" vertical="center" wrapText="1"/>
    </xf>
    <xf numFmtId="0" fontId="8" fillId="0" borderId="42" xfId="0" applyFont="1" applyFill="1" applyBorder="1" applyAlignment="1">
      <alignment horizontal="left" vertical="center" wrapText="1"/>
    </xf>
    <xf numFmtId="0" fontId="8" fillId="0" borderId="43" xfId="0" applyFont="1" applyFill="1" applyBorder="1" applyAlignment="1">
      <alignment horizontal="left" vertical="center" wrapText="1"/>
    </xf>
    <xf numFmtId="0" fontId="8" fillId="0" borderId="44" xfId="0" applyFont="1" applyBorder="1" applyAlignment="1">
      <alignment horizontal="left" vertical="center" wrapText="1"/>
    </xf>
    <xf numFmtId="0" fontId="31" fillId="0" borderId="34" xfId="0" applyFont="1" applyFill="1" applyBorder="1">
      <alignment vertical="center"/>
    </xf>
    <xf numFmtId="0" fontId="8" fillId="0" borderId="36" xfId="0" applyFont="1" applyBorder="1" applyAlignment="1">
      <alignment horizontal="left" vertical="center" wrapText="1"/>
    </xf>
    <xf numFmtId="0" fontId="0" fillId="0" borderId="34" xfId="0" applyFont="1" applyFill="1" applyBorder="1">
      <alignment vertical="center"/>
    </xf>
    <xf numFmtId="0" fontId="0" fillId="28" borderId="64" xfId="0" applyFont="1" applyFill="1" applyBorder="1">
      <alignment vertical="center"/>
    </xf>
    <xf numFmtId="0" fontId="31" fillId="28" borderId="52" xfId="0" applyFont="1" applyFill="1" applyBorder="1">
      <alignment vertical="center"/>
    </xf>
    <xf numFmtId="0" fontId="0" fillId="28" borderId="52" xfId="0" applyFont="1" applyFill="1" applyBorder="1">
      <alignment vertical="center"/>
    </xf>
    <xf numFmtId="0" fontId="27" fillId="28" borderId="52" xfId="0" applyFont="1" applyFill="1" applyBorder="1" applyAlignment="1">
      <alignment horizontal="center" vertical="center"/>
    </xf>
    <xf numFmtId="0" fontId="27" fillId="28" borderId="52" xfId="0" applyFont="1" applyFill="1" applyBorder="1">
      <alignment vertical="center"/>
    </xf>
    <xf numFmtId="0" fontId="27" fillId="28" borderId="93" xfId="0" applyFont="1" applyFill="1" applyBorder="1">
      <alignment vertical="center"/>
    </xf>
    <xf numFmtId="0" fontId="0" fillId="25" borderId="64" xfId="0" applyFont="1" applyFill="1" applyBorder="1">
      <alignment vertical="center"/>
    </xf>
    <xf numFmtId="0" fontId="0" fillId="25" borderId="52" xfId="0" applyFont="1" applyFill="1" applyBorder="1">
      <alignment vertical="center"/>
    </xf>
    <xf numFmtId="0" fontId="27" fillId="25" borderId="52" xfId="0" applyFont="1" applyFill="1" applyBorder="1">
      <alignment vertical="center"/>
    </xf>
    <xf numFmtId="0" fontId="0" fillId="25" borderId="93" xfId="0" applyFont="1" applyFill="1" applyBorder="1">
      <alignment vertical="center"/>
    </xf>
    <xf numFmtId="0" fontId="0" fillId="0" borderId="36" xfId="0" applyFont="1" applyBorder="1">
      <alignment vertical="center"/>
    </xf>
    <xf numFmtId="0" fontId="49" fillId="0" borderId="0" xfId="0" applyFont="1" applyFill="1">
      <alignment vertical="center"/>
    </xf>
    <xf numFmtId="0" fontId="28" fillId="0" borderId="0" xfId="0" applyFont="1" applyFill="1" applyBorder="1">
      <alignment vertical="center"/>
    </xf>
    <xf numFmtId="0" fontId="31" fillId="0" borderId="0" xfId="0" applyFont="1" applyFill="1" applyBorder="1">
      <alignment vertical="center"/>
    </xf>
    <xf numFmtId="0" fontId="27" fillId="0" borderId="0" xfId="0" applyFont="1" applyFill="1" applyBorder="1" applyAlignment="1">
      <alignment horizontal="center" vertical="center"/>
    </xf>
    <xf numFmtId="0" fontId="0" fillId="0" borderId="36" xfId="0" applyFont="1" applyFill="1" applyBorder="1">
      <alignment vertical="center"/>
    </xf>
    <xf numFmtId="0" fontId="0" fillId="0" borderId="37" xfId="0" applyFont="1" applyFill="1" applyBorder="1">
      <alignment vertical="center"/>
    </xf>
    <xf numFmtId="0" fontId="0" fillId="0" borderId="101" xfId="0" applyFont="1" applyFill="1" applyBorder="1">
      <alignment vertical="center"/>
    </xf>
    <xf numFmtId="0" fontId="0" fillId="0" borderId="102" xfId="0" applyFont="1" applyBorder="1">
      <alignment vertical="center"/>
    </xf>
    <xf numFmtId="49" fontId="30" fillId="0" borderId="0" xfId="0" applyNumberFormat="1" applyFont="1" applyFill="1">
      <alignment vertical="center"/>
    </xf>
    <xf numFmtId="0" fontId="0" fillId="0" borderId="0" xfId="0" applyFont="1" applyFill="1" applyAlignment="1">
      <alignment vertical="center"/>
    </xf>
    <xf numFmtId="49" fontId="0" fillId="0" borderId="0" xfId="0" applyNumberFormat="1" applyFont="1" applyFill="1">
      <alignment vertical="center"/>
    </xf>
    <xf numFmtId="0" fontId="8" fillId="0" borderId="35" xfId="0" applyFont="1" applyFill="1" applyBorder="1" applyAlignment="1">
      <alignment vertical="center"/>
    </xf>
    <xf numFmtId="0" fontId="27" fillId="0" borderId="35" xfId="0" applyFont="1" applyBorder="1" applyAlignment="1">
      <alignment vertical="center"/>
    </xf>
    <xf numFmtId="0" fontId="8" fillId="0" borderId="11" xfId="0" applyFont="1" applyFill="1" applyBorder="1" applyAlignment="1">
      <alignment vertical="center"/>
    </xf>
    <xf numFmtId="0" fontId="8" fillId="0" borderId="12" xfId="0" applyFont="1" applyFill="1" applyBorder="1" applyAlignment="1">
      <alignment vertical="center"/>
    </xf>
    <xf numFmtId="0" fontId="0" fillId="0" borderId="35" xfId="0" applyFont="1" applyBorder="1" applyAlignment="1">
      <alignment vertical="center"/>
    </xf>
    <xf numFmtId="0" fontId="8" fillId="0" borderId="19" xfId="0" applyFont="1" applyFill="1" applyBorder="1" applyAlignment="1">
      <alignment vertical="center"/>
    </xf>
    <xf numFmtId="0" fontId="8" fillId="0" borderId="35" xfId="0" applyFont="1" applyBorder="1" applyAlignment="1">
      <alignment vertical="center"/>
    </xf>
    <xf numFmtId="0" fontId="8" fillId="0" borderId="14" xfId="0" applyFont="1" applyBorder="1" applyAlignment="1">
      <alignment horizontal="center" vertical="center"/>
    </xf>
    <xf numFmtId="0" fontId="8" fillId="26" borderId="35" xfId="0" applyFont="1" applyFill="1" applyBorder="1" applyAlignment="1">
      <alignment vertical="center"/>
    </xf>
    <xf numFmtId="0" fontId="0" fillId="0" borderId="18" xfId="0" applyFont="1" applyFill="1" applyBorder="1">
      <alignment vertical="center"/>
    </xf>
    <xf numFmtId="176" fontId="26" fillId="26" borderId="35" xfId="0" applyNumberFormat="1" applyFont="1" applyFill="1" applyBorder="1" applyAlignment="1">
      <alignment vertical="center"/>
    </xf>
    <xf numFmtId="0" fontId="50" fillId="26" borderId="35" xfId="0" applyNumberFormat="1" applyFont="1" applyFill="1" applyBorder="1" applyAlignment="1">
      <alignment horizontal="right" vertical="center"/>
    </xf>
    <xf numFmtId="0" fontId="30" fillId="31" borderId="125" xfId="0" applyFont="1" applyFill="1" applyBorder="1" applyAlignment="1">
      <alignment horizontal="center" vertical="center"/>
    </xf>
    <xf numFmtId="0" fontId="30" fillId="32" borderId="25" xfId="0" applyFont="1" applyFill="1" applyBorder="1">
      <alignment vertical="center"/>
    </xf>
    <xf numFmtId="0" fontId="30" fillId="32" borderId="30" xfId="0" applyFont="1" applyFill="1" applyBorder="1">
      <alignment vertical="center"/>
    </xf>
    <xf numFmtId="0" fontId="51" fillId="32" borderId="31" xfId="0" applyFont="1" applyFill="1" applyBorder="1">
      <alignment vertical="center"/>
    </xf>
    <xf numFmtId="0" fontId="0" fillId="0" borderId="32" xfId="0" applyFont="1" applyFill="1" applyBorder="1">
      <alignment vertical="center"/>
    </xf>
    <xf numFmtId="0" fontId="8" fillId="0" borderId="32" xfId="0" applyFont="1" applyBorder="1" applyAlignment="1">
      <alignment horizontal="center" vertical="center"/>
    </xf>
    <xf numFmtId="0" fontId="0" fillId="0" borderId="32" xfId="0" applyFont="1" applyBorder="1" applyAlignment="1">
      <alignment horizontal="center" vertical="center"/>
    </xf>
    <xf numFmtId="0" fontId="52" fillId="0" borderId="72" xfId="0" applyFont="1" applyFill="1" applyBorder="1" applyAlignment="1">
      <alignment vertical="center"/>
    </xf>
    <xf numFmtId="0" fontId="52" fillId="0" borderId="72" xfId="0" applyFont="1" applyBorder="1" applyAlignment="1">
      <alignment vertical="center" shrinkToFit="1"/>
    </xf>
    <xf numFmtId="0" fontId="52" fillId="0" borderId="0" xfId="0" applyFont="1" applyFill="1" applyBorder="1" applyAlignment="1">
      <alignment vertical="center"/>
    </xf>
    <xf numFmtId="0" fontId="52" fillId="0" borderId="0" xfId="0" applyFont="1" applyBorder="1" applyAlignment="1">
      <alignment vertical="center" shrinkToFit="1"/>
    </xf>
    <xf numFmtId="0" fontId="52" fillId="0" borderId="0" xfId="0" applyFont="1" applyFill="1" applyBorder="1">
      <alignment vertical="center"/>
    </xf>
    <xf numFmtId="176" fontId="52" fillId="0" borderId="0" xfId="0" applyNumberFormat="1" applyFont="1" applyFill="1" applyBorder="1" applyAlignment="1" applyProtection="1">
      <alignment vertical="center"/>
      <protection locked="0"/>
    </xf>
    <xf numFmtId="0" fontId="52" fillId="0" borderId="0" xfId="0" applyFont="1" applyFill="1" applyBorder="1" applyAlignment="1" applyProtection="1">
      <alignment vertical="center"/>
      <protection locked="0"/>
    </xf>
    <xf numFmtId="0" fontId="0" fillId="0" borderId="17" xfId="0" applyFont="1" applyBorder="1" applyAlignment="1">
      <alignment horizontal="center" vertical="center"/>
    </xf>
    <xf numFmtId="0" fontId="52" fillId="0" borderId="17" xfId="0" applyFont="1" applyFill="1" applyBorder="1" applyAlignment="1">
      <alignment horizontal="center" vertical="center" textRotation="255"/>
    </xf>
    <xf numFmtId="0" fontId="52" fillId="0" borderId="18" xfId="0" applyFont="1" applyFill="1" applyBorder="1" applyAlignment="1">
      <alignment vertical="center"/>
    </xf>
    <xf numFmtId="0" fontId="52" fillId="0" borderId="18" xfId="0" applyFont="1" applyBorder="1" applyAlignment="1">
      <alignment vertical="center" shrinkToFit="1"/>
    </xf>
    <xf numFmtId="0" fontId="8" fillId="0" borderId="25" xfId="0" applyFont="1" applyFill="1" applyBorder="1">
      <alignment vertical="center"/>
    </xf>
    <xf numFmtId="0" fontId="8" fillId="0" borderId="30" xfId="0" applyFont="1" applyFill="1" applyBorder="1">
      <alignment vertical="center"/>
    </xf>
    <xf numFmtId="0" fontId="8" fillId="0" borderId="31" xfId="0" applyFont="1" applyBorder="1">
      <alignment vertical="center"/>
    </xf>
    <xf numFmtId="0" fontId="6" fillId="0" borderId="21" xfId="0" applyFont="1" applyFill="1" applyBorder="1" applyAlignment="1">
      <alignment vertical="center"/>
    </xf>
    <xf numFmtId="0" fontId="8" fillId="0" borderId="21" xfId="0" applyFont="1" applyFill="1" applyBorder="1" applyAlignment="1"/>
    <xf numFmtId="0" fontId="8" fillId="0" borderId="0" xfId="0" applyFont="1" applyFill="1" applyBorder="1" applyAlignment="1"/>
    <xf numFmtId="0" fontId="8" fillId="0" borderId="0" xfId="0" applyFont="1" applyAlignment="1"/>
    <xf numFmtId="0" fontId="28" fillId="0" borderId="0" xfId="0" applyFont="1" applyFill="1" applyBorder="1" applyAlignment="1">
      <alignment vertical="center"/>
    </xf>
    <xf numFmtId="0" fontId="28" fillId="0" borderId="0" xfId="0" applyFont="1" applyFill="1" applyBorder="1" applyAlignment="1"/>
    <xf numFmtId="0" fontId="28" fillId="0" borderId="0" xfId="0" applyFont="1" applyAlignment="1"/>
    <xf numFmtId="0" fontId="28" fillId="0" borderId="0" xfId="0" applyFont="1" applyFill="1" applyAlignment="1">
      <alignment horizontal="right" vertical="top"/>
    </xf>
    <xf numFmtId="0" fontId="49" fillId="0" borderId="0" xfId="0" applyFont="1" applyFill="1" applyAlignment="1">
      <alignment vertical="center"/>
    </xf>
    <xf numFmtId="0" fontId="28" fillId="0" borderId="0" xfId="0" applyFont="1" applyFill="1" applyBorder="1" applyAlignment="1">
      <alignment horizontal="left" vertical="top" wrapText="1"/>
    </xf>
    <xf numFmtId="0" fontId="28" fillId="0" borderId="0" xfId="0" applyFont="1" applyAlignment="1">
      <alignment horizontal="left" vertical="top" wrapText="1"/>
    </xf>
    <xf numFmtId="0" fontId="0" fillId="0" borderId="18" xfId="0" applyFont="1" applyFill="1" applyBorder="1" applyAlignment="1">
      <alignment vertical="center"/>
    </xf>
    <xf numFmtId="0" fontId="8" fillId="0" borderId="35" xfId="0" applyFont="1" applyFill="1" applyBorder="1" applyAlignment="1">
      <alignment vertical="center"/>
    </xf>
    <xf numFmtId="0" fontId="8" fillId="26" borderId="11" xfId="0" applyFont="1" applyFill="1" applyBorder="1" applyAlignment="1">
      <alignment vertical="center"/>
    </xf>
    <xf numFmtId="0" fontId="8" fillId="26" borderId="21" xfId="0" applyFont="1" applyFill="1" applyBorder="1" applyAlignment="1">
      <alignment vertical="center"/>
    </xf>
    <xf numFmtId="0" fontId="8" fillId="26" borderId="15" xfId="0" applyFont="1" applyFill="1" applyBorder="1">
      <alignment vertical="center"/>
    </xf>
    <xf numFmtId="0" fontId="8" fillId="0" borderId="0" xfId="0" applyFont="1" applyFill="1" applyBorder="1" applyAlignment="1" applyProtection="1">
      <alignment vertical="center"/>
      <protection locked="0"/>
    </xf>
    <xf numFmtId="0" fontId="8" fillId="0" borderId="14" xfId="0" applyFont="1" applyFill="1" applyBorder="1" applyAlignment="1">
      <alignment vertical="center"/>
    </xf>
    <xf numFmtId="0" fontId="8" fillId="26" borderId="18" xfId="0" applyFont="1" applyFill="1" applyBorder="1" applyAlignment="1">
      <alignment vertical="center"/>
    </xf>
    <xf numFmtId="0" fontId="8" fillId="26" borderId="0" xfId="0" applyFont="1" applyFill="1" applyBorder="1" applyAlignment="1">
      <alignment vertical="center"/>
    </xf>
    <xf numFmtId="0" fontId="8" fillId="26" borderId="16" xfId="0" applyFont="1" applyFill="1" applyBorder="1">
      <alignment vertical="center"/>
    </xf>
    <xf numFmtId="0" fontId="8" fillId="0" borderId="32" xfId="0" applyFont="1" applyFill="1" applyBorder="1" applyAlignment="1">
      <alignment vertical="center"/>
    </xf>
    <xf numFmtId="0" fontId="8" fillId="0" borderId="18" xfId="0" applyFont="1" applyFill="1" applyBorder="1" applyAlignment="1">
      <alignment vertical="center"/>
    </xf>
    <xf numFmtId="0" fontId="8" fillId="0" borderId="18" xfId="0" applyFont="1" applyFill="1" applyBorder="1" applyAlignment="1" applyProtection="1">
      <alignment horizontal="center" vertical="center"/>
      <protection locked="0"/>
    </xf>
    <xf numFmtId="0" fontId="8" fillId="0" borderId="18" xfId="0" applyFont="1" applyFill="1" applyBorder="1" applyAlignment="1" applyProtection="1">
      <alignment vertical="center"/>
      <protection locked="0"/>
    </xf>
    <xf numFmtId="0" fontId="8" fillId="0" borderId="0" xfId="0" applyFont="1" applyFill="1" applyBorder="1" applyAlignment="1">
      <alignment vertical="center"/>
    </xf>
    <xf numFmtId="0" fontId="8" fillId="0" borderId="0" xfId="0" applyFont="1" applyFill="1" applyBorder="1" applyAlignment="1">
      <alignment horizontal="center" vertical="center"/>
    </xf>
    <xf numFmtId="0" fontId="52" fillId="0" borderId="14" xfId="0" applyFont="1" applyFill="1" applyBorder="1" applyAlignment="1">
      <alignment vertical="center"/>
    </xf>
    <xf numFmtId="0" fontId="52" fillId="0" borderId="21" xfId="0" applyFont="1" applyBorder="1" applyAlignment="1">
      <alignment vertical="center"/>
    </xf>
    <xf numFmtId="176" fontId="8" fillId="0" borderId="0" xfId="0" applyNumberFormat="1" applyFont="1" applyFill="1">
      <alignment vertical="center"/>
    </xf>
    <xf numFmtId="0" fontId="52" fillId="0" borderId="89" xfId="0" applyFont="1" applyFill="1" applyBorder="1" applyAlignment="1">
      <alignment vertical="center"/>
    </xf>
    <xf numFmtId="0" fontId="52" fillId="0" borderId="0" xfId="0" applyFont="1" applyFill="1">
      <alignment vertical="center"/>
    </xf>
    <xf numFmtId="0" fontId="52" fillId="0" borderId="32" xfId="0" applyFont="1" applyFill="1" applyBorder="1" applyAlignment="1">
      <alignment vertical="center"/>
    </xf>
    <xf numFmtId="0" fontId="52" fillId="0" borderId="32" xfId="0" applyFont="1" applyFill="1" applyBorder="1" applyAlignment="1">
      <alignment vertical="center" shrinkToFit="1"/>
    </xf>
    <xf numFmtId="0" fontId="52" fillId="0" borderId="17" xfId="0" applyFont="1" applyFill="1" applyBorder="1" applyAlignment="1">
      <alignment vertical="center" shrinkToFit="1"/>
    </xf>
    <xf numFmtId="0" fontId="8" fillId="26" borderId="14" xfId="0" applyFont="1" applyFill="1" applyBorder="1" applyAlignment="1">
      <alignment vertical="center"/>
    </xf>
    <xf numFmtId="0" fontId="0" fillId="26" borderId="21" xfId="0" applyFont="1" applyFill="1" applyBorder="1" applyAlignment="1">
      <alignment vertical="center"/>
    </xf>
    <xf numFmtId="0" fontId="8" fillId="26" borderId="21" xfId="0" applyFont="1" applyFill="1" applyBorder="1" applyAlignment="1" applyProtection="1">
      <alignment horizontal="center" vertical="center"/>
      <protection locked="0"/>
    </xf>
    <xf numFmtId="0" fontId="28" fillId="26" borderId="15" xfId="0" applyFont="1" applyFill="1" applyBorder="1" applyAlignment="1">
      <alignment vertical="center"/>
    </xf>
    <xf numFmtId="0" fontId="27" fillId="0" borderId="0" xfId="0" applyFont="1" applyFill="1" applyAlignment="1">
      <alignment vertical="center"/>
    </xf>
    <xf numFmtId="0" fontId="27" fillId="26" borderId="127" xfId="0" applyFont="1" applyFill="1" applyBorder="1" applyAlignment="1">
      <alignment vertical="center"/>
    </xf>
    <xf numFmtId="0" fontId="27" fillId="0" borderId="127" xfId="0" applyFont="1" applyBorder="1" applyAlignment="1">
      <alignment vertical="center"/>
    </xf>
    <xf numFmtId="0" fontId="27" fillId="26" borderId="128" xfId="0" applyFont="1" applyFill="1" applyBorder="1">
      <alignment vertical="center"/>
    </xf>
    <xf numFmtId="0" fontId="27" fillId="26" borderId="69" xfId="0" applyFont="1" applyFill="1" applyBorder="1" applyAlignment="1">
      <alignment vertical="center"/>
    </xf>
    <xf numFmtId="0" fontId="27" fillId="26" borderId="52" xfId="0" applyFont="1" applyFill="1" applyBorder="1" applyAlignment="1">
      <alignment vertical="center"/>
    </xf>
    <xf numFmtId="0" fontId="8" fillId="26" borderId="52" xfId="0" applyFont="1" applyFill="1" applyBorder="1" applyAlignment="1">
      <alignment vertical="center"/>
    </xf>
    <xf numFmtId="0" fontId="8" fillId="26" borderId="55" xfId="0" applyFont="1" applyFill="1" applyBorder="1" applyAlignment="1">
      <alignment vertical="center"/>
    </xf>
    <xf numFmtId="0" fontId="27" fillId="26" borderId="126" xfId="0" applyFont="1" applyFill="1" applyBorder="1" applyAlignment="1">
      <alignment vertical="center"/>
    </xf>
    <xf numFmtId="0" fontId="27" fillId="0" borderId="126" xfId="0" applyFont="1" applyBorder="1" applyAlignment="1">
      <alignment vertical="center"/>
    </xf>
    <xf numFmtId="0" fontId="27" fillId="26" borderId="129" xfId="0" applyFont="1" applyFill="1" applyBorder="1">
      <alignment vertical="center"/>
    </xf>
    <xf numFmtId="0" fontId="27" fillId="26" borderId="95" xfId="0" applyFont="1" applyFill="1" applyBorder="1" applyAlignment="1">
      <alignment vertical="center"/>
    </xf>
    <xf numFmtId="0" fontId="27" fillId="26" borderId="75" xfId="0" applyFont="1" applyFill="1" applyBorder="1" applyAlignment="1">
      <alignment vertical="center"/>
    </xf>
    <xf numFmtId="0" fontId="8" fillId="26" borderId="75" xfId="0" applyFont="1" applyFill="1" applyBorder="1" applyAlignment="1">
      <alignment vertical="center"/>
    </xf>
    <xf numFmtId="0" fontId="27" fillId="26" borderId="0" xfId="0" applyFont="1" applyFill="1" applyBorder="1" applyAlignment="1">
      <alignment vertical="center"/>
    </xf>
    <xf numFmtId="0" fontId="0" fillId="25" borderId="71" xfId="0" applyFont="1" applyFill="1" applyBorder="1">
      <alignment vertical="center"/>
    </xf>
    <xf numFmtId="0" fontId="27" fillId="26" borderId="72" xfId="0" applyFont="1" applyFill="1" applyBorder="1" applyAlignment="1">
      <alignment vertical="center"/>
    </xf>
    <xf numFmtId="0" fontId="8" fillId="26" borderId="72" xfId="0" applyFont="1" applyFill="1" applyBorder="1" applyAlignment="1">
      <alignment vertical="center"/>
    </xf>
    <xf numFmtId="0" fontId="27" fillId="26" borderId="16" xfId="0" applyFont="1" applyFill="1" applyBorder="1" applyAlignment="1">
      <alignment vertical="center"/>
    </xf>
    <xf numFmtId="0" fontId="0" fillId="0" borderId="12" xfId="0" applyFont="1" applyBorder="1">
      <alignment vertical="center"/>
    </xf>
    <xf numFmtId="0" fontId="28" fillId="0" borderId="11" xfId="0" applyFont="1" applyBorder="1">
      <alignment vertical="center"/>
    </xf>
    <xf numFmtId="0" fontId="28" fillId="0" borderId="10" xfId="0" applyFont="1" applyBorder="1" applyAlignment="1">
      <alignment horizontal="center" vertical="center"/>
    </xf>
    <xf numFmtId="0" fontId="28" fillId="0" borderId="35" xfId="0" applyFont="1" applyBorder="1" applyAlignment="1">
      <alignment horizontal="center" vertical="center"/>
    </xf>
    <xf numFmtId="0" fontId="28" fillId="0" borderId="10" xfId="0" applyFont="1" applyFill="1" applyBorder="1" applyAlignment="1">
      <alignment horizontal="center" vertical="center"/>
    </xf>
    <xf numFmtId="0" fontId="28" fillId="0" borderId="21" xfId="0" applyFont="1" applyBorder="1">
      <alignment vertical="center"/>
    </xf>
    <xf numFmtId="0" fontId="28" fillId="0" borderId="14" xfId="0" applyFont="1" applyBorder="1" applyAlignment="1">
      <alignment horizontal="center" vertical="center"/>
    </xf>
    <xf numFmtId="0" fontId="28" fillId="0" borderId="15" xfId="0" applyFont="1" applyBorder="1">
      <alignment vertical="center"/>
    </xf>
    <xf numFmtId="0" fontId="28" fillId="0" borderId="74" xfId="0" applyFont="1" applyFill="1" applyBorder="1">
      <alignment vertical="center"/>
    </xf>
    <xf numFmtId="176" fontId="28" fillId="26" borderId="75" xfId="0" applyNumberFormat="1" applyFont="1" applyFill="1" applyBorder="1" applyAlignment="1">
      <alignment vertical="center"/>
    </xf>
    <xf numFmtId="0" fontId="28" fillId="26" borderId="75" xfId="0" applyFont="1" applyFill="1" applyBorder="1" applyAlignment="1">
      <alignment vertical="center"/>
    </xf>
    <xf numFmtId="176" fontId="28" fillId="26" borderId="32" xfId="0" applyNumberFormat="1" applyFont="1" applyFill="1" applyBorder="1" applyAlignment="1">
      <alignment vertical="center"/>
    </xf>
    <xf numFmtId="176" fontId="28" fillId="26" borderId="0" xfId="0" applyNumberFormat="1" applyFont="1" applyFill="1" applyBorder="1" applyAlignment="1">
      <alignment vertical="center"/>
    </xf>
    <xf numFmtId="0" fontId="28" fillId="26" borderId="16" xfId="0" applyFont="1" applyFill="1" applyBorder="1" applyAlignment="1">
      <alignment vertical="center"/>
    </xf>
    <xf numFmtId="0" fontId="28" fillId="0" borderId="13" xfId="0" applyFont="1" applyBorder="1">
      <alignment vertical="center"/>
    </xf>
    <xf numFmtId="177" fontId="28" fillId="0" borderId="13" xfId="0" applyNumberFormat="1" applyFont="1" applyBorder="1">
      <alignment vertical="center"/>
    </xf>
    <xf numFmtId="177" fontId="28" fillId="0" borderId="21" xfId="0" applyNumberFormat="1" applyFont="1" applyBorder="1">
      <alignment vertical="center"/>
    </xf>
    <xf numFmtId="38" fontId="28" fillId="0" borderId="13" xfId="34" applyFont="1" applyFill="1" applyBorder="1">
      <alignment vertical="center"/>
    </xf>
    <xf numFmtId="0" fontId="28" fillId="0" borderId="14" xfId="0" applyFont="1" applyBorder="1">
      <alignment vertical="center"/>
    </xf>
    <xf numFmtId="0" fontId="27" fillId="26" borderId="80" xfId="0" applyFont="1" applyFill="1" applyBorder="1" applyAlignment="1">
      <alignment vertical="center"/>
    </xf>
    <xf numFmtId="0" fontId="28" fillId="0" borderId="90" xfId="0" applyFont="1" applyBorder="1">
      <alignment vertical="center"/>
    </xf>
    <xf numFmtId="0" fontId="28" fillId="0" borderId="84" xfId="0" applyFont="1" applyBorder="1">
      <alignment vertical="center"/>
    </xf>
    <xf numFmtId="177" fontId="28" fillId="0" borderId="107" xfId="0" applyNumberFormat="1" applyFont="1" applyBorder="1">
      <alignment vertical="center"/>
    </xf>
    <xf numFmtId="177" fontId="28" fillId="0" borderId="72" xfId="0" applyNumberFormat="1" applyFont="1" applyBorder="1">
      <alignment vertical="center"/>
    </xf>
    <xf numFmtId="177" fontId="28" fillId="0" borderId="18" xfId="0" applyNumberFormat="1" applyFont="1" applyBorder="1">
      <alignment vertical="center"/>
    </xf>
    <xf numFmtId="38" fontId="28" fillId="0" borderId="90" xfId="34" applyFont="1" applyFill="1" applyBorder="1">
      <alignment vertical="center"/>
    </xf>
    <xf numFmtId="0" fontId="28" fillId="0" borderId="18" xfId="0" applyFont="1" applyBorder="1" applyAlignment="1">
      <alignment horizontal="right" vertical="center"/>
    </xf>
    <xf numFmtId="0" fontId="28" fillId="0" borderId="17" xfId="0" applyFont="1" applyBorder="1">
      <alignment vertical="center"/>
    </xf>
    <xf numFmtId="0" fontId="28" fillId="0" borderId="18" xfId="0" applyFont="1" applyBorder="1">
      <alignment vertical="center"/>
    </xf>
    <xf numFmtId="0" fontId="28" fillId="0" borderId="19" xfId="0" applyFont="1" applyBorder="1">
      <alignment vertical="center"/>
    </xf>
    <xf numFmtId="176" fontId="28" fillId="26" borderId="95" xfId="0" applyNumberFormat="1" applyFont="1" applyFill="1" applyBorder="1" applyAlignment="1">
      <alignment vertical="center"/>
    </xf>
    <xf numFmtId="0" fontId="28" fillId="26" borderId="81" xfId="0" applyFont="1" applyFill="1" applyBorder="1" applyAlignment="1">
      <alignment vertical="center"/>
    </xf>
    <xf numFmtId="0" fontId="28" fillId="0" borderId="98" xfId="0" applyFont="1" applyBorder="1">
      <alignment vertical="center"/>
    </xf>
    <xf numFmtId="0" fontId="28" fillId="25" borderId="110" xfId="0" applyFont="1" applyFill="1" applyBorder="1">
      <alignment vertical="center"/>
    </xf>
    <xf numFmtId="0" fontId="28" fillId="25" borderId="31" xfId="0" applyFont="1" applyFill="1" applyBorder="1">
      <alignment vertical="center"/>
    </xf>
    <xf numFmtId="0" fontId="28" fillId="0" borderId="63" xfId="0" applyFont="1" applyBorder="1">
      <alignment vertical="center"/>
    </xf>
    <xf numFmtId="0" fontId="50" fillId="0" borderId="21" xfId="0" applyFont="1" applyBorder="1">
      <alignment vertical="center"/>
    </xf>
    <xf numFmtId="0" fontId="28" fillId="32" borderId="21" xfId="0" applyFont="1" applyFill="1" applyBorder="1">
      <alignment vertical="center"/>
    </xf>
    <xf numFmtId="0" fontId="28" fillId="32" borderId="15" xfId="0" applyFont="1" applyFill="1" applyBorder="1">
      <alignment vertical="center"/>
    </xf>
    <xf numFmtId="0" fontId="0" fillId="25" borderId="39" xfId="0" applyFont="1" applyFill="1" applyBorder="1">
      <alignment vertical="center"/>
    </xf>
    <xf numFmtId="0" fontId="27" fillId="26" borderId="16" xfId="0" applyFont="1" applyFill="1" applyBorder="1">
      <alignment vertical="center"/>
    </xf>
    <xf numFmtId="0" fontId="28" fillId="0" borderId="97" xfId="0" applyFont="1" applyBorder="1">
      <alignment vertical="center"/>
    </xf>
    <xf numFmtId="0" fontId="28" fillId="0" borderId="82" xfId="0" applyFont="1" applyBorder="1">
      <alignment vertical="center"/>
    </xf>
    <xf numFmtId="177" fontId="28" fillId="0" borderId="82" xfId="0" applyNumberFormat="1" applyFont="1" applyBorder="1">
      <alignment vertical="center"/>
    </xf>
    <xf numFmtId="177" fontId="28" fillId="0" borderId="75" xfId="0" applyNumberFormat="1" applyFont="1" applyBorder="1">
      <alignment vertical="center"/>
    </xf>
    <xf numFmtId="0" fontId="28" fillId="0" borderId="0" xfId="0" applyFont="1">
      <alignment vertical="center"/>
    </xf>
    <xf numFmtId="38" fontId="28" fillId="0" borderId="97" xfId="34" applyFont="1" applyFill="1" applyBorder="1">
      <alignment vertical="center"/>
    </xf>
    <xf numFmtId="0" fontId="28" fillId="0" borderId="32" xfId="0" applyFont="1" applyBorder="1">
      <alignment vertical="center"/>
    </xf>
    <xf numFmtId="0" fontId="50" fillId="0" borderId="0" xfId="0" applyFont="1">
      <alignment vertical="center"/>
    </xf>
    <xf numFmtId="0" fontId="28" fillId="0" borderId="16" xfId="0" applyFont="1" applyBorder="1">
      <alignment vertical="center"/>
    </xf>
    <xf numFmtId="0" fontId="8" fillId="0" borderId="97" xfId="0" applyFont="1" applyFill="1" applyBorder="1" applyAlignment="1">
      <alignment horizontal="center" vertical="center"/>
    </xf>
    <xf numFmtId="0" fontId="28" fillId="26" borderId="0" xfId="0" applyFont="1" applyFill="1" applyBorder="1" applyAlignment="1">
      <alignment vertical="center"/>
    </xf>
    <xf numFmtId="0" fontId="28" fillId="26" borderId="81" xfId="0" applyFont="1" applyFill="1" applyBorder="1">
      <alignment vertical="center"/>
    </xf>
    <xf numFmtId="177" fontId="28" fillId="0" borderId="97" xfId="0" applyNumberFormat="1" applyFont="1" applyBorder="1">
      <alignment vertical="center"/>
    </xf>
    <xf numFmtId="177" fontId="28" fillId="0" borderId="0" xfId="0" applyNumberFormat="1" applyFont="1">
      <alignment vertical="center"/>
    </xf>
    <xf numFmtId="0" fontId="50" fillId="0" borderId="18" xfId="0" applyFont="1" applyBorder="1">
      <alignment vertical="center"/>
    </xf>
    <xf numFmtId="0" fontId="27" fillId="0" borderId="0" xfId="0" applyFont="1" applyFill="1" applyBorder="1" applyAlignment="1">
      <alignment vertical="center"/>
    </xf>
    <xf numFmtId="0" fontId="28" fillId="25" borderId="30" xfId="0" applyFont="1" applyFill="1" applyBorder="1">
      <alignment vertical="center"/>
    </xf>
    <xf numFmtId="0" fontId="28" fillId="25" borderId="111" xfId="0" applyFont="1" applyFill="1" applyBorder="1">
      <alignment vertical="center"/>
    </xf>
    <xf numFmtId="0" fontId="28" fillId="32" borderId="0" xfId="0" applyFont="1" applyFill="1">
      <alignment vertical="center"/>
    </xf>
    <xf numFmtId="0" fontId="28" fillId="32" borderId="16" xfId="0" applyFont="1" applyFill="1" applyBorder="1">
      <alignment vertical="center"/>
    </xf>
    <xf numFmtId="0" fontId="28" fillId="0" borderId="40" xfId="0" applyFont="1" applyFill="1" applyBorder="1">
      <alignment vertical="center"/>
    </xf>
    <xf numFmtId="176" fontId="28" fillId="26" borderId="18" xfId="0" applyNumberFormat="1" applyFont="1" applyFill="1" applyBorder="1" applyAlignment="1">
      <alignment vertical="center"/>
    </xf>
    <xf numFmtId="0" fontId="28" fillId="26" borderId="18" xfId="0" applyFont="1" applyFill="1" applyBorder="1" applyAlignment="1">
      <alignment vertical="center"/>
    </xf>
    <xf numFmtId="176" fontId="28" fillId="26" borderId="17" xfId="0" applyNumberFormat="1" applyFont="1" applyFill="1" applyBorder="1" applyAlignment="1">
      <alignment vertical="center"/>
    </xf>
    <xf numFmtId="0" fontId="28" fillId="26" borderId="19" xfId="0" applyFont="1" applyFill="1" applyBorder="1" applyAlignment="1">
      <alignment vertical="center"/>
    </xf>
    <xf numFmtId="0" fontId="28" fillId="26" borderId="19" xfId="0" applyFont="1" applyFill="1" applyBorder="1">
      <alignment vertical="center"/>
    </xf>
    <xf numFmtId="0" fontId="8" fillId="0" borderId="97" xfId="0" applyFont="1" applyBorder="1">
      <alignment vertical="center"/>
    </xf>
    <xf numFmtId="0" fontId="28" fillId="0" borderId="83" xfId="0" applyFont="1" applyBorder="1">
      <alignment vertical="center"/>
    </xf>
    <xf numFmtId="38" fontId="28" fillId="0" borderId="0" xfId="34" applyFont="1">
      <alignment vertical="center"/>
    </xf>
    <xf numFmtId="0" fontId="0" fillId="0" borderId="97" xfId="0" applyFont="1" applyBorder="1" applyAlignment="1">
      <alignment horizontal="left" vertical="center"/>
    </xf>
    <xf numFmtId="0" fontId="27" fillId="26" borderId="14" xfId="0" applyFont="1" applyFill="1" applyBorder="1" applyAlignment="1">
      <alignment vertical="center"/>
    </xf>
    <xf numFmtId="0" fontId="27" fillId="26" borderId="21" xfId="0" applyFont="1" applyFill="1" applyBorder="1" applyAlignment="1">
      <alignment vertical="center"/>
    </xf>
    <xf numFmtId="176" fontId="7" fillId="26" borderId="38" xfId="0" applyNumberFormat="1" applyFont="1" applyFill="1" applyBorder="1" applyAlignment="1" applyProtection="1">
      <alignment vertical="center"/>
      <protection locked="0"/>
    </xf>
    <xf numFmtId="0" fontId="27" fillId="0" borderId="21" xfId="0" applyFont="1" applyFill="1" applyBorder="1" applyAlignment="1">
      <alignment vertical="center"/>
    </xf>
    <xf numFmtId="0" fontId="8" fillId="0" borderId="21" xfId="0" applyFont="1" applyFill="1" applyBorder="1" applyAlignment="1">
      <alignment vertical="center"/>
    </xf>
    <xf numFmtId="0" fontId="7" fillId="0" borderId="21" xfId="0" applyFont="1" applyFill="1" applyBorder="1" applyAlignment="1" applyProtection="1">
      <alignment vertical="center"/>
      <protection locked="0"/>
    </xf>
    <xf numFmtId="0" fontId="8" fillId="0" borderId="21" xfId="0" applyFont="1" applyFill="1" applyBorder="1" applyAlignment="1">
      <alignment horizontal="center" vertical="center"/>
    </xf>
    <xf numFmtId="0" fontId="8" fillId="0" borderId="15" xfId="0" applyFont="1" applyBorder="1" applyAlignment="1">
      <alignment horizontal="center" vertical="center"/>
    </xf>
    <xf numFmtId="0" fontId="8" fillId="0" borderId="90" xfId="0" applyFont="1" applyBorder="1">
      <alignment vertical="center"/>
    </xf>
    <xf numFmtId="177" fontId="28" fillId="0" borderId="90" xfId="0" applyNumberFormat="1" applyFont="1" applyBorder="1">
      <alignment vertical="center"/>
    </xf>
    <xf numFmtId="38" fontId="28" fillId="0" borderId="18" xfId="34" applyFont="1" applyBorder="1">
      <alignment vertical="center"/>
    </xf>
    <xf numFmtId="0" fontId="0" fillId="0" borderId="32" xfId="0" applyFont="1" applyBorder="1" applyAlignment="1">
      <alignment horizontal="left" vertical="center"/>
    </xf>
    <xf numFmtId="0" fontId="27" fillId="26" borderId="32" xfId="0" applyFont="1" applyFill="1" applyBorder="1" applyAlignment="1">
      <alignment vertical="center"/>
    </xf>
    <xf numFmtId="0" fontId="28" fillId="26" borderId="0" xfId="0" applyFont="1" applyFill="1" applyBorder="1" applyAlignment="1" applyProtection="1">
      <alignment vertical="center"/>
      <protection locked="0"/>
    </xf>
    <xf numFmtId="0" fontId="28" fillId="26" borderId="0" xfId="0" applyFont="1" applyFill="1" applyBorder="1" applyAlignment="1" applyProtection="1">
      <alignment vertical="center" wrapText="1"/>
      <protection locked="0"/>
    </xf>
    <xf numFmtId="0" fontId="8" fillId="0" borderId="16" xfId="0" applyFont="1" applyFill="1" applyBorder="1" applyAlignment="1">
      <alignment horizontal="center" vertical="center"/>
    </xf>
    <xf numFmtId="0" fontId="8" fillId="0" borderId="0" xfId="0" applyFont="1" applyFill="1" applyBorder="1">
      <alignment vertical="center"/>
    </xf>
    <xf numFmtId="177" fontId="28" fillId="0" borderId="0" xfId="0" applyNumberFormat="1" applyFont="1" applyFill="1" applyBorder="1">
      <alignment vertical="center"/>
    </xf>
    <xf numFmtId="180" fontId="28" fillId="0" borderId="0" xfId="0" applyNumberFormat="1" applyFont="1" applyFill="1" applyBorder="1">
      <alignment vertical="center"/>
    </xf>
    <xf numFmtId="0" fontId="27" fillId="25" borderId="0" xfId="0" applyFont="1" applyFill="1" applyBorder="1" applyAlignment="1" applyProtection="1">
      <alignment vertical="center"/>
      <protection locked="0"/>
    </xf>
    <xf numFmtId="0" fontId="8" fillId="26" borderId="0" xfId="0" applyFont="1" applyFill="1" applyBorder="1" applyAlignment="1" applyProtection="1">
      <alignment vertical="center"/>
      <protection locked="0"/>
    </xf>
    <xf numFmtId="0" fontId="27" fillId="25" borderId="0" xfId="0" applyFont="1" applyFill="1" applyBorder="1" applyAlignment="1" applyProtection="1">
      <alignment vertical="top"/>
      <protection locked="0"/>
    </xf>
    <xf numFmtId="0" fontId="27" fillId="26" borderId="0" xfId="0" applyFont="1" applyFill="1" applyBorder="1" applyAlignment="1" applyProtection="1">
      <alignment vertical="top"/>
      <protection locked="0"/>
    </xf>
    <xf numFmtId="0" fontId="0" fillId="0" borderId="17" xfId="0" applyFont="1" applyBorder="1" applyAlignment="1">
      <alignment horizontal="left" vertical="center"/>
    </xf>
    <xf numFmtId="0" fontId="27" fillId="26" borderId="17" xfId="0" applyFont="1" applyFill="1" applyBorder="1" applyAlignment="1">
      <alignment vertical="center"/>
    </xf>
    <xf numFmtId="0" fontId="27" fillId="25" borderId="18" xfId="0" applyFont="1" applyFill="1" applyBorder="1" applyAlignment="1" applyProtection="1">
      <alignment vertical="top"/>
      <protection locked="0"/>
    </xf>
    <xf numFmtId="0" fontId="28" fillId="26" borderId="18" xfId="0" applyFont="1" applyFill="1" applyBorder="1" applyAlignment="1" applyProtection="1">
      <alignment vertical="center"/>
      <protection locked="0"/>
    </xf>
    <xf numFmtId="0" fontId="27" fillId="26" borderId="18" xfId="0" applyFont="1" applyFill="1" applyBorder="1" applyAlignment="1" applyProtection="1">
      <alignment vertical="top"/>
      <protection locked="0"/>
    </xf>
    <xf numFmtId="0" fontId="27" fillId="26" borderId="16" xfId="0" applyFont="1" applyFill="1" applyBorder="1" applyAlignment="1" applyProtection="1">
      <alignment vertical="center"/>
      <protection locked="0"/>
    </xf>
    <xf numFmtId="0" fontId="8" fillId="0" borderId="35" xfId="0" applyFont="1" applyFill="1" applyBorder="1" applyAlignment="1">
      <alignment horizontal="left" vertical="center"/>
    </xf>
    <xf numFmtId="0" fontId="8" fillId="0" borderId="21" xfId="0" applyFont="1" applyFill="1" applyBorder="1" applyAlignment="1">
      <alignment horizontal="left" vertical="center"/>
    </xf>
    <xf numFmtId="0" fontId="8" fillId="0" borderId="68" xfId="0" applyFont="1" applyFill="1" applyBorder="1" applyAlignment="1">
      <alignment horizontal="left" vertical="center"/>
    </xf>
    <xf numFmtId="0" fontId="8" fillId="0" borderId="31" xfId="0" applyFont="1" applyFill="1" applyBorder="1">
      <alignment vertical="center"/>
    </xf>
    <xf numFmtId="0" fontId="28" fillId="0" borderId="21" xfId="0" applyFont="1" applyFill="1" applyBorder="1" applyAlignment="1">
      <alignment vertical="center"/>
    </xf>
    <xf numFmtId="0" fontId="28" fillId="0" borderId="21" xfId="0" applyFont="1" applyFill="1" applyBorder="1" applyAlignment="1"/>
    <xf numFmtId="0" fontId="28" fillId="0" borderId="0" xfId="0" applyFont="1" applyFill="1" applyBorder="1" applyAlignment="1">
      <alignment horizontal="right" vertical="center"/>
    </xf>
    <xf numFmtId="0" fontId="28" fillId="0" borderId="0" xfId="0" applyFont="1" applyFill="1" applyBorder="1" applyAlignment="1">
      <alignment horizontal="right" vertical="top"/>
    </xf>
    <xf numFmtId="0" fontId="8" fillId="0" borderId="0" xfId="0" applyFont="1" applyFill="1" applyBorder="1" applyAlignment="1">
      <alignment horizontal="left" vertical="center"/>
    </xf>
    <xf numFmtId="0" fontId="8" fillId="0" borderId="0" xfId="0" applyFont="1" applyFill="1" applyBorder="1" applyAlignment="1" applyProtection="1">
      <alignment horizontal="center" vertical="center"/>
      <protection locked="0"/>
    </xf>
    <xf numFmtId="0" fontId="27" fillId="0" borderId="0" xfId="0" applyFont="1" applyFill="1" applyBorder="1" applyAlignment="1">
      <alignment vertical="center" wrapText="1"/>
    </xf>
    <xf numFmtId="0" fontId="29" fillId="0" borderId="18" xfId="0" applyFont="1" applyFill="1" applyBorder="1" applyAlignment="1">
      <alignment vertical="center"/>
    </xf>
    <xf numFmtId="0" fontId="27" fillId="0" borderId="18" xfId="0" applyFont="1" applyFill="1" applyBorder="1" applyAlignment="1">
      <alignment vertical="center"/>
    </xf>
    <xf numFmtId="0" fontId="27" fillId="0" borderId="18" xfId="0" applyFont="1" applyFill="1" applyBorder="1" applyAlignment="1">
      <alignment vertical="center" wrapText="1"/>
    </xf>
    <xf numFmtId="0" fontId="27" fillId="28" borderId="0" xfId="0" applyFont="1" applyFill="1" applyBorder="1" applyAlignment="1">
      <alignment vertical="center" wrapText="1"/>
    </xf>
    <xf numFmtId="0" fontId="28" fillId="28" borderId="0" xfId="0" applyFont="1" applyFill="1" applyBorder="1" applyAlignment="1">
      <alignment vertical="center"/>
    </xf>
    <xf numFmtId="0" fontId="27" fillId="28" borderId="0" xfId="0" applyFont="1" applyFill="1" applyAlignment="1">
      <alignment vertical="center" wrapText="1"/>
    </xf>
    <xf numFmtId="0" fontId="8" fillId="28" borderId="12" xfId="0" applyFont="1" applyFill="1" applyBorder="1" applyAlignment="1" applyProtection="1">
      <alignment vertical="center"/>
      <protection locked="0"/>
    </xf>
    <xf numFmtId="0" fontId="28" fillId="0" borderId="18" xfId="0" applyFont="1" applyFill="1" applyBorder="1" applyAlignment="1" applyProtection="1">
      <alignment vertical="center"/>
      <protection locked="0"/>
    </xf>
    <xf numFmtId="0" fontId="8" fillId="28" borderId="35" xfId="0" applyFont="1" applyFill="1" applyBorder="1" applyAlignment="1" applyProtection="1">
      <alignment vertical="center"/>
      <protection locked="0"/>
    </xf>
    <xf numFmtId="0" fontId="8" fillId="0" borderId="35" xfId="0" applyFont="1" applyFill="1" applyBorder="1" applyAlignment="1" applyProtection="1">
      <alignment vertical="center"/>
      <protection locked="0"/>
    </xf>
    <xf numFmtId="0" fontId="8" fillId="0" borderId="11" xfId="0" applyFont="1" applyBorder="1" applyProtection="1">
      <alignment vertical="center"/>
      <protection locked="0"/>
    </xf>
    <xf numFmtId="0" fontId="27" fillId="0" borderId="14" xfId="0" applyFont="1" applyFill="1" applyBorder="1" applyAlignment="1" applyProtection="1">
      <alignment vertical="center"/>
      <protection locked="0"/>
    </xf>
    <xf numFmtId="0" fontId="28" fillId="0" borderId="21" xfId="0" applyFont="1" applyFill="1" applyBorder="1" applyAlignment="1" applyProtection="1">
      <alignment vertical="center"/>
      <protection locked="0"/>
    </xf>
    <xf numFmtId="0" fontId="8" fillId="0" borderId="21" xfId="0" applyFont="1" applyFill="1" applyBorder="1" applyAlignment="1" applyProtection="1">
      <alignment vertical="center"/>
      <protection locked="0"/>
    </xf>
    <xf numFmtId="0" fontId="28" fillId="0" borderId="0" xfId="0" applyFont="1" applyFill="1" applyBorder="1" applyAlignment="1" applyProtection="1">
      <alignment vertical="center"/>
      <protection locked="0"/>
    </xf>
    <xf numFmtId="0" fontId="8" fillId="0" borderId="15" xfId="0" applyFont="1" applyBorder="1" applyProtection="1">
      <alignment vertical="center"/>
      <protection locked="0"/>
    </xf>
    <xf numFmtId="0" fontId="8" fillId="28" borderId="32" xfId="0" applyFont="1" applyFill="1" applyBorder="1" applyAlignment="1" applyProtection="1">
      <alignment vertical="center"/>
      <protection locked="0"/>
    </xf>
    <xf numFmtId="0" fontId="28" fillId="28" borderId="0" xfId="0" applyFont="1" applyFill="1" applyBorder="1" applyAlignment="1" applyProtection="1">
      <alignment vertical="center"/>
      <protection locked="0"/>
    </xf>
    <xf numFmtId="0" fontId="27" fillId="0" borderId="0" xfId="0" applyFont="1" applyFill="1" applyBorder="1" applyAlignment="1" applyProtection="1">
      <alignment vertical="center"/>
      <protection locked="0"/>
    </xf>
    <xf numFmtId="0" fontId="27" fillId="28" borderId="0" xfId="0" applyFont="1" applyFill="1" applyBorder="1" applyAlignment="1" applyProtection="1">
      <alignment vertical="center"/>
      <protection locked="0"/>
    </xf>
    <xf numFmtId="0" fontId="28" fillId="0" borderId="16" xfId="0" applyFont="1" applyBorder="1" applyProtection="1">
      <alignment vertical="center"/>
      <protection locked="0"/>
    </xf>
    <xf numFmtId="0" fontId="27" fillId="0" borderId="104" xfId="0" applyFont="1" applyFill="1" applyBorder="1" applyAlignment="1" applyProtection="1">
      <alignment vertical="center"/>
      <protection locked="0"/>
    </xf>
    <xf numFmtId="0" fontId="27" fillId="0" borderId="0" xfId="0" applyFont="1" applyFill="1" applyBorder="1" applyAlignment="1" applyProtection="1">
      <alignment horizontal="center" vertical="center"/>
      <protection locked="0"/>
    </xf>
    <xf numFmtId="0" fontId="27" fillId="0" borderId="16" xfId="0" applyFont="1" applyBorder="1" applyProtection="1">
      <alignment vertical="center"/>
      <protection locked="0"/>
    </xf>
    <xf numFmtId="0" fontId="28" fillId="0" borderId="32" xfId="0" applyFont="1" applyFill="1" applyBorder="1" applyAlignment="1" applyProtection="1">
      <alignment vertical="center"/>
      <protection locked="0"/>
    </xf>
    <xf numFmtId="0" fontId="27" fillId="0" borderId="16" xfId="0" applyFont="1" applyBorder="1" applyAlignment="1" applyProtection="1">
      <alignment horizontal="center" vertical="center"/>
      <protection locked="0"/>
    </xf>
    <xf numFmtId="0" fontId="8" fillId="0" borderId="16" xfId="0" applyFont="1" applyBorder="1" applyProtection="1">
      <alignment vertical="center"/>
      <protection locked="0"/>
    </xf>
    <xf numFmtId="0" fontId="27" fillId="0" borderId="17" xfId="0" applyFont="1" applyFill="1" applyBorder="1" applyAlignment="1" applyProtection="1">
      <alignment horizontal="left" vertical="center"/>
      <protection locked="0"/>
    </xf>
    <xf numFmtId="0" fontId="28" fillId="0" borderId="30" xfId="0" applyFont="1" applyFill="1" applyBorder="1" applyAlignment="1" applyProtection="1">
      <alignment horizontal="center" vertical="center"/>
      <protection locked="0"/>
    </xf>
    <xf numFmtId="0" fontId="8" fillId="0" borderId="30" xfId="0" applyFont="1" applyFill="1" applyBorder="1" applyAlignment="1" applyProtection="1">
      <alignment horizontal="center" vertical="center"/>
      <protection locked="0"/>
    </xf>
    <xf numFmtId="0" fontId="8" fillId="28" borderId="30" xfId="0" applyFont="1" applyFill="1" applyBorder="1" applyAlignment="1" applyProtection="1">
      <alignment horizontal="center" vertical="center"/>
      <protection locked="0"/>
    </xf>
    <xf numFmtId="0" fontId="28" fillId="0" borderId="30" xfId="0" applyFont="1" applyFill="1" applyBorder="1" applyAlignment="1" applyProtection="1">
      <alignment horizontal="left" vertical="center"/>
      <protection locked="0"/>
    </xf>
    <xf numFmtId="0" fontId="8" fillId="0" borderId="31" xfId="0" applyFont="1" applyBorder="1" applyAlignment="1" applyProtection="1">
      <alignment horizontal="center" vertical="center"/>
      <protection locked="0"/>
    </xf>
    <xf numFmtId="0" fontId="27" fillId="0" borderId="0" xfId="0" applyFont="1" applyFill="1" applyBorder="1" applyAlignment="1">
      <alignment horizontal="left" vertical="center" wrapText="1"/>
    </xf>
    <xf numFmtId="0" fontId="27" fillId="0" borderId="0" xfId="0" applyFont="1" applyFill="1" applyBorder="1" applyAlignment="1" applyProtection="1">
      <alignment horizontal="left" vertical="center"/>
      <protection locked="0"/>
    </xf>
    <xf numFmtId="0" fontId="28" fillId="0" borderId="0" xfId="0" applyFont="1" applyFill="1" applyBorder="1" applyAlignment="1" applyProtection="1">
      <alignment horizontal="center" vertical="center"/>
      <protection locked="0"/>
    </xf>
    <xf numFmtId="0" fontId="28" fillId="0" borderId="0" xfId="0" applyFont="1" applyFill="1" applyBorder="1" applyAlignment="1" applyProtection="1">
      <alignment horizontal="left" vertical="center"/>
      <protection locked="0"/>
    </xf>
    <xf numFmtId="0" fontId="8" fillId="0" borderId="0" xfId="0" applyFont="1" applyAlignment="1" applyProtection="1">
      <alignment horizontal="center" vertical="center"/>
      <protection locked="0"/>
    </xf>
    <xf numFmtId="0" fontId="31" fillId="0" borderId="0" xfId="0" applyFont="1" applyFill="1" applyBorder="1" applyAlignment="1">
      <alignment horizontal="left" vertical="center"/>
    </xf>
    <xf numFmtId="0" fontId="27" fillId="25" borderId="18" xfId="0" applyFont="1" applyFill="1" applyBorder="1" applyAlignment="1">
      <alignment vertical="center" wrapText="1"/>
    </xf>
    <xf numFmtId="0" fontId="28" fillId="25" borderId="18" xfId="0" applyFont="1" applyFill="1" applyBorder="1" applyAlignment="1">
      <alignment vertical="center"/>
    </xf>
    <xf numFmtId="0" fontId="8" fillId="25" borderId="21" xfId="0" applyFont="1" applyFill="1" applyBorder="1" applyAlignment="1" applyProtection="1">
      <alignment vertical="center"/>
      <protection locked="0"/>
    </xf>
    <xf numFmtId="0" fontId="8" fillId="25" borderId="18" xfId="0" applyFont="1" applyFill="1" applyBorder="1" applyAlignment="1" applyProtection="1">
      <alignment vertical="center"/>
      <protection locked="0"/>
    </xf>
    <xf numFmtId="0" fontId="28" fillId="25" borderId="18" xfId="0" applyFont="1" applyFill="1" applyBorder="1" applyAlignment="1" applyProtection="1">
      <alignment vertical="center"/>
      <protection locked="0"/>
    </xf>
    <xf numFmtId="0" fontId="8" fillId="0" borderId="19" xfId="0" applyFont="1" applyBorder="1" applyProtection="1">
      <alignment vertical="center"/>
      <protection locked="0"/>
    </xf>
    <xf numFmtId="0" fontId="8" fillId="25" borderId="32" xfId="0" applyFont="1" applyFill="1" applyBorder="1" applyAlignment="1" applyProtection="1">
      <alignment vertical="center"/>
      <protection locked="0"/>
    </xf>
    <xf numFmtId="0" fontId="28" fillId="25" borderId="0" xfId="0" applyFont="1" applyFill="1" applyBorder="1" applyAlignment="1" applyProtection="1">
      <alignment vertical="center"/>
      <protection locked="0"/>
    </xf>
    <xf numFmtId="0" fontId="28" fillId="0" borderId="0" xfId="0" applyFont="1" applyFill="1" applyBorder="1" applyAlignment="1" applyProtection="1">
      <alignment vertical="center" wrapText="1"/>
      <protection locked="0"/>
    </xf>
    <xf numFmtId="0" fontId="8" fillId="0" borderId="94" xfId="0" applyFont="1" applyFill="1" applyBorder="1" applyAlignment="1" applyProtection="1">
      <alignment horizontal="center" vertical="center"/>
      <protection locked="0"/>
    </xf>
    <xf numFmtId="0" fontId="8" fillId="25" borderId="30" xfId="0" applyFont="1" applyFill="1" applyBorder="1" applyAlignment="1" applyProtection="1">
      <alignment horizontal="center" vertical="center"/>
      <protection locked="0"/>
    </xf>
    <xf numFmtId="0" fontId="29" fillId="0" borderId="0" xfId="0" applyFont="1" applyFill="1" applyBorder="1" applyAlignment="1">
      <alignment vertical="center"/>
    </xf>
    <xf numFmtId="0" fontId="8" fillId="0" borderId="0" xfId="0" applyFont="1" applyAlignment="1">
      <alignment horizontal="center" vertical="center"/>
    </xf>
    <xf numFmtId="49" fontId="30" fillId="0" borderId="0" xfId="0" applyNumberFormat="1" applyFont="1" applyFill="1" applyAlignment="1">
      <alignment horizontal="left" vertical="center"/>
    </xf>
    <xf numFmtId="49" fontId="0" fillId="0" borderId="0" xfId="0" applyNumberFormat="1" applyFont="1" applyFill="1" applyAlignment="1">
      <alignment horizontal="left" vertical="center"/>
    </xf>
    <xf numFmtId="0" fontId="31" fillId="0" borderId="41" xfId="0" applyFont="1" applyFill="1" applyBorder="1" applyAlignment="1">
      <alignment vertical="center"/>
    </xf>
    <xf numFmtId="0" fontId="29" fillId="0" borderId="46" xfId="0" applyFont="1" applyFill="1" applyBorder="1" applyAlignment="1">
      <alignment vertical="center"/>
    </xf>
    <xf numFmtId="0" fontId="29" fillId="0" borderId="21" xfId="0" applyFont="1" applyFill="1" applyBorder="1" applyAlignment="1">
      <alignment vertical="center"/>
    </xf>
    <xf numFmtId="0" fontId="28" fillId="0" borderId="25" xfId="0" applyFont="1" applyFill="1" applyBorder="1" applyAlignment="1">
      <alignment vertical="center"/>
    </xf>
    <xf numFmtId="0" fontId="28" fillId="0" borderId="30" xfId="0" applyFont="1" applyFill="1" applyBorder="1" applyAlignment="1">
      <alignment vertical="center"/>
    </xf>
    <xf numFmtId="0" fontId="8" fillId="28" borderId="30" xfId="0" applyFont="1" applyFill="1" applyBorder="1" applyAlignment="1">
      <alignment vertical="center"/>
    </xf>
    <xf numFmtId="0" fontId="27" fillId="0" borderId="30" xfId="0" applyFont="1" applyFill="1" applyBorder="1" applyAlignment="1">
      <alignment vertical="center"/>
    </xf>
    <xf numFmtId="0" fontId="8" fillId="0" borderId="30" xfId="0" applyFont="1" applyFill="1" applyBorder="1" applyAlignment="1">
      <alignment vertical="center"/>
    </xf>
    <xf numFmtId="0" fontId="8" fillId="28" borderId="30" xfId="0" applyFont="1" applyFill="1" applyBorder="1">
      <alignment vertical="center"/>
    </xf>
    <xf numFmtId="0" fontId="27" fillId="26" borderId="30" xfId="0" applyFont="1" applyFill="1" applyBorder="1" applyAlignment="1">
      <alignment vertical="center"/>
    </xf>
    <xf numFmtId="0" fontId="28" fillId="0" borderId="31" xfId="0" applyFont="1" applyBorder="1">
      <alignment vertical="center"/>
    </xf>
    <xf numFmtId="0" fontId="29" fillId="0" borderId="32" xfId="0" applyFont="1" applyFill="1" applyBorder="1" applyAlignment="1">
      <alignment vertical="center"/>
    </xf>
    <xf numFmtId="0" fontId="27" fillId="0" borderId="41" xfId="0" applyFont="1" applyFill="1" applyBorder="1" applyAlignment="1">
      <alignment horizontal="center" vertical="center"/>
    </xf>
    <xf numFmtId="176" fontId="27" fillId="0" borderId="0" xfId="0" applyNumberFormat="1" applyFont="1" applyFill="1" applyBorder="1" applyAlignment="1">
      <alignment vertical="center" wrapText="1"/>
    </xf>
    <xf numFmtId="0" fontId="28" fillId="0" borderId="0" xfId="0" applyFont="1" applyAlignment="1">
      <alignment vertical="center" wrapText="1"/>
    </xf>
    <xf numFmtId="0" fontId="28" fillId="0" borderId="0" xfId="0" applyFont="1" applyFill="1" applyBorder="1" applyAlignment="1">
      <alignment vertical="center" wrapText="1"/>
    </xf>
    <xf numFmtId="0" fontId="27" fillId="0" borderId="78" xfId="0" applyFont="1" applyFill="1" applyBorder="1" applyAlignment="1">
      <alignment horizontal="center" vertical="center"/>
    </xf>
    <xf numFmtId="0" fontId="27" fillId="0" borderId="52" xfId="0" applyFont="1" applyFill="1" applyBorder="1" applyAlignment="1">
      <alignment vertical="center"/>
    </xf>
    <xf numFmtId="176" fontId="27" fillId="0" borderId="52" xfId="0" applyNumberFormat="1" applyFont="1" applyFill="1" applyBorder="1" applyAlignment="1">
      <alignment vertical="center" wrapText="1"/>
    </xf>
    <xf numFmtId="0" fontId="8" fillId="0" borderId="52" xfId="0" applyFont="1" applyFill="1" applyBorder="1" applyAlignment="1">
      <alignment vertical="center"/>
    </xf>
    <xf numFmtId="0" fontId="8" fillId="0" borderId="52" xfId="0" applyFont="1" applyFill="1" applyBorder="1">
      <alignment vertical="center"/>
    </xf>
    <xf numFmtId="0" fontId="28" fillId="0" borderId="52" xfId="0" applyFont="1" applyFill="1" applyBorder="1" applyAlignment="1">
      <alignment vertical="center"/>
    </xf>
    <xf numFmtId="0" fontId="28" fillId="0" borderId="65" xfId="0" applyFont="1" applyBorder="1">
      <alignment vertical="center"/>
    </xf>
    <xf numFmtId="0" fontId="29" fillId="0" borderId="17" xfId="0" applyFont="1" applyFill="1" applyBorder="1" applyAlignment="1">
      <alignment vertical="center"/>
    </xf>
    <xf numFmtId="0" fontId="27" fillId="0" borderId="17" xfId="0" applyFont="1" applyFill="1" applyBorder="1" applyAlignment="1">
      <alignment horizontal="center" vertical="center"/>
    </xf>
    <xf numFmtId="176" fontId="27" fillId="0" borderId="18" xfId="0" applyNumberFormat="1" applyFont="1" applyFill="1" applyBorder="1" applyAlignment="1">
      <alignment vertical="center" wrapText="1"/>
    </xf>
    <xf numFmtId="0" fontId="28" fillId="0" borderId="18" xfId="0" applyFont="1" applyFill="1" applyBorder="1" applyAlignment="1">
      <alignment vertical="center"/>
    </xf>
    <xf numFmtId="0" fontId="29" fillId="0" borderId="35" xfId="0" applyFont="1" applyFill="1" applyBorder="1" applyAlignment="1">
      <alignment vertical="center"/>
    </xf>
    <xf numFmtId="0" fontId="28" fillId="0" borderId="0" xfId="0" applyFont="1" applyBorder="1">
      <alignment vertical="center"/>
    </xf>
    <xf numFmtId="0" fontId="31" fillId="0" borderId="14" xfId="0" applyFont="1" applyFill="1" applyBorder="1" applyAlignment="1">
      <alignment vertical="center"/>
    </xf>
    <xf numFmtId="0" fontId="31" fillId="0" borderId="35" xfId="0" applyFont="1" applyFill="1" applyBorder="1" applyAlignment="1">
      <alignment vertical="center"/>
    </xf>
    <xf numFmtId="0" fontId="31" fillId="0" borderId="68" xfId="0" applyFont="1" applyFill="1" applyBorder="1" applyAlignment="1">
      <alignment vertical="center"/>
    </xf>
    <xf numFmtId="176" fontId="8" fillId="0" borderId="0" xfId="0" applyNumberFormat="1" applyFont="1">
      <alignment vertical="center"/>
    </xf>
    <xf numFmtId="176" fontId="8" fillId="0" borderId="0" xfId="0" applyNumberFormat="1" applyFont="1" applyFill="1" applyBorder="1" applyAlignment="1">
      <alignment vertical="center"/>
    </xf>
    <xf numFmtId="0" fontId="0" fillId="0" borderId="134" xfId="0" applyFont="1" applyFill="1" applyBorder="1" applyAlignment="1">
      <alignment horizontal="center" vertical="center"/>
    </xf>
    <xf numFmtId="0" fontId="57" fillId="0" borderId="0" xfId="0" applyFont="1" applyFill="1" applyBorder="1" applyAlignment="1">
      <alignment vertical="center" wrapText="1"/>
    </xf>
    <xf numFmtId="0" fontId="58" fillId="0" borderId="0" xfId="0" applyFont="1" applyAlignment="1">
      <alignment vertical="center" wrapText="1"/>
    </xf>
    <xf numFmtId="0" fontId="58" fillId="0" borderId="0" xfId="0" applyFont="1" applyFill="1" applyBorder="1" applyAlignment="1">
      <alignment vertical="center" wrapText="1"/>
    </xf>
    <xf numFmtId="0" fontId="8" fillId="28" borderId="77" xfId="0" applyFont="1" applyFill="1" applyBorder="1" applyAlignment="1">
      <alignment horizontal="center" vertical="center"/>
    </xf>
    <xf numFmtId="0" fontId="8" fillId="28" borderId="56" xfId="0" applyFont="1" applyFill="1" applyBorder="1" applyAlignment="1">
      <alignment horizontal="center" vertical="center"/>
    </xf>
    <xf numFmtId="0" fontId="27" fillId="0" borderId="39" xfId="0" applyFont="1" applyFill="1" applyBorder="1" applyAlignment="1">
      <alignment vertical="center"/>
    </xf>
    <xf numFmtId="0" fontId="59" fillId="28" borderId="56" xfId="0" applyFont="1" applyFill="1" applyBorder="1" applyAlignment="1">
      <alignment horizontal="center" vertical="center"/>
    </xf>
    <xf numFmtId="0" fontId="29" fillId="0" borderId="90" xfId="0" applyFont="1" applyFill="1" applyBorder="1" applyAlignment="1">
      <alignment vertical="center"/>
    </xf>
    <xf numFmtId="0" fontId="27" fillId="0" borderId="132" xfId="0" applyFont="1" applyFill="1" applyBorder="1" applyAlignment="1">
      <alignment horizontal="center" vertical="center"/>
    </xf>
    <xf numFmtId="0" fontId="27" fillId="0" borderId="66" xfId="0" applyFont="1" applyFill="1" applyBorder="1" applyAlignment="1">
      <alignment vertical="center"/>
    </xf>
    <xf numFmtId="0" fontId="27" fillId="0" borderId="66" xfId="0" applyFont="1" applyFill="1" applyBorder="1" applyAlignment="1">
      <alignment vertical="center" wrapText="1"/>
    </xf>
    <xf numFmtId="0" fontId="28" fillId="0" borderId="133" xfId="0" applyFont="1" applyBorder="1">
      <alignment vertical="center"/>
    </xf>
    <xf numFmtId="0" fontId="60" fillId="0" borderId="14" xfId="0" applyFont="1" applyFill="1" applyBorder="1" applyAlignment="1">
      <alignment vertical="center"/>
    </xf>
    <xf numFmtId="0" fontId="60" fillId="0" borderId="21" xfId="0" applyFont="1" applyFill="1" applyBorder="1" applyAlignment="1">
      <alignment vertical="center"/>
    </xf>
    <xf numFmtId="0" fontId="61" fillId="0" borderId="30" xfId="0" applyFont="1" applyFill="1" applyBorder="1" applyAlignment="1">
      <alignment vertical="center"/>
    </xf>
    <xf numFmtId="0" fontId="27" fillId="0" borderId="20" xfId="0" applyFont="1" applyFill="1" applyBorder="1" applyAlignment="1">
      <alignment horizontal="center" vertical="center"/>
    </xf>
    <xf numFmtId="0" fontId="8" fillId="28" borderId="76" xfId="0" applyFont="1" applyFill="1" applyBorder="1" applyAlignment="1">
      <alignment vertical="center"/>
    </xf>
    <xf numFmtId="0" fontId="52" fillId="0" borderId="76" xfId="0" applyFont="1" applyFill="1" applyBorder="1" applyAlignment="1">
      <alignment horizontal="center" vertical="center"/>
    </xf>
    <xf numFmtId="0" fontId="8" fillId="28" borderId="51" xfId="0" applyFont="1" applyFill="1" applyBorder="1" applyAlignment="1">
      <alignment vertical="center"/>
    </xf>
    <xf numFmtId="0" fontId="52" fillId="0" borderId="51" xfId="0" applyFont="1" applyFill="1" applyBorder="1" applyAlignment="1">
      <alignment horizontal="center" vertical="center"/>
    </xf>
    <xf numFmtId="0" fontId="8" fillId="0" borderId="0" xfId="0" applyFont="1" applyBorder="1" applyAlignment="1">
      <alignment vertical="top"/>
    </xf>
    <xf numFmtId="0" fontId="28" fillId="0" borderId="0" xfId="0" applyFont="1" applyFill="1" applyBorder="1" applyAlignment="1">
      <alignment horizontal="left" vertical="center" wrapText="1"/>
    </xf>
    <xf numFmtId="0" fontId="52" fillId="0" borderId="56" xfId="0" applyFont="1" applyFill="1" applyBorder="1" applyAlignment="1">
      <alignment horizontal="center" vertical="center"/>
    </xf>
    <xf numFmtId="176" fontId="27" fillId="0" borderId="66" xfId="0" applyNumberFormat="1" applyFont="1" applyFill="1" applyBorder="1" applyAlignment="1">
      <alignment vertical="center" wrapText="1"/>
    </xf>
    <xf numFmtId="0" fontId="8" fillId="0" borderId="66" xfId="0" applyFont="1" applyFill="1" applyBorder="1" applyAlignment="1">
      <alignment vertical="center"/>
    </xf>
    <xf numFmtId="0" fontId="28" fillId="0" borderId="66" xfId="0" applyFont="1" applyFill="1" applyBorder="1" applyAlignment="1">
      <alignment vertical="center"/>
    </xf>
    <xf numFmtId="0" fontId="28" fillId="0" borderId="67" xfId="0" applyFont="1" applyBorder="1">
      <alignment vertical="center"/>
    </xf>
    <xf numFmtId="0" fontId="27" fillId="29" borderId="0" xfId="0" applyFont="1" applyFill="1" applyBorder="1" applyAlignment="1">
      <alignment vertical="center" wrapText="1"/>
    </xf>
    <xf numFmtId="0" fontId="28" fillId="29" borderId="0" xfId="0" applyFont="1" applyFill="1" applyBorder="1" applyAlignment="1">
      <alignment vertical="center"/>
    </xf>
    <xf numFmtId="0" fontId="27" fillId="29" borderId="0" xfId="0" applyFont="1" applyFill="1" applyAlignment="1">
      <alignment vertical="center" wrapText="1"/>
    </xf>
    <xf numFmtId="0" fontId="8" fillId="0" borderId="0" xfId="0" applyFont="1" applyBorder="1">
      <alignment vertical="center"/>
    </xf>
    <xf numFmtId="0" fontId="8" fillId="0" borderId="0" xfId="0" applyFont="1" applyFill="1" applyAlignment="1">
      <alignment vertical="top"/>
    </xf>
    <xf numFmtId="0" fontId="28" fillId="26" borderId="55" xfId="0" applyFont="1" applyFill="1" applyBorder="1" applyAlignment="1">
      <alignment vertical="center" wrapText="1"/>
    </xf>
    <xf numFmtId="49" fontId="27" fillId="0" borderId="0" xfId="0" applyNumberFormat="1" applyFont="1" applyFill="1" applyBorder="1" applyAlignment="1">
      <alignment horizontal="left" vertical="center" wrapText="1"/>
    </xf>
    <xf numFmtId="49" fontId="27" fillId="0" borderId="0" xfId="0" applyNumberFormat="1" applyFont="1" applyAlignment="1">
      <alignment horizontal="left" vertical="center" wrapText="1"/>
    </xf>
    <xf numFmtId="0" fontId="27" fillId="25" borderId="0" xfId="0" applyFont="1" applyFill="1" applyBorder="1" applyAlignment="1">
      <alignment vertical="center" wrapText="1"/>
    </xf>
    <xf numFmtId="0" fontId="28" fillId="25" borderId="0" xfId="0" applyFont="1" applyFill="1" applyBorder="1" applyAlignment="1">
      <alignment vertical="center"/>
    </xf>
    <xf numFmtId="0" fontId="27" fillId="25" borderId="0" xfId="0" applyFont="1" applyFill="1" applyAlignment="1">
      <alignment vertical="center" wrapText="1"/>
    </xf>
    <xf numFmtId="49" fontId="27" fillId="0" borderId="0" xfId="0" applyNumberFormat="1" applyFont="1" applyFill="1" applyBorder="1" applyAlignment="1">
      <alignment horizontal="left" vertical="center"/>
    </xf>
    <xf numFmtId="0" fontId="28" fillId="24" borderId="87" xfId="0" applyFont="1" applyFill="1" applyBorder="1" applyAlignment="1">
      <alignment horizontal="center" vertical="center" wrapText="1"/>
    </xf>
    <xf numFmtId="0" fontId="28" fillId="26" borderId="60" xfId="0" applyFont="1" applyFill="1" applyBorder="1" applyAlignment="1">
      <alignment vertical="center"/>
    </xf>
    <xf numFmtId="0" fontId="28" fillId="26" borderId="60" xfId="0" applyFont="1" applyFill="1" applyBorder="1" applyAlignment="1">
      <alignment vertical="center" wrapText="1"/>
    </xf>
    <xf numFmtId="0" fontId="28" fillId="24" borderId="60" xfId="0" applyFont="1" applyFill="1" applyBorder="1" applyAlignment="1">
      <alignment vertical="center"/>
    </xf>
    <xf numFmtId="0" fontId="28" fillId="26" borderId="57" xfId="0" applyFont="1" applyFill="1" applyBorder="1" applyAlignment="1">
      <alignment vertical="center" wrapText="1"/>
    </xf>
    <xf numFmtId="0" fontId="28" fillId="24" borderId="70" xfId="0" applyFont="1" applyFill="1" applyBorder="1" applyAlignment="1">
      <alignment horizontal="center" vertical="center" wrapText="1"/>
    </xf>
    <xf numFmtId="0" fontId="28" fillId="26" borderId="52" xfId="0" applyFont="1" applyFill="1" applyBorder="1" applyAlignment="1">
      <alignment vertical="center" wrapText="1"/>
    </xf>
    <xf numFmtId="0" fontId="28" fillId="26" borderId="52" xfId="0" applyFont="1" applyFill="1" applyBorder="1" applyAlignment="1">
      <alignment vertical="center"/>
    </xf>
    <xf numFmtId="0" fontId="28" fillId="24" borderId="52" xfId="0" applyFont="1" applyFill="1" applyBorder="1" applyAlignment="1">
      <alignment vertical="center"/>
    </xf>
    <xf numFmtId="0" fontId="28" fillId="26" borderId="52" xfId="0" applyFont="1" applyFill="1" applyBorder="1" applyAlignment="1">
      <alignment horizontal="center" vertical="center" wrapText="1"/>
    </xf>
    <xf numFmtId="0" fontId="28" fillId="24" borderId="88" xfId="0" applyFont="1" applyFill="1" applyBorder="1" applyAlignment="1">
      <alignment horizontal="center" vertical="center" wrapText="1"/>
    </xf>
    <xf numFmtId="0" fontId="28" fillId="0" borderId="85" xfId="0" applyFont="1" applyFill="1" applyBorder="1" applyAlignment="1">
      <alignment vertical="center"/>
    </xf>
    <xf numFmtId="0" fontId="28" fillId="0" borderId="85" xfId="0" applyFont="1" applyFill="1" applyBorder="1" applyAlignment="1">
      <alignment vertical="center" wrapText="1"/>
    </xf>
    <xf numFmtId="0" fontId="28" fillId="26" borderId="85" xfId="0" applyFont="1" applyFill="1" applyBorder="1" applyAlignment="1">
      <alignment vertical="center"/>
    </xf>
    <xf numFmtId="0" fontId="28" fillId="24" borderId="85" xfId="0" applyFont="1" applyFill="1" applyBorder="1" applyAlignment="1">
      <alignment vertical="center"/>
    </xf>
    <xf numFmtId="0" fontId="28" fillId="26" borderId="85" xfId="0" applyFont="1" applyFill="1" applyBorder="1" applyAlignment="1">
      <alignment vertical="center" wrapText="1"/>
    </xf>
    <xf numFmtId="0" fontId="28" fillId="26" borderId="86" xfId="0" applyFont="1" applyFill="1" applyBorder="1" applyAlignment="1">
      <alignment vertical="center" wrapText="1"/>
    </xf>
    <xf numFmtId="0" fontId="63" fillId="26" borderId="0" xfId="0" applyFont="1" applyFill="1" applyBorder="1" applyAlignment="1">
      <alignment vertical="center" wrapText="1"/>
    </xf>
    <xf numFmtId="0" fontId="63" fillId="26" borderId="0" xfId="0" applyFont="1" applyFill="1" applyAlignment="1">
      <alignment vertical="center" wrapText="1"/>
    </xf>
    <xf numFmtId="0" fontId="63" fillId="29" borderId="42" xfId="0" applyFont="1" applyFill="1" applyBorder="1" applyAlignment="1">
      <alignment vertical="center" wrapText="1"/>
    </xf>
    <xf numFmtId="0" fontId="27" fillId="26" borderId="43" xfId="0" applyFont="1" applyFill="1" applyBorder="1">
      <alignment vertical="center"/>
    </xf>
    <xf numFmtId="0" fontId="0" fillId="26" borderId="43" xfId="0" applyFont="1" applyFill="1" applyBorder="1">
      <alignment vertical="center"/>
    </xf>
    <xf numFmtId="0" fontId="0" fillId="26" borderId="106" xfId="0" applyFont="1" applyFill="1" applyBorder="1">
      <alignment vertical="center"/>
    </xf>
    <xf numFmtId="0" fontId="63" fillId="29" borderId="58" xfId="0" applyFont="1" applyFill="1" applyBorder="1" applyAlignment="1">
      <alignment vertical="center" wrapText="1"/>
    </xf>
    <xf numFmtId="0" fontId="27" fillId="26" borderId="35" xfId="0" applyFont="1" applyFill="1" applyBorder="1">
      <alignment vertical="center"/>
    </xf>
    <xf numFmtId="0" fontId="0" fillId="26" borderId="35" xfId="0" applyFont="1" applyFill="1" applyBorder="1">
      <alignment vertical="center"/>
    </xf>
    <xf numFmtId="0" fontId="0" fillId="26" borderId="11" xfId="0" applyFont="1" applyFill="1" applyBorder="1">
      <alignment vertical="center"/>
    </xf>
    <xf numFmtId="0" fontId="64" fillId="0" borderId="0" xfId="0" applyFont="1">
      <alignment vertical="center"/>
    </xf>
    <xf numFmtId="0" fontId="63" fillId="29" borderId="103" xfId="0" applyFont="1" applyFill="1" applyBorder="1" applyAlignment="1">
      <alignment vertical="center" wrapText="1"/>
    </xf>
    <xf numFmtId="0" fontId="27" fillId="26" borderId="101" xfId="0" applyFont="1" applyFill="1" applyBorder="1" applyAlignment="1">
      <alignment vertical="center"/>
    </xf>
    <xf numFmtId="0" fontId="63" fillId="26" borderId="101" xfId="0" applyFont="1" applyFill="1" applyBorder="1" applyAlignment="1">
      <alignment vertical="center" wrapText="1"/>
    </xf>
    <xf numFmtId="0" fontId="63" fillId="26" borderId="105" xfId="0" applyFont="1" applyFill="1" applyBorder="1" applyAlignment="1">
      <alignment vertical="center" wrapText="1"/>
    </xf>
    <xf numFmtId="0" fontId="28" fillId="26" borderId="0" xfId="0" applyFont="1" applyFill="1" applyBorder="1" applyAlignment="1">
      <alignment horizontal="right" vertical="top"/>
    </xf>
    <xf numFmtId="0" fontId="28" fillId="26" borderId="0" xfId="0" applyFont="1" applyFill="1" applyBorder="1" applyAlignment="1">
      <alignment vertical="top"/>
    </xf>
    <xf numFmtId="0" fontId="28" fillId="26" borderId="0" xfId="0" applyFont="1" applyFill="1" applyBorder="1" applyAlignment="1">
      <alignment horizontal="right" vertical="top" wrapText="1"/>
    </xf>
    <xf numFmtId="0" fontId="63" fillId="26" borderId="33" xfId="0" applyFont="1" applyFill="1" applyBorder="1" applyAlignment="1">
      <alignment vertical="center" wrapText="1"/>
    </xf>
    <xf numFmtId="0" fontId="28" fillId="26" borderId="0" xfId="0" applyFont="1" applyFill="1" applyBorder="1" applyAlignment="1">
      <alignment vertical="top" wrapText="1"/>
    </xf>
    <xf numFmtId="0" fontId="28" fillId="26" borderId="0" xfId="0" applyFont="1" applyFill="1" applyAlignment="1">
      <alignment vertical="top" wrapText="1"/>
    </xf>
    <xf numFmtId="0" fontId="63" fillId="26" borderId="42" xfId="0" applyFont="1" applyFill="1" applyBorder="1" applyAlignment="1">
      <alignment vertical="center" wrapText="1"/>
    </xf>
    <xf numFmtId="0" fontId="63" fillId="26" borderId="43" xfId="0" applyFont="1" applyFill="1" applyBorder="1" applyAlignment="1">
      <alignment vertical="center" wrapText="1"/>
    </xf>
    <xf numFmtId="0" fontId="63" fillId="26" borderId="44" xfId="0" applyFont="1" applyFill="1" applyBorder="1" applyAlignment="1">
      <alignment vertical="center" wrapText="1"/>
    </xf>
    <xf numFmtId="0" fontId="63" fillId="26" borderId="34" xfId="0" applyFont="1" applyFill="1" applyBorder="1" applyAlignment="1">
      <alignment vertical="center" wrapText="1"/>
    </xf>
    <xf numFmtId="0" fontId="63" fillId="26" borderId="36" xfId="0" applyFont="1" applyFill="1" applyBorder="1" applyAlignment="1">
      <alignment vertical="center" wrapText="1"/>
    </xf>
    <xf numFmtId="0" fontId="63" fillId="0" borderId="34" xfId="0" applyFont="1" applyFill="1" applyBorder="1">
      <alignment vertical="center"/>
    </xf>
    <xf numFmtId="0" fontId="63" fillId="0" borderId="0" xfId="0" applyFont="1" applyFill="1" applyBorder="1">
      <alignment vertical="center"/>
    </xf>
    <xf numFmtId="0" fontId="63" fillId="0" borderId="0" xfId="0" applyFont="1" applyFill="1" applyBorder="1" applyAlignment="1">
      <alignment vertical="center" wrapText="1"/>
    </xf>
    <xf numFmtId="0" fontId="64" fillId="0" borderId="0" xfId="0" applyFont="1" applyFill="1">
      <alignment vertical="center"/>
    </xf>
    <xf numFmtId="0" fontId="63" fillId="26" borderId="34" xfId="0" applyFont="1" applyFill="1" applyBorder="1">
      <alignment vertical="center"/>
    </xf>
    <xf numFmtId="0" fontId="64" fillId="26" borderId="0" xfId="0" applyFont="1" applyFill="1" applyBorder="1">
      <alignment vertical="center"/>
    </xf>
    <xf numFmtId="0" fontId="63" fillId="26" borderId="0" xfId="0" applyFont="1" applyFill="1" applyBorder="1">
      <alignment vertical="center"/>
    </xf>
    <xf numFmtId="0" fontId="63" fillId="0" borderId="37" xfId="0" applyFont="1" applyFill="1" applyBorder="1">
      <alignment vertical="center"/>
    </xf>
    <xf numFmtId="0" fontId="64" fillId="0" borderId="33" xfId="0" applyFont="1" applyFill="1" applyBorder="1">
      <alignment vertical="center"/>
    </xf>
    <xf numFmtId="0" fontId="63" fillId="0" borderId="33" xfId="0" applyFont="1" applyFill="1" applyBorder="1">
      <alignment vertical="center"/>
    </xf>
    <xf numFmtId="0" fontId="63" fillId="0" borderId="33" xfId="0" applyFont="1" applyFill="1" applyBorder="1" applyAlignment="1">
      <alignment vertical="center"/>
    </xf>
    <xf numFmtId="0" fontId="63" fillId="0" borderId="33" xfId="0" applyFont="1" applyFill="1" applyBorder="1" applyAlignment="1">
      <alignment horizontal="center" vertical="center"/>
    </xf>
    <xf numFmtId="0" fontId="66" fillId="0" borderId="33" xfId="0" applyFont="1" applyFill="1" applyBorder="1" applyAlignment="1" applyProtection="1">
      <alignment vertical="center" shrinkToFit="1"/>
      <protection locked="0"/>
    </xf>
    <xf numFmtId="0" fontId="64" fillId="0" borderId="101" xfId="0" applyFont="1" applyFill="1" applyBorder="1" applyAlignment="1">
      <alignment horizontal="center" vertical="center"/>
    </xf>
    <xf numFmtId="0" fontId="64" fillId="0" borderId="102" xfId="0" applyFont="1" applyBorder="1">
      <alignment vertical="center"/>
    </xf>
    <xf numFmtId="0" fontId="63" fillId="0" borderId="34" xfId="0" applyFont="1" applyFill="1" applyBorder="1" applyAlignment="1">
      <alignment vertical="center" wrapText="1"/>
    </xf>
    <xf numFmtId="0" fontId="63" fillId="0" borderId="43" xfId="0" applyFont="1" applyBorder="1" applyAlignment="1">
      <alignment vertical="center" wrapText="1"/>
    </xf>
    <xf numFmtId="0" fontId="0" fillId="26" borderId="0" xfId="0" applyFont="1" applyFill="1">
      <alignment vertical="center"/>
    </xf>
    <xf numFmtId="0" fontId="26" fillId="26" borderId="0" xfId="0" applyFont="1" applyFill="1">
      <alignment vertical="center"/>
    </xf>
    <xf numFmtId="0" fontId="0" fillId="26" borderId="0" xfId="0" applyFont="1" applyFill="1" applyAlignment="1">
      <alignment horizontal="center" vertical="center"/>
    </xf>
    <xf numFmtId="0" fontId="56" fillId="0" borderId="0" xfId="0" applyFont="1" applyFill="1">
      <alignment vertical="center"/>
    </xf>
    <xf numFmtId="0" fontId="8" fillId="0" borderId="30" xfId="0" applyFont="1" applyFill="1" applyBorder="1" applyAlignment="1">
      <alignment vertical="center" shrinkToFit="1"/>
    </xf>
    <xf numFmtId="0" fontId="6" fillId="0" borderId="0" xfId="0" applyFont="1" applyFill="1" applyBorder="1" applyAlignment="1">
      <alignment horizontal="right" vertical="center"/>
    </xf>
    <xf numFmtId="0" fontId="8" fillId="0" borderId="60" xfId="0" applyFont="1" applyFill="1" applyBorder="1" applyAlignment="1">
      <alignment vertical="top"/>
    </xf>
    <xf numFmtId="0" fontId="8" fillId="0" borderId="52" xfId="0" applyFont="1" applyFill="1" applyBorder="1" applyAlignment="1">
      <alignment vertical="top"/>
    </xf>
    <xf numFmtId="0" fontId="26" fillId="0" borderId="0" xfId="0" applyFont="1" applyFill="1">
      <alignment vertical="center"/>
    </xf>
    <xf numFmtId="177" fontId="7" fillId="0" borderId="0" xfId="0" applyNumberFormat="1" applyFont="1" applyFill="1" applyBorder="1" applyAlignment="1">
      <alignment vertical="center"/>
    </xf>
    <xf numFmtId="0" fontId="7" fillId="0" borderId="0" xfId="0" applyFont="1" applyFill="1" applyBorder="1" applyAlignment="1">
      <alignment vertical="center"/>
    </xf>
    <xf numFmtId="0" fontId="0"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alignment horizontal="left" vertical="center"/>
    </xf>
    <xf numFmtId="177" fontId="7" fillId="0" borderId="125" xfId="0" applyNumberFormat="1" applyFont="1" applyFill="1" applyBorder="1" applyAlignment="1">
      <alignment vertical="center"/>
    </xf>
    <xf numFmtId="0" fontId="0" fillId="0" borderId="0" xfId="0" applyFont="1" applyFill="1" applyAlignment="1">
      <alignment horizontal="right" vertical="center"/>
    </xf>
    <xf numFmtId="0" fontId="7" fillId="28" borderId="91" xfId="0" applyFont="1" applyFill="1" applyBorder="1">
      <alignment vertical="center"/>
    </xf>
    <xf numFmtId="0" fontId="7" fillId="28" borderId="23" xfId="0" applyFont="1" applyFill="1" applyBorder="1">
      <alignment vertical="center"/>
    </xf>
    <xf numFmtId="0" fontId="7" fillId="28" borderId="24" xfId="0" applyFont="1" applyFill="1" applyBorder="1">
      <alignment vertical="center"/>
    </xf>
    <xf numFmtId="0" fontId="7" fillId="26" borderId="54" xfId="0" applyFont="1" applyFill="1" applyBorder="1" applyAlignment="1">
      <alignment horizontal="center" vertical="center" wrapText="1"/>
    </xf>
    <xf numFmtId="0" fontId="7" fillId="26" borderId="68" xfId="0" applyFont="1" applyFill="1" applyBorder="1" applyAlignment="1">
      <alignment vertical="center" wrapText="1"/>
    </xf>
    <xf numFmtId="0" fontId="7" fillId="26" borderId="54" xfId="0" applyFont="1" applyFill="1" applyBorder="1" applyAlignment="1">
      <alignment horizontal="center" vertical="center" wrapText="1"/>
    </xf>
    <xf numFmtId="0" fontId="7" fillId="26" borderId="97" xfId="0" applyFont="1" applyFill="1" applyBorder="1" applyAlignment="1">
      <alignment horizontal="center" vertical="center" wrapText="1" shrinkToFit="1"/>
    </xf>
    <xf numFmtId="0" fontId="0" fillId="26" borderId="90" xfId="0" applyFont="1" applyFill="1" applyBorder="1" applyAlignment="1">
      <alignment horizontal="center" vertical="center" textRotation="255" wrapText="1"/>
    </xf>
    <xf numFmtId="0" fontId="7" fillId="26" borderId="17" xfId="0" applyFont="1" applyFill="1" applyBorder="1" applyAlignment="1">
      <alignment horizontal="center" vertical="center" wrapText="1" shrinkToFit="1"/>
    </xf>
    <xf numFmtId="0" fontId="7" fillId="26" borderId="18" xfId="0" applyFont="1" applyFill="1" applyBorder="1" applyAlignment="1">
      <alignment horizontal="center" vertical="center" wrapText="1" shrinkToFit="1"/>
    </xf>
    <xf numFmtId="0" fontId="7" fillId="26" borderId="19" xfId="0" applyFont="1" applyFill="1" applyBorder="1" applyAlignment="1">
      <alignment horizontal="center" vertical="center" wrapText="1" shrinkToFit="1"/>
    </xf>
    <xf numFmtId="0" fontId="7" fillId="26" borderId="90" xfId="0" applyFont="1" applyFill="1" applyBorder="1" applyAlignment="1">
      <alignment horizontal="center" vertical="center" wrapText="1" shrinkToFit="1"/>
    </xf>
    <xf numFmtId="0" fontId="7" fillId="26" borderId="90" xfId="0" applyFont="1" applyFill="1" applyBorder="1" applyAlignment="1">
      <alignment horizontal="center" vertical="center" shrinkToFit="1"/>
    </xf>
    <xf numFmtId="0" fontId="7" fillId="26" borderId="17" xfId="0" applyFont="1" applyFill="1" applyBorder="1" applyAlignment="1">
      <alignment horizontal="center" vertical="center" shrinkToFit="1"/>
    </xf>
    <xf numFmtId="0" fontId="7" fillId="26" borderId="90" xfId="0" applyFont="1" applyFill="1" applyBorder="1" applyAlignment="1">
      <alignment horizontal="center" vertical="center" wrapText="1"/>
    </xf>
    <xf numFmtId="0" fontId="7" fillId="26" borderId="109" xfId="0" applyFont="1" applyFill="1" applyBorder="1" applyAlignment="1">
      <alignment horizontal="center" vertical="center" wrapText="1"/>
    </xf>
    <xf numFmtId="0" fontId="7" fillId="26" borderId="123" xfId="0" applyFont="1" applyFill="1" applyBorder="1" applyAlignment="1">
      <alignment horizontal="center" vertical="center" wrapText="1"/>
    </xf>
    <xf numFmtId="0" fontId="7" fillId="26" borderId="19" xfId="0" applyFont="1" applyFill="1" applyBorder="1" applyAlignment="1">
      <alignment horizontal="center" vertical="center" wrapText="1"/>
    </xf>
    <xf numFmtId="0" fontId="7" fillId="26" borderId="90" xfId="0" applyFont="1" applyFill="1" applyBorder="1" applyAlignment="1">
      <alignment horizontal="center" vertical="center" textRotation="255"/>
    </xf>
    <xf numFmtId="0" fontId="7" fillId="26" borderId="17" xfId="0" applyFont="1" applyFill="1" applyBorder="1" applyAlignment="1">
      <alignment horizontal="center" vertical="center"/>
    </xf>
    <xf numFmtId="0" fontId="7" fillId="26" borderId="18" xfId="0" applyFont="1" applyFill="1" applyBorder="1" applyAlignment="1">
      <alignment horizontal="center" vertical="center"/>
    </xf>
    <xf numFmtId="0" fontId="7" fillId="0" borderId="10" xfId="0" applyFont="1" applyFill="1" applyBorder="1" applyAlignment="1">
      <alignment vertical="center" wrapText="1"/>
    </xf>
    <xf numFmtId="0" fontId="7" fillId="0" borderId="20" xfId="0" applyFont="1" applyFill="1" applyBorder="1" applyAlignment="1">
      <alignment horizontal="center" vertical="center"/>
    </xf>
    <xf numFmtId="0" fontId="7" fillId="0" borderId="27" xfId="0" applyFont="1" applyFill="1" applyBorder="1" applyAlignment="1">
      <alignment horizontal="center" vertical="center"/>
    </xf>
    <xf numFmtId="0" fontId="7" fillId="0" borderId="27" xfId="0" applyFont="1" applyFill="1" applyBorder="1" applyAlignment="1" applyProtection="1">
      <alignment horizontal="center" vertical="center"/>
      <protection locked="0"/>
    </xf>
    <xf numFmtId="0" fontId="7" fillId="0" borderId="29" xfId="0" applyFont="1" applyFill="1" applyBorder="1" applyAlignment="1" applyProtection="1">
      <alignment horizontal="center" vertical="center"/>
      <protection locked="0"/>
    </xf>
    <xf numFmtId="0" fontId="7" fillId="0" borderId="10" xfId="0" applyFont="1" applyFill="1" applyBorder="1" applyAlignment="1" applyProtection="1">
      <alignment vertical="center" wrapText="1"/>
      <protection locked="0"/>
    </xf>
    <xf numFmtId="0" fontId="0" fillId="0" borderId="12" xfId="0" applyFont="1" applyFill="1" applyBorder="1" applyAlignment="1">
      <alignment vertical="center" wrapText="1"/>
    </xf>
    <xf numFmtId="38" fontId="7" fillId="0" borderId="10" xfId="34" applyFont="1" applyFill="1" applyBorder="1" applyAlignment="1" applyProtection="1">
      <alignment vertical="center" shrinkToFit="1"/>
      <protection locked="0"/>
    </xf>
    <xf numFmtId="0" fontId="0" fillId="28" borderId="92" xfId="0" applyFont="1" applyFill="1" applyBorder="1" applyAlignment="1" applyProtection="1">
      <alignment horizontal="center" vertical="center"/>
      <protection locked="0"/>
    </xf>
    <xf numFmtId="0" fontId="67" fillId="28" borderId="11" xfId="0" applyFont="1" applyFill="1" applyBorder="1" applyAlignment="1" applyProtection="1">
      <alignment horizontal="center" vertical="center"/>
      <protection locked="0"/>
    </xf>
    <xf numFmtId="0" fontId="7" fillId="28" borderId="35" xfId="0" applyFont="1" applyFill="1" applyBorder="1" applyAlignment="1" applyProtection="1">
      <alignment horizontal="center" vertical="center"/>
      <protection locked="0"/>
    </xf>
    <xf numFmtId="0" fontId="7" fillId="28" borderId="35" xfId="0" applyFont="1" applyFill="1" applyBorder="1" applyAlignment="1">
      <alignment horizontal="center" vertical="center"/>
    </xf>
    <xf numFmtId="0" fontId="0" fillId="0" borderId="35" xfId="0" applyFont="1" applyFill="1" applyBorder="1">
      <alignment vertical="center"/>
    </xf>
    <xf numFmtId="0" fontId="0" fillId="0" borderId="35" xfId="0" applyFont="1" applyFill="1" applyBorder="1" applyAlignment="1">
      <alignment horizontal="center" vertical="center"/>
    </xf>
    <xf numFmtId="0" fontId="0" fillId="0" borderId="35" xfId="0" applyFont="1" applyFill="1" applyBorder="1" applyAlignment="1">
      <alignment vertical="center"/>
    </xf>
    <xf numFmtId="177" fontId="7" fillId="0" borderId="22" xfId="0" applyNumberFormat="1" applyFont="1" applyFill="1" applyBorder="1">
      <alignment vertical="center"/>
    </xf>
    <xf numFmtId="0" fontId="0" fillId="0" borderId="11" xfId="0" applyFont="1" applyFill="1" applyBorder="1" applyAlignment="1">
      <alignment vertical="center"/>
    </xf>
    <xf numFmtId="0" fontId="7" fillId="0" borderId="12" xfId="0" applyFont="1" applyFill="1" applyBorder="1" applyAlignment="1">
      <alignment horizontal="left" vertical="center"/>
    </xf>
    <xf numFmtId="0" fontId="7" fillId="0" borderId="35" xfId="0" applyFont="1" applyFill="1" applyBorder="1" applyAlignment="1">
      <alignment horizontal="center" vertical="center"/>
    </xf>
    <xf numFmtId="0" fontId="7" fillId="0" borderId="35" xfId="0" applyFont="1" applyFill="1" applyBorder="1" applyAlignment="1">
      <alignment horizontal="left" vertical="center"/>
    </xf>
    <xf numFmtId="177" fontId="7" fillId="0" borderId="125" xfId="34" applyNumberFormat="1" applyFont="1" applyFill="1" applyBorder="1" applyAlignment="1">
      <alignment vertical="center"/>
    </xf>
    <xf numFmtId="0" fontId="7" fillId="25" borderId="91" xfId="0" applyFont="1" applyFill="1" applyBorder="1">
      <alignment vertical="center"/>
    </xf>
    <xf numFmtId="0" fontId="0" fillId="25" borderId="43" xfId="0" applyFont="1" applyFill="1" applyBorder="1">
      <alignment vertical="center"/>
    </xf>
    <xf numFmtId="0" fontId="0" fillId="25" borderId="23" xfId="0" applyFont="1" applyFill="1" applyBorder="1">
      <alignment vertical="center"/>
    </xf>
    <xf numFmtId="0" fontId="0" fillId="25" borderId="24" xfId="0" applyFont="1" applyFill="1" applyBorder="1">
      <alignment vertical="center"/>
    </xf>
    <xf numFmtId="0" fontId="0" fillId="26" borderId="54" xfId="0" applyFont="1" applyFill="1" applyBorder="1" applyAlignment="1">
      <alignment horizontal="center" vertical="center" wrapText="1"/>
    </xf>
    <xf numFmtId="0" fontId="7" fillId="26" borderId="22" xfId="0" applyFont="1" applyFill="1" applyBorder="1" applyAlignment="1">
      <alignment vertical="center" wrapText="1"/>
    </xf>
    <xf numFmtId="0" fontId="7" fillId="26" borderId="16" xfId="0" applyFont="1" applyFill="1" applyBorder="1" applyAlignment="1">
      <alignment horizontal="center" vertical="center" wrapText="1"/>
    </xf>
    <xf numFmtId="0" fontId="7" fillId="26" borderId="97" xfId="0" applyFont="1" applyFill="1" applyBorder="1" applyAlignment="1">
      <alignment horizontal="center" vertical="center" textRotation="255"/>
    </xf>
    <xf numFmtId="0" fontId="27" fillId="26" borderId="90" xfId="0" applyFont="1" applyFill="1" applyBorder="1" applyAlignment="1" applyProtection="1">
      <alignment horizontal="center" vertical="top" textRotation="255" wrapText="1"/>
      <protection locked="0"/>
    </xf>
    <xf numFmtId="0" fontId="7" fillId="25" borderId="92" xfId="0" applyFont="1" applyFill="1" applyBorder="1" applyAlignment="1" applyProtection="1">
      <alignment horizontal="center" vertical="center"/>
      <protection locked="0"/>
    </xf>
    <xf numFmtId="0" fontId="67" fillId="25" borderId="11" xfId="0" applyFont="1" applyFill="1" applyBorder="1" applyAlignment="1" applyProtection="1">
      <alignment horizontal="center" vertical="center"/>
      <protection locked="0"/>
    </xf>
    <xf numFmtId="179" fontId="7" fillId="0" borderId="10" xfId="28" applyNumberFormat="1" applyFont="1" applyFill="1" applyBorder="1" applyAlignment="1">
      <alignment vertical="center" shrinkToFit="1"/>
    </xf>
    <xf numFmtId="0" fontId="7" fillId="25" borderId="35" xfId="0" applyFont="1" applyFill="1" applyBorder="1" applyAlignment="1" applyProtection="1">
      <alignment horizontal="center" vertical="center"/>
      <protection locked="0"/>
    </xf>
    <xf numFmtId="0" fontId="30" fillId="32" borderId="31" xfId="0" applyFont="1" applyFill="1" applyBorder="1">
      <alignment vertical="center"/>
    </xf>
    <xf numFmtId="0" fontId="67" fillId="25" borderId="50" xfId="0" applyFont="1" applyFill="1" applyBorder="1" applyAlignment="1" applyProtection="1">
      <alignment horizontal="center" vertical="center"/>
      <protection locked="0"/>
    </xf>
    <xf numFmtId="179" fontId="7" fillId="0" borderId="28" xfId="28" applyNumberFormat="1" applyFont="1" applyFill="1" applyBorder="1" applyAlignment="1">
      <alignment vertical="center" shrinkToFit="1"/>
    </xf>
    <xf numFmtId="0" fontId="8" fillId="0" borderId="59" xfId="0" applyFont="1" applyFill="1" applyBorder="1" applyAlignment="1">
      <alignment vertical="center"/>
    </xf>
    <xf numFmtId="0" fontId="7" fillId="25" borderId="49" xfId="0" applyFont="1" applyFill="1" applyBorder="1" applyAlignment="1" applyProtection="1">
      <alignment horizontal="center" vertical="center"/>
      <protection locked="0"/>
    </xf>
    <xf numFmtId="0" fontId="8" fillId="0" borderId="49" xfId="0" applyFont="1" applyFill="1" applyBorder="1" applyAlignment="1">
      <alignment vertical="center"/>
    </xf>
    <xf numFmtId="0" fontId="8" fillId="0" borderId="49" xfId="0" applyFont="1" applyFill="1" applyBorder="1" applyAlignment="1" applyProtection="1">
      <alignment vertical="center"/>
      <protection locked="0"/>
    </xf>
    <xf numFmtId="0" fontId="0" fillId="0" borderId="49" xfId="0" applyFont="1" applyFill="1" applyBorder="1">
      <alignment vertical="center"/>
    </xf>
    <xf numFmtId="0" fontId="0" fillId="0" borderId="49" xfId="0" applyFont="1" applyFill="1" applyBorder="1" applyAlignment="1">
      <alignment horizontal="center" vertical="center"/>
    </xf>
    <xf numFmtId="0" fontId="0" fillId="0" borderId="49" xfId="0" applyFont="1" applyFill="1" applyBorder="1" applyAlignment="1">
      <alignment vertical="center"/>
    </xf>
    <xf numFmtId="177" fontId="7" fillId="0" borderId="26" xfId="0" applyNumberFormat="1" applyFont="1" applyFill="1" applyBorder="1">
      <alignment vertical="center"/>
    </xf>
    <xf numFmtId="49" fontId="0" fillId="0" borderId="0" xfId="0" applyNumberFormat="1" applyFont="1" applyFill="1" applyBorder="1" applyAlignment="1" applyProtection="1">
      <alignment horizontal="center" vertical="center"/>
      <protection locked="0"/>
    </xf>
    <xf numFmtId="0" fontId="7" fillId="26" borderId="17" xfId="0" applyFont="1" applyFill="1" applyBorder="1" applyAlignment="1">
      <alignment horizontal="center" vertical="center"/>
    </xf>
    <xf numFmtId="0" fontId="7" fillId="25" borderId="53" xfId="0" applyFont="1" applyFill="1" applyBorder="1" applyAlignment="1" applyProtection="1">
      <alignment horizontal="center" vertical="center"/>
      <protection locked="0"/>
    </xf>
    <xf numFmtId="0" fontId="7" fillId="26" borderId="11" xfId="0" applyFont="1" applyFill="1" applyBorder="1" applyAlignment="1" applyProtection="1">
      <alignment horizontal="left" vertical="top" textRotation="255"/>
      <protection locked="0"/>
    </xf>
    <xf numFmtId="0" fontId="7" fillId="0" borderId="10" xfId="0" applyFont="1" applyFill="1" applyBorder="1" applyAlignment="1" applyProtection="1">
      <alignment vertical="center"/>
      <protection locked="0"/>
    </xf>
    <xf numFmtId="0" fontId="7" fillId="0" borderId="28" xfId="0" applyFont="1" applyFill="1" applyBorder="1" applyAlignment="1" applyProtection="1">
      <alignment vertical="center"/>
      <protection locked="0"/>
    </xf>
    <xf numFmtId="0" fontId="8" fillId="0" borderId="35" xfId="0" applyFont="1" applyFill="1" applyBorder="1" applyAlignment="1">
      <alignment vertical="center"/>
    </xf>
    <xf numFmtId="0" fontId="28" fillId="0" borderId="0" xfId="0" applyFont="1" applyFill="1" applyBorder="1" applyAlignment="1">
      <alignment horizontal="left" vertical="top" wrapText="1"/>
    </xf>
    <xf numFmtId="0" fontId="30" fillId="0" borderId="0" xfId="0" applyFont="1" applyFill="1" applyBorder="1" applyAlignment="1">
      <alignment vertical="center"/>
    </xf>
    <xf numFmtId="0" fontId="56" fillId="0" borderId="0" xfId="0" applyFont="1" applyAlignment="1" applyProtection="1">
      <alignment horizontal="right" vertical="center"/>
      <protection locked="0"/>
    </xf>
    <xf numFmtId="0" fontId="30" fillId="31" borderId="0" xfId="0" applyFont="1" applyFill="1" applyBorder="1" applyAlignment="1">
      <alignment horizontal="center" vertical="center"/>
    </xf>
    <xf numFmtId="0" fontId="30" fillId="32" borderId="0" xfId="0" applyFont="1" applyFill="1" applyBorder="1">
      <alignment vertical="center"/>
    </xf>
    <xf numFmtId="0" fontId="51" fillId="32" borderId="0" xfId="0" applyFont="1" applyFill="1" applyBorder="1">
      <alignment vertical="center"/>
    </xf>
    <xf numFmtId="0" fontId="68" fillId="0" borderId="0" xfId="0" applyFont="1" applyFill="1" applyBorder="1">
      <alignment vertical="center"/>
    </xf>
    <xf numFmtId="0" fontId="69" fillId="0" borderId="0" xfId="0" applyFont="1" applyAlignment="1">
      <alignment vertical="top"/>
    </xf>
    <xf numFmtId="0" fontId="33" fillId="0" borderId="0" xfId="0" applyFont="1" applyAlignment="1">
      <alignment horizontal="right" vertical="center"/>
    </xf>
    <xf numFmtId="0" fontId="34" fillId="0" borderId="10" xfId="0" applyFont="1" applyBorder="1" applyAlignment="1">
      <alignment vertical="center"/>
    </xf>
    <xf numFmtId="0" fontId="73" fillId="0" borderId="12" xfId="0" applyFont="1" applyBorder="1" applyAlignment="1">
      <alignment horizontal="center" vertical="center" wrapText="1"/>
    </xf>
    <xf numFmtId="0" fontId="26" fillId="0" borderId="0" xfId="0" applyFont="1" applyAlignment="1">
      <alignment vertical="center"/>
    </xf>
    <xf numFmtId="0" fontId="7" fillId="0" borderId="0" xfId="0" applyFont="1" applyAlignment="1">
      <alignment vertical="top"/>
    </xf>
    <xf numFmtId="0" fontId="34" fillId="0" borderId="0" xfId="0" applyFont="1" applyAlignment="1">
      <alignment vertical="center"/>
    </xf>
    <xf numFmtId="179" fontId="34" fillId="0" borderId="10" xfId="28" applyNumberFormat="1" applyFont="1" applyBorder="1" applyAlignment="1">
      <alignment vertical="center"/>
    </xf>
    <xf numFmtId="179" fontId="34" fillId="0" borderId="10" xfId="28" applyNumberFormat="1" applyFont="1" applyBorder="1">
      <alignment vertical="center"/>
    </xf>
    <xf numFmtId="0" fontId="34" fillId="0" borderId="11" xfId="0" applyFont="1" applyBorder="1" applyAlignment="1">
      <alignment vertical="center"/>
    </xf>
    <xf numFmtId="0" fontId="34" fillId="0" borderId="17" xfId="0" applyFont="1" applyBorder="1" applyAlignment="1">
      <alignment vertical="center"/>
    </xf>
    <xf numFmtId="0" fontId="34" fillId="0" borderId="19" xfId="0" applyFont="1" applyBorder="1" applyAlignment="1">
      <alignment vertical="center"/>
    </xf>
    <xf numFmtId="179" fontId="34" fillId="0" borderId="90" xfId="28" applyNumberFormat="1" applyFont="1" applyBorder="1" applyAlignment="1">
      <alignment vertical="center"/>
    </xf>
    <xf numFmtId="179" fontId="34" fillId="0" borderId="138" xfId="28" applyNumberFormat="1" applyFont="1" applyBorder="1" applyAlignment="1">
      <alignment vertical="center" wrapText="1"/>
    </xf>
    <xf numFmtId="179" fontId="34" fillId="0" borderId="90" xfId="28" applyNumberFormat="1" applyFont="1" applyBorder="1">
      <alignment vertical="center"/>
    </xf>
    <xf numFmtId="0" fontId="34" fillId="0" borderId="90" xfId="0" applyFont="1" applyBorder="1" applyAlignment="1">
      <alignment vertical="center"/>
    </xf>
    <xf numFmtId="0" fontId="34" fillId="0" borderId="139" xfId="0" applyFont="1" applyBorder="1" applyAlignment="1">
      <alignment vertical="center"/>
    </xf>
    <xf numFmtId="0" fontId="34" fillId="0" borderId="140" xfId="0" applyFont="1" applyBorder="1" applyAlignment="1">
      <alignment vertical="center" wrapText="1"/>
    </xf>
    <xf numFmtId="179" fontId="34" fillId="0" borderId="137" xfId="28" applyNumberFormat="1" applyFont="1" applyBorder="1" applyAlignment="1">
      <alignment vertical="center" wrapText="1"/>
    </xf>
    <xf numFmtId="179" fontId="34" fillId="0" borderId="141" xfId="28" applyNumberFormat="1" applyFont="1" applyBorder="1" applyAlignment="1">
      <alignment vertical="center" wrapText="1"/>
    </xf>
    <xf numFmtId="0" fontId="34" fillId="0" borderId="137" xfId="0" applyFont="1" applyBorder="1" applyAlignment="1">
      <alignment vertical="center"/>
    </xf>
    <xf numFmtId="0" fontId="28" fillId="0" borderId="70" xfId="0" applyFont="1" applyFill="1" applyBorder="1" applyAlignment="1">
      <alignment horizontal="center" vertical="center" wrapText="1"/>
    </xf>
    <xf numFmtId="0" fontId="28" fillId="0" borderId="108" xfId="0" applyFont="1" applyFill="1" applyBorder="1" applyAlignment="1">
      <alignment horizontal="center" vertical="center" wrapText="1"/>
    </xf>
    <xf numFmtId="0" fontId="28" fillId="0" borderId="115" xfId="0" applyFont="1" applyFill="1" applyBorder="1" applyAlignment="1">
      <alignment horizontal="center" vertical="center" wrapText="1"/>
    </xf>
    <xf numFmtId="49" fontId="27" fillId="0" borderId="21" xfId="0" applyNumberFormat="1" applyFont="1" applyFill="1" applyBorder="1" applyAlignment="1">
      <alignment horizontal="left" vertical="center" wrapText="1"/>
    </xf>
    <xf numFmtId="49" fontId="27" fillId="0" borderId="21" xfId="0" applyNumberFormat="1" applyFont="1" applyBorder="1" applyAlignment="1">
      <alignment horizontal="left" vertical="center" wrapText="1"/>
    </xf>
    <xf numFmtId="0" fontId="28" fillId="0" borderId="88" xfId="0" applyFont="1" applyFill="1" applyBorder="1" applyAlignment="1">
      <alignment horizontal="center" vertical="center" wrapText="1"/>
    </xf>
    <xf numFmtId="0" fontId="74" fillId="0" borderId="0" xfId="0" applyFont="1" applyFill="1" applyAlignment="1">
      <alignment vertical="center"/>
    </xf>
    <xf numFmtId="0" fontId="28" fillId="0" borderId="0" xfId="0" applyFont="1" applyFill="1" applyAlignment="1">
      <alignment vertical="center"/>
    </xf>
    <xf numFmtId="182" fontId="7" fillId="28" borderId="35" xfId="0" applyNumberFormat="1" applyFont="1" applyFill="1" applyBorder="1" applyAlignment="1" applyProtection="1">
      <alignment horizontal="center" vertical="center"/>
      <protection locked="0"/>
    </xf>
    <xf numFmtId="176" fontId="28" fillId="0" borderId="0" xfId="0" applyNumberFormat="1" applyFont="1" applyFill="1">
      <alignment vertical="center"/>
    </xf>
    <xf numFmtId="0" fontId="76" fillId="0" borderId="0" xfId="0" applyFont="1" applyFill="1">
      <alignment vertical="center"/>
    </xf>
    <xf numFmtId="0" fontId="76" fillId="0" borderId="0" xfId="0" applyFont="1" applyFill="1" applyBorder="1">
      <alignment vertical="center"/>
    </xf>
    <xf numFmtId="0" fontId="79" fillId="0" borderId="0" xfId="0" applyFont="1" applyFill="1">
      <alignment vertical="center"/>
    </xf>
    <xf numFmtId="0" fontId="80" fillId="0" borderId="0" xfId="0" applyFont="1" applyFill="1">
      <alignment vertical="center"/>
    </xf>
    <xf numFmtId="0" fontId="80" fillId="0" borderId="0" xfId="0" applyFont="1" applyFill="1" applyBorder="1" applyAlignment="1">
      <alignment vertical="center"/>
    </xf>
    <xf numFmtId="0" fontId="80" fillId="0" borderId="0" xfId="0" applyFont="1">
      <alignment vertical="center"/>
    </xf>
    <xf numFmtId="0" fontId="82" fillId="0" borderId="0" xfId="0" applyFont="1" applyFill="1">
      <alignment vertical="center"/>
    </xf>
    <xf numFmtId="0" fontId="80" fillId="0" borderId="0" xfId="0" applyFont="1" applyFill="1" applyBorder="1">
      <alignment vertical="center"/>
    </xf>
    <xf numFmtId="0" fontId="80" fillId="0" borderId="0" xfId="0" applyFont="1" applyFill="1" applyBorder="1" applyProtection="1">
      <alignment vertical="center"/>
      <protection locked="0"/>
    </xf>
    <xf numFmtId="0" fontId="80" fillId="0" borderId="0" xfId="0" applyFont="1" applyProtection="1">
      <alignment vertical="center"/>
      <protection locked="0"/>
    </xf>
    <xf numFmtId="0" fontId="77" fillId="0" borderId="0" xfId="0" applyFont="1" applyFill="1">
      <alignment vertical="center"/>
    </xf>
    <xf numFmtId="0" fontId="77" fillId="0" borderId="0" xfId="0" applyFont="1">
      <alignment vertical="center"/>
    </xf>
    <xf numFmtId="0" fontId="83" fillId="0" borderId="0" xfId="0" applyFont="1" applyFill="1">
      <alignment vertical="center"/>
    </xf>
    <xf numFmtId="0" fontId="76" fillId="0" borderId="0" xfId="0" applyFont="1">
      <alignment vertical="center"/>
    </xf>
    <xf numFmtId="0" fontId="84" fillId="0" borderId="0" xfId="0" applyFont="1" applyFill="1">
      <alignment vertical="center"/>
    </xf>
    <xf numFmtId="0" fontId="76" fillId="0" borderId="0" xfId="0" applyFont="1" applyBorder="1">
      <alignment vertical="center"/>
    </xf>
    <xf numFmtId="0" fontId="88" fillId="26" borderId="0" xfId="0" applyFont="1" applyFill="1" applyBorder="1" applyAlignment="1">
      <alignment vertical="center" wrapText="1"/>
    </xf>
    <xf numFmtId="0" fontId="79" fillId="26" borderId="0" xfId="0" applyFont="1" applyFill="1" applyBorder="1" applyAlignment="1">
      <alignment vertical="center"/>
    </xf>
    <xf numFmtId="0" fontId="89" fillId="0" borderId="0" xfId="0" applyFont="1">
      <alignment vertical="center"/>
    </xf>
    <xf numFmtId="0" fontId="88" fillId="26" borderId="101" xfId="0" applyFont="1" applyFill="1" applyBorder="1" applyAlignment="1">
      <alignment vertical="center" wrapText="1"/>
    </xf>
    <xf numFmtId="0" fontId="85" fillId="26" borderId="0" xfId="0" applyFont="1" applyFill="1" applyBorder="1" applyAlignment="1">
      <alignment horizontal="right" vertical="top" wrapText="1"/>
    </xf>
    <xf numFmtId="0" fontId="85" fillId="26" borderId="0" xfId="0" applyFont="1" applyFill="1" applyBorder="1" applyAlignment="1">
      <alignment vertical="top" wrapText="1"/>
    </xf>
    <xf numFmtId="0" fontId="85" fillId="26" borderId="0" xfId="0" applyFont="1" applyFill="1" applyAlignment="1">
      <alignment vertical="top" wrapText="1"/>
    </xf>
    <xf numFmtId="0" fontId="88" fillId="26" borderId="42" xfId="0" applyFont="1" applyFill="1" applyBorder="1" applyAlignment="1">
      <alignment vertical="center" wrapText="1"/>
    </xf>
    <xf numFmtId="0" fontId="88" fillId="26" borderId="43" xfId="0" applyFont="1" applyFill="1" applyBorder="1" applyAlignment="1">
      <alignment vertical="center" wrapText="1"/>
    </xf>
    <xf numFmtId="0" fontId="88" fillId="26" borderId="44" xfId="0" applyFont="1" applyFill="1" applyBorder="1" applyAlignment="1">
      <alignment vertical="center" wrapText="1"/>
    </xf>
    <xf numFmtId="0" fontId="88" fillId="26" borderId="34" xfId="0" applyFont="1" applyFill="1" applyBorder="1" applyAlignment="1">
      <alignment vertical="center" wrapText="1"/>
    </xf>
    <xf numFmtId="0" fontId="88" fillId="26" borderId="36" xfId="0" applyFont="1" applyFill="1" applyBorder="1" applyAlignment="1">
      <alignment vertical="center" wrapText="1"/>
    </xf>
    <xf numFmtId="0" fontId="88" fillId="0" borderId="34" xfId="0" applyFont="1" applyFill="1" applyBorder="1">
      <alignment vertical="center"/>
    </xf>
    <xf numFmtId="0" fontId="88" fillId="0" borderId="0" xfId="0" applyFont="1" applyFill="1" applyBorder="1">
      <alignment vertical="center"/>
    </xf>
    <xf numFmtId="0" fontId="88" fillId="0" borderId="0" xfId="0" applyFont="1" applyFill="1" applyBorder="1" applyAlignment="1">
      <alignment vertical="center" wrapText="1"/>
    </xf>
    <xf numFmtId="0" fontId="89" fillId="0" borderId="0" xfId="0" applyFont="1" applyFill="1">
      <alignment vertical="center"/>
    </xf>
    <xf numFmtId="0" fontId="88" fillId="26" borderId="34" xfId="0" applyFont="1" applyFill="1" applyBorder="1">
      <alignment vertical="center"/>
    </xf>
    <xf numFmtId="0" fontId="90" fillId="26" borderId="0" xfId="0" applyFont="1" applyFill="1" applyBorder="1">
      <alignment vertical="center"/>
    </xf>
    <xf numFmtId="0" fontId="88" fillId="26" borderId="0" xfId="0" applyFont="1" applyFill="1" applyBorder="1">
      <alignment vertical="center"/>
    </xf>
    <xf numFmtId="0" fontId="88" fillId="0" borderId="103" xfId="0" applyFont="1" applyFill="1" applyBorder="1">
      <alignment vertical="center"/>
    </xf>
    <xf numFmtId="0" fontId="90" fillId="0" borderId="101" xfId="0" applyFont="1" applyFill="1" applyBorder="1">
      <alignment vertical="center"/>
    </xf>
    <xf numFmtId="0" fontId="88" fillId="0" borderId="101" xfId="0" applyFont="1" applyFill="1" applyBorder="1">
      <alignment vertical="center"/>
    </xf>
    <xf numFmtId="0" fontId="88" fillId="0" borderId="101" xfId="0" applyFont="1" applyFill="1" applyBorder="1" applyAlignment="1">
      <alignment vertical="center"/>
    </xf>
    <xf numFmtId="0" fontId="88" fillId="0" borderId="101" xfId="0" applyFont="1" applyFill="1" applyBorder="1" applyAlignment="1">
      <alignment horizontal="center" vertical="center"/>
    </xf>
    <xf numFmtId="0" fontId="88" fillId="0" borderId="101" xfId="0" applyFont="1" applyFill="1" applyBorder="1" applyAlignment="1" applyProtection="1">
      <alignment vertical="center" shrinkToFit="1"/>
      <protection locked="0"/>
    </xf>
    <xf numFmtId="0" fontId="90" fillId="0" borderId="101" xfId="0" applyFont="1" applyFill="1" applyBorder="1" applyAlignment="1">
      <alignment horizontal="center" vertical="center"/>
    </xf>
    <xf numFmtId="0" fontId="90" fillId="0" borderId="102" xfId="0" applyFont="1" applyBorder="1">
      <alignment vertical="center"/>
    </xf>
    <xf numFmtId="0" fontId="91" fillId="0" borderId="34" xfId="0" applyFont="1" applyFill="1" applyBorder="1" applyAlignment="1">
      <alignment vertical="center" wrapText="1"/>
    </xf>
    <xf numFmtId="0" fontId="78" fillId="0" borderId="0" xfId="0" applyFont="1" applyFill="1" applyBorder="1" applyAlignment="1">
      <alignment vertical="center"/>
    </xf>
    <xf numFmtId="0" fontId="91" fillId="0" borderId="0" xfId="0" applyFont="1" applyFill="1" applyBorder="1" applyAlignment="1">
      <alignment vertical="center" wrapText="1"/>
    </xf>
    <xf numFmtId="0" fontId="91" fillId="0" borderId="43" xfId="0" applyFont="1" applyBorder="1" applyAlignment="1">
      <alignment vertical="center" wrapText="1"/>
    </xf>
    <xf numFmtId="0" fontId="91" fillId="0" borderId="0" xfId="0" applyFont="1" applyFill="1" applyBorder="1">
      <alignment vertical="center"/>
    </xf>
    <xf numFmtId="0" fontId="76" fillId="26" borderId="0" xfId="0" applyFont="1" applyFill="1">
      <alignment vertical="center"/>
    </xf>
    <xf numFmtId="0" fontId="75" fillId="26" borderId="0" xfId="0" applyFont="1" applyFill="1">
      <alignment vertical="center"/>
    </xf>
    <xf numFmtId="0" fontId="76" fillId="26" borderId="0" xfId="0" applyFont="1" applyFill="1" applyAlignment="1">
      <alignment horizontal="center" vertical="center"/>
    </xf>
    <xf numFmtId="0" fontId="35" fillId="0" borderId="0" xfId="0" applyFont="1" applyProtection="1">
      <alignment vertical="center"/>
      <protection locked="0"/>
    </xf>
    <xf numFmtId="0" fontId="81" fillId="0" borderId="0" xfId="0" applyFont="1" applyFill="1" applyBorder="1" applyAlignment="1">
      <alignment vertical="center"/>
    </xf>
    <xf numFmtId="0" fontId="86" fillId="0" borderId="0" xfId="0" applyFont="1" applyFill="1" applyBorder="1" applyAlignment="1">
      <alignment horizontal="center" vertical="center" textRotation="255"/>
    </xf>
    <xf numFmtId="0" fontId="77" fillId="0" borderId="75" xfId="0" applyFont="1" applyFill="1" applyBorder="1">
      <alignment vertical="center"/>
    </xf>
    <xf numFmtId="0" fontId="77" fillId="0" borderId="0" xfId="0" applyFont="1" applyFill="1" applyBorder="1" applyAlignment="1">
      <alignment horizontal="left" vertical="center" wrapText="1"/>
    </xf>
    <xf numFmtId="0" fontId="77" fillId="0" borderId="0" xfId="0" applyFont="1" applyAlignment="1">
      <alignment horizontal="left" vertical="center" wrapText="1"/>
    </xf>
    <xf numFmtId="49" fontId="92" fillId="0" borderId="0" xfId="0" applyNumberFormat="1" applyFont="1" applyFill="1">
      <alignment vertical="center"/>
    </xf>
    <xf numFmtId="0" fontId="76" fillId="0" borderId="0" xfId="0" applyFont="1" applyFill="1" applyAlignment="1">
      <alignment vertical="center"/>
    </xf>
    <xf numFmtId="0" fontId="76" fillId="0" borderId="101" xfId="0" applyFont="1" applyFill="1" applyBorder="1">
      <alignment vertical="center"/>
    </xf>
    <xf numFmtId="0" fontId="76" fillId="0" borderId="101" xfId="0" applyFont="1" applyBorder="1">
      <alignment vertical="center"/>
    </xf>
    <xf numFmtId="0" fontId="91" fillId="26" borderId="0" xfId="0" applyFont="1" applyFill="1" applyBorder="1" applyAlignment="1">
      <alignment vertical="center" wrapText="1"/>
    </xf>
    <xf numFmtId="0" fontId="78" fillId="26" borderId="0" xfId="0" applyFont="1" applyFill="1" applyBorder="1" applyAlignment="1">
      <alignment vertical="center"/>
    </xf>
    <xf numFmtId="0" fontId="91" fillId="26" borderId="0" xfId="0" applyFont="1" applyFill="1" applyAlignment="1">
      <alignment vertical="center" wrapText="1"/>
    </xf>
    <xf numFmtId="0" fontId="91" fillId="29" borderId="91" xfId="0" applyFont="1" applyFill="1" applyBorder="1" applyAlignment="1">
      <alignment vertical="center" wrapText="1"/>
    </xf>
    <xf numFmtId="0" fontId="91" fillId="29" borderId="103" xfId="0" applyFont="1" applyFill="1" applyBorder="1" applyAlignment="1">
      <alignment vertical="center" wrapText="1"/>
    </xf>
    <xf numFmtId="0" fontId="94" fillId="26" borderId="0" xfId="0" applyFont="1" applyFill="1" applyBorder="1" applyAlignment="1">
      <alignment horizontal="right" vertical="top"/>
    </xf>
    <xf numFmtId="0" fontId="94" fillId="26" borderId="0" xfId="0" applyFont="1" applyFill="1" applyBorder="1" applyAlignment="1">
      <alignment vertical="top"/>
    </xf>
    <xf numFmtId="0" fontId="72" fillId="30" borderId="12" xfId="0" applyFont="1" applyFill="1" applyBorder="1" applyAlignment="1">
      <alignment horizontal="center" vertical="center" wrapText="1"/>
    </xf>
    <xf numFmtId="0" fontId="72" fillId="30" borderId="35" xfId="0" applyFont="1" applyFill="1" applyBorder="1" applyAlignment="1">
      <alignment horizontal="center" vertical="center" wrapText="1"/>
    </xf>
    <xf numFmtId="0" fontId="72" fillId="30" borderId="11" xfId="0" applyFont="1" applyFill="1" applyBorder="1" applyAlignment="1">
      <alignment horizontal="center" vertical="center" wrapText="1"/>
    </xf>
    <xf numFmtId="0" fontId="0" fillId="0" borderId="10" xfId="0" applyBorder="1" applyAlignment="1">
      <alignment horizontal="center" vertical="top" wrapText="1"/>
    </xf>
    <xf numFmtId="0" fontId="44" fillId="0" borderId="10" xfId="0" applyFont="1" applyBorder="1" applyAlignment="1">
      <alignment horizontal="center" vertical="center" wrapText="1"/>
    </xf>
    <xf numFmtId="0" fontId="44" fillId="0" borderId="10" xfId="0" applyFont="1" applyBorder="1" applyAlignment="1">
      <alignment horizontal="center" vertical="center"/>
    </xf>
    <xf numFmtId="0" fontId="0" fillId="0" borderId="12" xfId="0" applyBorder="1" applyAlignment="1">
      <alignment vertical="center" wrapText="1"/>
    </xf>
    <xf numFmtId="0" fontId="0" fillId="0" borderId="11" xfId="0" applyBorder="1" applyAlignment="1">
      <alignment vertical="center" wrapText="1"/>
    </xf>
    <xf numFmtId="0" fontId="41" fillId="0" borderId="0" xfId="0" applyFont="1" applyAlignment="1">
      <alignment horizontal="left" vertical="center" wrapText="1"/>
    </xf>
    <xf numFmtId="0" fontId="36" fillId="0" borderId="131" xfId="0" applyFont="1" applyBorder="1" applyAlignment="1">
      <alignment horizontal="center" vertical="top" wrapText="1"/>
    </xf>
    <xf numFmtId="0" fontId="38" fillId="29" borderId="0" xfId="0" applyFont="1" applyFill="1" applyAlignment="1">
      <alignment horizontal="center" vertical="center" wrapText="1"/>
    </xf>
    <xf numFmtId="0" fontId="39" fillId="0" borderId="18" xfId="0" applyFont="1" applyBorder="1" applyAlignment="1">
      <alignment horizontal="left" vertical="top" wrapText="1"/>
    </xf>
    <xf numFmtId="0" fontId="30" fillId="27" borderId="12" xfId="0" applyFont="1" applyFill="1" applyBorder="1" applyAlignment="1">
      <alignment vertical="center"/>
    </xf>
    <xf numFmtId="0" fontId="30" fillId="27" borderId="11" xfId="0" applyFont="1" applyFill="1" applyBorder="1" applyAlignment="1">
      <alignment vertical="center"/>
    </xf>
    <xf numFmtId="0" fontId="0" fillId="0" borderId="12" xfId="0" applyBorder="1" applyAlignment="1">
      <alignment vertical="center"/>
    </xf>
    <xf numFmtId="0" fontId="0" fillId="0" borderId="11" xfId="0" applyBorder="1" applyAlignment="1">
      <alignment vertical="center"/>
    </xf>
    <xf numFmtId="0" fontId="28" fillId="0" borderId="0" xfId="0" applyFont="1" applyFill="1" applyBorder="1" applyAlignment="1">
      <alignment horizontal="left" vertical="top" wrapText="1"/>
    </xf>
    <xf numFmtId="0" fontId="28" fillId="0" borderId="0" xfId="0" applyFont="1" applyFill="1" applyAlignment="1">
      <alignment horizontal="left" vertical="top" wrapText="1"/>
    </xf>
    <xf numFmtId="0" fontId="55" fillId="0" borderId="0" xfId="0" applyFont="1" applyFill="1" applyBorder="1" applyAlignment="1">
      <alignment horizontal="left" vertical="top" wrapText="1"/>
    </xf>
    <xf numFmtId="0" fontId="28" fillId="0" borderId="0" xfId="0" applyFont="1" applyFill="1" applyBorder="1" applyAlignment="1">
      <alignment horizontal="left" vertical="center" wrapText="1"/>
    </xf>
    <xf numFmtId="176" fontId="8" fillId="28" borderId="25" xfId="0" applyNumberFormat="1" applyFont="1" applyFill="1" applyBorder="1" applyAlignment="1" applyProtection="1">
      <alignment vertical="center"/>
      <protection locked="0"/>
    </xf>
    <xf numFmtId="176" fontId="8" fillId="28" borderId="30" xfId="0" applyNumberFormat="1" applyFont="1" applyFill="1" applyBorder="1" applyAlignment="1" applyProtection="1">
      <alignment vertical="center"/>
      <protection locked="0"/>
    </xf>
    <xf numFmtId="176" fontId="8" fillId="28" borderId="31" xfId="0" applyNumberFormat="1" applyFont="1" applyFill="1" applyBorder="1" applyAlignment="1" applyProtection="1">
      <alignment vertical="center"/>
      <protection locked="0"/>
    </xf>
    <xf numFmtId="0" fontId="8" fillId="0" borderId="103" xfId="0" applyFont="1" applyFill="1" applyBorder="1" applyAlignment="1">
      <alignment horizontal="center" vertical="center"/>
    </xf>
    <xf numFmtId="0" fontId="8" fillId="0" borderId="105" xfId="0" applyFont="1" applyFill="1" applyBorder="1" applyAlignment="1">
      <alignment horizontal="center" vertical="center"/>
    </xf>
    <xf numFmtId="0" fontId="8" fillId="0" borderId="35" xfId="0" applyFont="1" applyFill="1" applyBorder="1" applyAlignment="1">
      <alignment horizontal="left" vertical="center"/>
    </xf>
    <xf numFmtId="0" fontId="8" fillId="0" borderId="68" xfId="0" applyFont="1" applyFill="1" applyBorder="1" applyAlignment="1">
      <alignment horizontal="left" vertical="center"/>
    </xf>
    <xf numFmtId="0" fontId="8" fillId="28" borderId="30" xfId="0" applyFont="1" applyFill="1" applyBorder="1" applyAlignment="1" applyProtection="1">
      <alignment horizontal="center" vertical="center"/>
      <protection locked="0"/>
    </xf>
    <xf numFmtId="0" fontId="8" fillId="0" borderId="30" xfId="0" applyFont="1" applyFill="1" applyBorder="1" applyAlignment="1">
      <alignment horizontal="center" vertical="center"/>
    </xf>
    <xf numFmtId="0" fontId="8" fillId="0" borderId="14" xfId="0" applyFont="1" applyFill="1" applyBorder="1" applyAlignment="1">
      <alignment horizontal="left" vertical="center"/>
    </xf>
    <xf numFmtId="0" fontId="8" fillId="0" borderId="21" xfId="0" applyFont="1" applyFill="1" applyBorder="1" applyAlignment="1">
      <alignment horizontal="left" vertical="center"/>
    </xf>
    <xf numFmtId="0" fontId="8" fillId="0" borderId="15" xfId="0" applyFont="1" applyFill="1" applyBorder="1" applyAlignment="1">
      <alignment horizontal="left" vertical="center"/>
    </xf>
    <xf numFmtId="0" fontId="8" fillId="0" borderId="17" xfId="0" applyFont="1" applyFill="1" applyBorder="1" applyAlignment="1">
      <alignment horizontal="left" vertical="center"/>
    </xf>
    <xf numFmtId="0" fontId="8" fillId="0" borderId="18" xfId="0" applyFont="1" applyFill="1" applyBorder="1" applyAlignment="1">
      <alignment horizontal="left" vertical="center"/>
    </xf>
    <xf numFmtId="0" fontId="8" fillId="0" borderId="19" xfId="0" applyFont="1" applyFill="1" applyBorder="1" applyAlignment="1">
      <alignment horizontal="left" vertical="center"/>
    </xf>
    <xf numFmtId="0" fontId="52" fillId="0" borderId="69" xfId="0" applyFont="1" applyFill="1" applyBorder="1" applyAlignment="1">
      <alignment vertical="center" wrapText="1" shrinkToFit="1"/>
    </xf>
    <xf numFmtId="0" fontId="52" fillId="0" borderId="52" xfId="0" applyFont="1" applyBorder="1" applyAlignment="1">
      <alignment vertical="center" wrapText="1" shrinkToFit="1"/>
    </xf>
    <xf numFmtId="176" fontId="8" fillId="26" borderId="0" xfId="0" applyNumberFormat="1" applyFont="1" applyFill="1" applyBorder="1" applyAlignment="1" applyProtection="1">
      <alignment horizontal="right" vertical="center"/>
      <protection locked="0"/>
    </xf>
    <xf numFmtId="0" fontId="8" fillId="26" borderId="0" xfId="0" applyFont="1" applyFill="1" applyBorder="1" applyAlignment="1" applyProtection="1">
      <alignment horizontal="right" vertical="center"/>
      <protection locked="0"/>
    </xf>
    <xf numFmtId="0" fontId="8" fillId="0" borderId="52" xfId="0" applyFont="1" applyFill="1" applyBorder="1" applyAlignment="1">
      <alignment horizontal="center" vertical="center"/>
    </xf>
    <xf numFmtId="0" fontId="8" fillId="0" borderId="65" xfId="0" applyFont="1" applyFill="1" applyBorder="1" applyAlignment="1">
      <alignment horizontal="center" vertical="center"/>
    </xf>
    <xf numFmtId="0" fontId="52" fillId="0" borderId="32" xfId="0" applyFont="1" applyFill="1" applyBorder="1" applyAlignment="1">
      <alignment horizontal="center" vertical="center" textRotation="255"/>
    </xf>
    <xf numFmtId="176" fontId="8" fillId="28" borderId="25" xfId="0" applyNumberFormat="1" applyFont="1" applyFill="1" applyBorder="1" applyAlignment="1" applyProtection="1">
      <alignment horizontal="right" vertical="center"/>
      <protection locked="0"/>
    </xf>
    <xf numFmtId="0" fontId="8" fillId="28" borderId="30" xfId="0" applyFont="1" applyFill="1" applyBorder="1" applyAlignment="1" applyProtection="1">
      <alignment horizontal="right" vertical="center"/>
      <protection locked="0"/>
    </xf>
    <xf numFmtId="0" fontId="8" fillId="28" borderId="31" xfId="0" applyFont="1" applyFill="1" applyBorder="1" applyAlignment="1" applyProtection="1">
      <alignment horizontal="right" vertical="center"/>
      <protection locked="0"/>
    </xf>
    <xf numFmtId="0" fontId="8" fillId="0" borderId="72" xfId="0" applyFont="1" applyFill="1" applyBorder="1" applyAlignment="1">
      <alignment horizontal="center" vertical="center"/>
    </xf>
    <xf numFmtId="0" fontId="8" fillId="0" borderId="80" xfId="0" applyFont="1" applyFill="1" applyBorder="1" applyAlignment="1">
      <alignment horizontal="center" vertical="center"/>
    </xf>
    <xf numFmtId="176" fontId="8" fillId="28" borderId="30" xfId="0" applyNumberFormat="1" applyFont="1" applyFill="1" applyBorder="1" applyAlignment="1" applyProtection="1">
      <alignment horizontal="right" vertical="center"/>
      <protection locked="0"/>
    </xf>
    <xf numFmtId="176" fontId="8" fillId="28" borderId="31" xfId="0" applyNumberFormat="1" applyFont="1" applyFill="1" applyBorder="1" applyAlignment="1" applyProtection="1">
      <alignment horizontal="right" vertical="center"/>
      <protection locked="0"/>
    </xf>
    <xf numFmtId="0" fontId="8" fillId="0" borderId="0" xfId="0" applyFont="1" applyFill="1" applyBorder="1" applyAlignment="1">
      <alignment horizontal="center" vertical="center"/>
    </xf>
    <xf numFmtId="0" fontId="8" fillId="0" borderId="16" xfId="0" applyFont="1" applyFill="1" applyBorder="1" applyAlignment="1">
      <alignment horizontal="center" vertical="center"/>
    </xf>
    <xf numFmtId="0" fontId="52" fillId="0" borderId="0" xfId="0" applyFont="1" applyFill="1" applyBorder="1" applyAlignment="1">
      <alignment vertical="center" wrapText="1"/>
    </xf>
    <xf numFmtId="0" fontId="52" fillId="0" borderId="36" xfId="0" applyFont="1" applyFill="1" applyBorder="1" applyAlignment="1">
      <alignment vertical="center" wrapText="1"/>
    </xf>
    <xf numFmtId="176" fontId="8" fillId="28" borderId="42" xfId="0" applyNumberFormat="1" applyFont="1" applyFill="1" applyBorder="1" applyAlignment="1" applyProtection="1">
      <alignment horizontal="right" vertical="center"/>
      <protection locked="0"/>
    </xf>
    <xf numFmtId="0" fontId="8" fillId="28" borderId="43" xfId="0" applyFont="1" applyFill="1" applyBorder="1" applyAlignment="1" applyProtection="1">
      <alignment horizontal="right" vertical="center"/>
      <protection locked="0"/>
    </xf>
    <xf numFmtId="0" fontId="8" fillId="28" borderId="44" xfId="0" applyFont="1" applyFill="1" applyBorder="1" applyAlignment="1" applyProtection="1">
      <alignment horizontal="right" vertical="center"/>
      <protection locked="0"/>
    </xf>
    <xf numFmtId="0" fontId="8" fillId="0" borderId="98" xfId="0" applyFont="1" applyFill="1" applyBorder="1" applyAlignment="1">
      <alignment horizontal="center" vertical="center"/>
    </xf>
    <xf numFmtId="0" fontId="8" fillId="0" borderId="62" xfId="0" applyFont="1" applyFill="1" applyBorder="1" applyAlignment="1">
      <alignment horizontal="center" vertical="center"/>
    </xf>
    <xf numFmtId="0" fontId="8" fillId="0" borderId="63" xfId="0" applyFont="1" applyFill="1" applyBorder="1" applyAlignment="1">
      <alignment horizontal="center" vertical="center"/>
    </xf>
    <xf numFmtId="0" fontId="8" fillId="0" borderId="62" xfId="0" applyFont="1" applyFill="1" applyBorder="1" applyAlignment="1" applyProtection="1">
      <alignment vertical="center"/>
      <protection locked="0"/>
    </xf>
    <xf numFmtId="0" fontId="8" fillId="0" borderId="63" xfId="0" applyFont="1" applyFill="1" applyBorder="1" applyAlignment="1" applyProtection="1">
      <alignment vertical="center"/>
      <protection locked="0"/>
    </xf>
    <xf numFmtId="0" fontId="8" fillId="0" borderId="18" xfId="0" applyFont="1" applyFill="1" applyBorder="1" applyAlignment="1" applyProtection="1">
      <alignment vertical="center" wrapText="1"/>
      <protection locked="0"/>
    </xf>
    <xf numFmtId="0" fontId="8" fillId="0" borderId="19" xfId="0" applyFont="1" applyFill="1" applyBorder="1" applyAlignment="1" applyProtection="1">
      <alignment vertical="center" wrapText="1"/>
      <protection locked="0"/>
    </xf>
    <xf numFmtId="0" fontId="8" fillId="0" borderId="10" xfId="0" applyFont="1" applyFill="1" applyBorder="1" applyAlignment="1">
      <alignment horizontal="center" vertical="center"/>
    </xf>
    <xf numFmtId="0" fontId="8" fillId="0" borderId="10" xfId="0" applyFont="1" applyFill="1" applyBorder="1" applyAlignment="1" applyProtection="1">
      <alignment horizontal="center" vertical="center"/>
      <protection locked="0"/>
    </xf>
    <xf numFmtId="0" fontId="8" fillId="0" borderId="10" xfId="0" applyFont="1" applyFill="1" applyBorder="1" applyAlignment="1" applyProtection="1">
      <alignment vertical="center"/>
      <protection locked="0"/>
    </xf>
    <xf numFmtId="0" fontId="8" fillId="0" borderId="10" xfId="0" applyFont="1" applyFill="1" applyBorder="1" applyAlignment="1" applyProtection="1">
      <alignment horizontal="left" vertical="center"/>
      <protection locked="0"/>
    </xf>
    <xf numFmtId="0" fontId="8" fillId="0" borderId="62" xfId="0" applyFont="1" applyFill="1" applyBorder="1" applyAlignment="1" applyProtection="1">
      <alignment horizontal="left" vertical="center"/>
      <protection locked="0"/>
    </xf>
    <xf numFmtId="0" fontId="8" fillId="0" borderId="63" xfId="0" applyFont="1" applyFill="1" applyBorder="1" applyAlignment="1" applyProtection="1">
      <alignment horizontal="left" vertical="center"/>
      <protection locked="0"/>
    </xf>
    <xf numFmtId="0" fontId="8" fillId="0" borderId="18" xfId="0" applyFont="1" applyFill="1" applyBorder="1" applyAlignment="1" applyProtection="1">
      <alignment vertical="center"/>
      <protection locked="0"/>
    </xf>
    <xf numFmtId="0" fontId="8" fillId="0" borderId="19" xfId="0" applyFont="1" applyFill="1" applyBorder="1" applyAlignment="1" applyProtection="1">
      <alignment vertical="center"/>
      <protection locked="0"/>
    </xf>
    <xf numFmtId="0" fontId="8" fillId="0" borderId="32" xfId="0" applyFont="1" applyFill="1" applyBorder="1" applyAlignment="1" applyProtection="1">
      <alignment vertical="center"/>
      <protection locked="0"/>
    </xf>
    <xf numFmtId="0" fontId="8" fillId="0" borderId="0" xfId="0" applyFont="1" applyFill="1" applyBorder="1" applyAlignment="1" applyProtection="1">
      <alignment vertical="center"/>
      <protection locked="0"/>
    </xf>
    <xf numFmtId="0" fontId="8" fillId="0" borderId="16" xfId="0" applyFont="1" applyFill="1" applyBorder="1" applyAlignment="1" applyProtection="1">
      <alignment vertical="center"/>
      <protection locked="0"/>
    </xf>
    <xf numFmtId="0" fontId="8" fillId="0" borderId="17" xfId="0" applyFont="1" applyFill="1" applyBorder="1" applyAlignment="1" applyProtection="1">
      <alignment vertical="center"/>
      <protection locked="0"/>
    </xf>
    <xf numFmtId="0" fontId="8" fillId="0" borderId="14"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8" fillId="0" borderId="32"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98" xfId="0" applyFont="1" applyFill="1" applyBorder="1" applyAlignment="1">
      <alignment horizontal="center" vertical="center" wrapText="1"/>
    </xf>
    <xf numFmtId="0" fontId="8" fillId="0" borderId="62" xfId="0" applyFont="1" applyFill="1" applyBorder="1" applyAlignment="1">
      <alignment horizontal="center" vertical="center" wrapText="1"/>
    </xf>
    <xf numFmtId="0" fontId="8" fillId="0" borderId="63" xfId="0" applyFont="1" applyFill="1" applyBorder="1" applyAlignment="1">
      <alignment horizontal="center" vertical="center" wrapText="1"/>
    </xf>
    <xf numFmtId="0" fontId="8" fillId="0" borderId="11" xfId="0" applyFont="1" applyFill="1" applyBorder="1" applyAlignment="1">
      <alignment horizontal="center" vertical="center"/>
    </xf>
    <xf numFmtId="0" fontId="8" fillId="0" borderId="35" xfId="0" applyFont="1" applyBorder="1" applyAlignment="1">
      <alignment horizontal="center" vertical="center"/>
    </xf>
    <xf numFmtId="176" fontId="8" fillId="26" borderId="12" xfId="0" applyNumberFormat="1" applyFont="1" applyFill="1" applyBorder="1" applyAlignment="1" applyProtection="1">
      <alignment horizontal="right" vertical="center"/>
      <protection locked="0"/>
    </xf>
    <xf numFmtId="0" fontId="8" fillId="26" borderId="35" xfId="0" applyFont="1" applyFill="1" applyBorder="1" applyAlignment="1" applyProtection="1">
      <alignment horizontal="right" vertical="center"/>
      <protection locked="0"/>
    </xf>
    <xf numFmtId="0" fontId="8" fillId="0" borderId="35" xfId="0" applyFont="1" applyFill="1" applyBorder="1" applyAlignment="1">
      <alignment horizontal="center" vertical="center"/>
    </xf>
    <xf numFmtId="176" fontId="8" fillId="0" borderId="14" xfId="0" applyNumberFormat="1" applyFont="1" applyFill="1" applyBorder="1" applyAlignment="1">
      <alignment vertical="center"/>
    </xf>
    <xf numFmtId="176" fontId="8" fillId="0" borderId="21" xfId="0" applyNumberFormat="1" applyFont="1" applyFill="1" applyBorder="1" applyAlignment="1">
      <alignment vertical="center"/>
    </xf>
    <xf numFmtId="0" fontId="52" fillId="0" borderId="14" xfId="0" applyFont="1" applyFill="1" applyBorder="1" applyAlignment="1">
      <alignment vertical="center"/>
    </xf>
    <xf numFmtId="0" fontId="52" fillId="0" borderId="21" xfId="0" applyFont="1" applyBorder="1" applyAlignment="1">
      <alignment vertical="center"/>
    </xf>
    <xf numFmtId="0" fontId="8" fillId="0" borderId="17" xfId="0" applyFont="1" applyFill="1" applyBorder="1" applyAlignment="1">
      <alignment horizontal="center" vertical="center"/>
    </xf>
    <xf numFmtId="0" fontId="8" fillId="0" borderId="18" xfId="0" applyFont="1" applyFill="1" applyBorder="1" applyAlignment="1">
      <alignment horizontal="center" vertical="center"/>
    </xf>
    <xf numFmtId="0" fontId="8" fillId="0" borderId="19" xfId="0" applyFont="1" applyFill="1" applyBorder="1" applyAlignment="1">
      <alignment horizontal="center" vertical="center"/>
    </xf>
    <xf numFmtId="0" fontId="28" fillId="26" borderId="0" xfId="0" applyFont="1" applyFill="1" applyAlignment="1">
      <alignment horizontal="left" vertical="center" wrapText="1"/>
    </xf>
    <xf numFmtId="0" fontId="27" fillId="26" borderId="35" xfId="0" applyFont="1" applyFill="1" applyBorder="1" applyAlignment="1">
      <alignment vertical="center" wrapText="1"/>
    </xf>
    <xf numFmtId="0" fontId="27" fillId="26" borderId="11" xfId="0" applyFont="1" applyFill="1" applyBorder="1" applyAlignment="1">
      <alignment vertical="center" wrapText="1"/>
    </xf>
    <xf numFmtId="0" fontId="28" fillId="24" borderId="85" xfId="0" applyFont="1" applyFill="1" applyBorder="1" applyAlignment="1">
      <alignment vertical="center" wrapText="1"/>
    </xf>
    <xf numFmtId="0" fontId="27" fillId="0" borderId="144" xfId="0" applyFont="1" applyFill="1" applyBorder="1" applyAlignment="1">
      <alignment horizontal="center" vertical="center" wrapText="1"/>
    </xf>
    <xf numFmtId="0" fontId="28" fillId="0" borderId="144" xfId="0" applyFont="1" applyFill="1" applyBorder="1" applyAlignment="1">
      <alignment horizontal="center" vertical="center" wrapText="1"/>
    </xf>
    <xf numFmtId="0" fontId="27" fillId="27" borderId="59" xfId="0" applyFont="1" applyFill="1" applyBorder="1" applyAlignment="1">
      <alignment horizontal="center" vertical="center"/>
    </xf>
    <xf numFmtId="0" fontId="27" fillId="27" borderId="49" xfId="0" applyFont="1" applyFill="1" applyBorder="1" applyAlignment="1">
      <alignment horizontal="center" vertical="center"/>
    </xf>
    <xf numFmtId="0" fontId="27" fillId="27" borderId="50" xfId="0" applyFont="1" applyFill="1" applyBorder="1" applyAlignment="1">
      <alignment horizontal="center" vertical="center"/>
    </xf>
    <xf numFmtId="0" fontId="27" fillId="0" borderId="12" xfId="0" applyFont="1" applyFill="1" applyBorder="1" applyAlignment="1">
      <alignment horizontal="left" vertical="center"/>
    </xf>
    <xf numFmtId="0" fontId="27" fillId="0" borderId="35" xfId="0" applyFont="1" applyFill="1" applyBorder="1" applyAlignment="1">
      <alignment horizontal="left" vertical="center"/>
    </xf>
    <xf numFmtId="0" fontId="27" fillId="0" borderId="68" xfId="0" applyFont="1" applyFill="1" applyBorder="1" applyAlignment="1">
      <alignment horizontal="left" vertical="center"/>
    </xf>
    <xf numFmtId="0" fontId="27" fillId="0" borderId="130" xfId="0" applyFont="1" applyFill="1" applyBorder="1" applyAlignment="1">
      <alignment horizontal="left" vertical="center"/>
    </xf>
    <xf numFmtId="0" fontId="27" fillId="0" borderId="23" xfId="0" applyFont="1" applyFill="1" applyBorder="1" applyAlignment="1">
      <alignment horizontal="left" vertical="center"/>
    </xf>
    <xf numFmtId="0" fontId="27" fillId="0" borderId="24" xfId="0" applyFont="1" applyFill="1" applyBorder="1" applyAlignment="1">
      <alignment horizontal="left" vertical="center"/>
    </xf>
    <xf numFmtId="0" fontId="27" fillId="0" borderId="12" xfId="0" applyFont="1" applyFill="1" applyBorder="1" applyAlignment="1">
      <alignment horizontal="center" vertical="center"/>
    </xf>
    <xf numFmtId="0" fontId="27" fillId="0" borderId="35" xfId="0" applyFont="1" applyFill="1" applyBorder="1" applyAlignment="1">
      <alignment horizontal="center" vertical="center"/>
    </xf>
    <xf numFmtId="0" fontId="27" fillId="0" borderId="68" xfId="0" applyFont="1" applyFill="1" applyBorder="1" applyAlignment="1">
      <alignment horizontal="center" vertical="center"/>
    </xf>
    <xf numFmtId="0" fontId="27" fillId="0" borderId="12" xfId="0" applyFont="1" applyFill="1" applyBorder="1" applyAlignment="1">
      <alignment horizontal="left" vertical="center" shrinkToFit="1"/>
    </xf>
    <xf numFmtId="0" fontId="27" fillId="0" borderId="35" xfId="0" applyFont="1" applyFill="1" applyBorder="1" applyAlignment="1">
      <alignment horizontal="left" vertical="center" shrinkToFit="1"/>
    </xf>
    <xf numFmtId="0" fontId="27" fillId="0" borderId="68" xfId="0" applyFont="1" applyFill="1" applyBorder="1" applyAlignment="1">
      <alignment horizontal="left" vertical="center" shrinkToFit="1"/>
    </xf>
    <xf numFmtId="0" fontId="27" fillId="0" borderId="59" xfId="0" applyFont="1" applyFill="1" applyBorder="1" applyAlignment="1">
      <alignment horizontal="left" vertical="center"/>
    </xf>
    <xf numFmtId="0" fontId="27" fillId="0" borderId="49" xfId="0" applyFont="1" applyFill="1" applyBorder="1" applyAlignment="1">
      <alignment horizontal="left" vertical="center"/>
    </xf>
    <xf numFmtId="0" fontId="27" fillId="0" borderId="136" xfId="0" applyFont="1" applyFill="1" applyBorder="1" applyAlignment="1">
      <alignment horizontal="left" vertical="center"/>
    </xf>
    <xf numFmtId="0" fontId="27" fillId="0" borderId="103" xfId="0" applyFont="1" applyFill="1" applyBorder="1" applyAlignment="1">
      <alignment vertical="center" wrapText="1"/>
    </xf>
    <xf numFmtId="0" fontId="27" fillId="0" borderId="101" xfId="0" applyFont="1" applyFill="1" applyBorder="1" applyAlignment="1">
      <alignment vertical="center" wrapText="1"/>
    </xf>
    <xf numFmtId="0" fontId="27" fillId="0" borderId="143" xfId="0" applyFont="1" applyFill="1" applyBorder="1" applyAlignment="1">
      <alignment vertical="center" wrapText="1"/>
    </xf>
    <xf numFmtId="0" fontId="28" fillId="28" borderId="0" xfId="0" applyFont="1" applyFill="1" applyBorder="1" applyAlignment="1" applyProtection="1">
      <alignment vertical="center"/>
      <protection locked="0"/>
    </xf>
    <xf numFmtId="0" fontId="28" fillId="0" borderId="52" xfId="0" applyFont="1" applyFill="1" applyBorder="1" applyAlignment="1">
      <alignment horizontal="left" vertical="center" wrapText="1"/>
    </xf>
    <xf numFmtId="0" fontId="31" fillId="27" borderId="59" xfId="0" applyFont="1" applyFill="1" applyBorder="1" applyAlignment="1">
      <alignment horizontal="center" vertical="center" wrapText="1"/>
    </xf>
    <xf numFmtId="0" fontId="31" fillId="27" borderId="49" xfId="0" applyFont="1" applyFill="1" applyBorder="1" applyAlignment="1">
      <alignment horizontal="center" vertical="center" wrapText="1"/>
    </xf>
    <xf numFmtId="0" fontId="31" fillId="27" borderId="50" xfId="0" applyFont="1" applyFill="1" applyBorder="1" applyAlignment="1">
      <alignment horizontal="center" vertical="center" wrapText="1"/>
    </xf>
    <xf numFmtId="0" fontId="27" fillId="0" borderId="14" xfId="0" applyFont="1" applyFill="1" applyBorder="1" applyAlignment="1">
      <alignment horizontal="center" vertical="center" wrapText="1"/>
    </xf>
    <xf numFmtId="0" fontId="27" fillId="0" borderId="21" xfId="0" applyFont="1" applyFill="1" applyBorder="1" applyAlignment="1">
      <alignment horizontal="center" vertical="center" wrapText="1"/>
    </xf>
    <xf numFmtId="0" fontId="27" fillId="0" borderId="38" xfId="0" applyFont="1" applyFill="1" applyBorder="1" applyAlignment="1">
      <alignment horizontal="center" vertical="center" wrapText="1"/>
    </xf>
    <xf numFmtId="0" fontId="27" fillId="0" borderId="95" xfId="0" applyFont="1" applyFill="1" applyBorder="1" applyAlignment="1">
      <alignment horizontal="center" vertical="center" wrapText="1"/>
    </xf>
    <xf numFmtId="0" fontId="27" fillId="0" borderId="75" xfId="0" applyFont="1" applyFill="1" applyBorder="1" applyAlignment="1">
      <alignment horizontal="center" vertical="center" wrapText="1"/>
    </xf>
    <xf numFmtId="0" fontId="27" fillId="0" borderId="100" xfId="0" applyFont="1" applyFill="1" applyBorder="1" applyAlignment="1">
      <alignment horizontal="center" vertical="center" wrapText="1"/>
    </xf>
    <xf numFmtId="0" fontId="27" fillId="0" borderId="89" xfId="0" applyFont="1" applyFill="1" applyBorder="1" applyAlignment="1">
      <alignment horizontal="center" vertical="center" wrapText="1"/>
    </xf>
    <xf numFmtId="0" fontId="27" fillId="0" borderId="72" xfId="0" applyFont="1" applyFill="1" applyBorder="1" applyAlignment="1">
      <alignment horizontal="center" vertical="center" wrapText="1"/>
    </xf>
    <xf numFmtId="0" fontId="27" fillId="0" borderId="122" xfId="0" applyFont="1" applyFill="1" applyBorder="1" applyAlignment="1">
      <alignment horizontal="center" vertical="center" wrapText="1"/>
    </xf>
    <xf numFmtId="0" fontId="27" fillId="0" borderId="17" xfId="0" applyFont="1" applyFill="1" applyBorder="1" applyAlignment="1">
      <alignment horizontal="center" vertical="center" wrapText="1"/>
    </xf>
    <xf numFmtId="0" fontId="27" fillId="0" borderId="18" xfId="0" applyFont="1" applyFill="1" applyBorder="1" applyAlignment="1">
      <alignment horizontal="center" vertical="center" wrapText="1"/>
    </xf>
    <xf numFmtId="0" fontId="27" fillId="0" borderId="94" xfId="0" applyFont="1" applyFill="1" applyBorder="1" applyAlignment="1">
      <alignment horizontal="center" vertical="center" wrapText="1"/>
    </xf>
    <xf numFmtId="0" fontId="28" fillId="0" borderId="55" xfId="0" applyFont="1" applyFill="1" applyBorder="1" applyAlignment="1">
      <alignment horizontal="left" vertical="center" wrapText="1"/>
    </xf>
    <xf numFmtId="0" fontId="27" fillId="0" borderId="41" xfId="0" applyFont="1" applyFill="1" applyBorder="1" applyAlignment="1">
      <alignment horizontal="center" vertical="center"/>
    </xf>
    <xf numFmtId="0" fontId="27" fillId="0" borderId="48" xfId="0" applyFont="1" applyFill="1" applyBorder="1" applyAlignment="1">
      <alignment horizontal="center" vertical="center"/>
    </xf>
    <xf numFmtId="0" fontId="28" fillId="25" borderId="25" xfId="0" applyFont="1" applyFill="1" applyBorder="1" applyAlignment="1" applyProtection="1">
      <alignment horizontal="left" vertical="center" wrapText="1"/>
      <protection locked="0"/>
    </xf>
    <xf numFmtId="0" fontId="28" fillId="25" borderId="30" xfId="0" applyFont="1" applyFill="1" applyBorder="1" applyAlignment="1" applyProtection="1">
      <alignment horizontal="left" vertical="center"/>
      <protection locked="0"/>
    </xf>
    <xf numFmtId="0" fontId="28" fillId="25" borderId="31" xfId="0" applyFont="1" applyFill="1" applyBorder="1" applyAlignment="1" applyProtection="1">
      <alignment horizontal="left" vertical="center"/>
      <protection locked="0"/>
    </xf>
    <xf numFmtId="0" fontId="27" fillId="0" borderId="46" xfId="0" applyFont="1" applyFill="1" applyBorder="1" applyAlignment="1">
      <alignment horizontal="left" vertical="center" wrapText="1"/>
    </xf>
    <xf numFmtId="0" fontId="27" fillId="0" borderId="21" xfId="0" applyFont="1" applyFill="1" applyBorder="1" applyAlignment="1">
      <alignment horizontal="left" vertical="center" wrapText="1"/>
    </xf>
    <xf numFmtId="0" fontId="27" fillId="0" borderId="45" xfId="0" applyFont="1" applyFill="1" applyBorder="1" applyAlignment="1">
      <alignment horizontal="left" vertical="center" wrapText="1"/>
    </xf>
    <xf numFmtId="0" fontId="27" fillId="0" borderId="39" xfId="0" applyFont="1" applyFill="1" applyBorder="1" applyAlignment="1">
      <alignment horizontal="left" vertical="center" wrapText="1"/>
    </xf>
    <xf numFmtId="0" fontId="27" fillId="0" borderId="0" xfId="0" applyFont="1" applyFill="1" applyBorder="1" applyAlignment="1">
      <alignment horizontal="left" vertical="center" wrapText="1"/>
    </xf>
    <xf numFmtId="0" fontId="27" fillId="0" borderId="73" xfId="0" applyFont="1" applyFill="1" applyBorder="1" applyAlignment="1">
      <alignment horizontal="left" vertical="center" wrapText="1"/>
    </xf>
    <xf numFmtId="0" fontId="28" fillId="0" borderId="64" xfId="0" applyFont="1" applyFill="1" applyBorder="1" applyAlignment="1">
      <alignment horizontal="left" vertical="center" wrapText="1"/>
    </xf>
    <xf numFmtId="0" fontId="28" fillId="0" borderId="65" xfId="0" applyFont="1" applyFill="1" applyBorder="1" applyAlignment="1">
      <alignment horizontal="left" vertical="center" wrapText="1"/>
    </xf>
    <xf numFmtId="0" fontId="28" fillId="0" borderId="71" xfId="0" applyFont="1" applyFill="1" applyBorder="1" applyAlignment="1">
      <alignment horizontal="left" vertical="center" wrapText="1"/>
    </xf>
    <xf numFmtId="0" fontId="28" fillId="0" borderId="72" xfId="0" applyFont="1" applyFill="1" applyBorder="1" applyAlignment="1">
      <alignment horizontal="left" vertical="center" wrapText="1"/>
    </xf>
    <xf numFmtId="0" fontId="28" fillId="0" borderId="80" xfId="0" applyFont="1" applyFill="1" applyBorder="1" applyAlignment="1">
      <alignment horizontal="left" vertical="center" wrapText="1"/>
    </xf>
    <xf numFmtId="0" fontId="28" fillId="0" borderId="21" xfId="0" applyFont="1" applyFill="1" applyBorder="1" applyAlignment="1">
      <alignment vertical="top" wrapText="1"/>
    </xf>
    <xf numFmtId="49" fontId="27" fillId="0" borderId="145" xfId="0" applyNumberFormat="1" applyFont="1" applyFill="1" applyBorder="1" applyAlignment="1">
      <alignment horizontal="center" vertical="center" wrapText="1"/>
    </xf>
    <xf numFmtId="49" fontId="27" fillId="0" borderId="43" xfId="0" applyNumberFormat="1" applyFont="1" applyFill="1" applyBorder="1" applyAlignment="1">
      <alignment horizontal="center" vertical="center" wrapText="1"/>
    </xf>
    <xf numFmtId="49" fontId="27" fillId="0" borderId="44" xfId="0" applyNumberFormat="1" applyFont="1" applyFill="1" applyBorder="1" applyAlignment="1">
      <alignment horizontal="center" vertical="center" wrapText="1"/>
    </xf>
    <xf numFmtId="0" fontId="8" fillId="0" borderId="82" xfId="0" applyFont="1" applyFill="1" applyBorder="1" applyAlignment="1">
      <alignment horizontal="center" vertical="center"/>
    </xf>
    <xf numFmtId="0" fontId="8" fillId="0" borderId="83" xfId="0" applyFont="1" applyFill="1" applyBorder="1" applyAlignment="1">
      <alignment horizontal="center" vertical="center"/>
    </xf>
    <xf numFmtId="0" fontId="8" fillId="0" borderId="107" xfId="0" applyFont="1" applyFill="1" applyBorder="1" applyAlignment="1">
      <alignment horizontal="center" vertical="center"/>
    </xf>
    <xf numFmtId="0" fontId="27" fillId="0" borderId="47" xfId="0" applyFont="1" applyFill="1" applyBorder="1" applyAlignment="1">
      <alignment horizontal="left" vertical="center" wrapText="1"/>
    </xf>
    <xf numFmtId="0" fontId="27" fillId="0" borderId="35" xfId="0" applyFont="1" applyFill="1" applyBorder="1" applyAlignment="1">
      <alignment horizontal="left" vertical="center" wrapText="1"/>
    </xf>
    <xf numFmtId="0" fontId="27" fillId="0" borderId="18" xfId="0" applyFont="1" applyFill="1" applyBorder="1" applyAlignment="1">
      <alignment horizontal="left" vertical="center" wrapText="1"/>
    </xf>
    <xf numFmtId="0" fontId="27" fillId="0" borderId="19" xfId="0" applyFont="1" applyFill="1" applyBorder="1" applyAlignment="1">
      <alignment horizontal="left" vertical="center" wrapText="1"/>
    </xf>
    <xf numFmtId="0" fontId="27" fillId="0" borderId="79" xfId="0" applyFont="1" applyFill="1" applyBorder="1" applyAlignment="1">
      <alignment horizontal="center" vertical="center"/>
    </xf>
    <xf numFmtId="0" fontId="8" fillId="28" borderId="56" xfId="0" applyFont="1" applyFill="1" applyBorder="1" applyAlignment="1">
      <alignment horizontal="center" vertical="center"/>
    </xf>
    <xf numFmtId="0" fontId="52" fillId="0" borderId="56" xfId="0" applyFont="1" applyFill="1" applyBorder="1" applyAlignment="1">
      <alignment horizontal="center" vertical="center"/>
    </xf>
    <xf numFmtId="0" fontId="52" fillId="0" borderId="74" xfId="0" applyFont="1" applyFill="1" applyBorder="1" applyAlignment="1">
      <alignment horizontal="center" vertical="center"/>
    </xf>
    <xf numFmtId="0" fontId="28" fillId="0" borderId="62" xfId="0" applyFont="1" applyFill="1" applyBorder="1" applyAlignment="1">
      <alignment horizontal="left" vertical="center" wrapText="1"/>
    </xf>
    <xf numFmtId="0" fontId="28" fillId="0" borderId="99" xfId="0" applyFont="1" applyFill="1" applyBorder="1" applyAlignment="1">
      <alignment horizontal="left" vertical="center" wrapText="1"/>
    </xf>
    <xf numFmtId="49" fontId="27" fillId="0" borderId="42" xfId="0" applyNumberFormat="1" applyFont="1" applyFill="1" applyBorder="1" applyAlignment="1">
      <alignment horizontal="center" vertical="center" wrapText="1"/>
    </xf>
    <xf numFmtId="49" fontId="27" fillId="0" borderId="106" xfId="0" applyNumberFormat="1" applyFont="1" applyFill="1" applyBorder="1" applyAlignment="1">
      <alignment horizontal="center" vertical="center" wrapText="1"/>
    </xf>
    <xf numFmtId="0" fontId="28" fillId="0" borderId="61" xfId="0" applyFont="1" applyFill="1" applyBorder="1" applyAlignment="1">
      <alignment vertical="center" wrapText="1"/>
    </xf>
    <xf numFmtId="0" fontId="28" fillId="0" borderId="62" xfId="0" applyFont="1" applyFill="1" applyBorder="1" applyAlignment="1">
      <alignment vertical="center" wrapText="1"/>
    </xf>
    <xf numFmtId="0" fontId="28" fillId="0" borderId="63" xfId="0" applyFont="1" applyFill="1" applyBorder="1" applyAlignment="1">
      <alignment vertical="center" wrapText="1"/>
    </xf>
    <xf numFmtId="0" fontId="28" fillId="0" borderId="66" xfId="0" applyFont="1" applyFill="1" applyBorder="1" applyAlignment="1">
      <alignment horizontal="left" vertical="center" wrapText="1"/>
    </xf>
    <xf numFmtId="0" fontId="28" fillId="0" borderId="142" xfId="0" applyFont="1" applyFill="1" applyBorder="1" applyAlignment="1">
      <alignment horizontal="left" vertical="center" wrapText="1"/>
    </xf>
    <xf numFmtId="178" fontId="8" fillId="25" borderId="25" xfId="0" applyNumberFormat="1" applyFont="1" applyFill="1" applyBorder="1" applyAlignment="1">
      <alignment vertical="center"/>
    </xf>
    <xf numFmtId="178" fontId="8" fillId="25" borderId="30" xfId="0" applyNumberFormat="1" applyFont="1" applyFill="1" applyBorder="1" applyAlignment="1">
      <alignment vertical="center"/>
    </xf>
    <xf numFmtId="178" fontId="8" fillId="25" borderId="31" xfId="0" applyNumberFormat="1" applyFont="1" applyFill="1" applyBorder="1" applyAlignment="1">
      <alignment vertical="center"/>
    </xf>
    <xf numFmtId="176" fontId="28" fillId="26" borderId="75" xfId="0" applyNumberFormat="1" applyFont="1" applyFill="1" applyBorder="1" applyAlignment="1">
      <alignment vertical="center" shrinkToFit="1"/>
    </xf>
    <xf numFmtId="176" fontId="28" fillId="26" borderId="0" xfId="0" applyNumberFormat="1" applyFont="1" applyFill="1" applyBorder="1" applyAlignment="1">
      <alignment vertical="center" shrinkToFit="1"/>
    </xf>
    <xf numFmtId="176" fontId="8" fillId="25" borderId="42" xfId="0" applyNumberFormat="1" applyFont="1" applyFill="1" applyBorder="1" applyAlignment="1" applyProtection="1">
      <alignment horizontal="right" vertical="center"/>
      <protection locked="0"/>
    </xf>
    <xf numFmtId="0" fontId="8" fillId="25" borderId="43" xfId="0" applyFont="1" applyFill="1" applyBorder="1" applyAlignment="1" applyProtection="1">
      <alignment horizontal="right" vertical="center"/>
      <protection locked="0"/>
    </xf>
    <xf numFmtId="0" fontId="8" fillId="25" borderId="44" xfId="0" applyFont="1" applyFill="1" applyBorder="1" applyAlignment="1" applyProtection="1">
      <alignment horizontal="right" vertical="center"/>
      <protection locked="0"/>
    </xf>
    <xf numFmtId="176" fontId="8" fillId="25" borderId="25" xfId="0" applyNumberFormat="1" applyFont="1" applyFill="1" applyBorder="1" applyAlignment="1">
      <alignment vertical="center"/>
    </xf>
    <xf numFmtId="176" fontId="8" fillId="25" borderId="30" xfId="0" applyNumberFormat="1" applyFont="1" applyFill="1" applyBorder="1" applyAlignment="1">
      <alignment vertical="center"/>
    </xf>
    <xf numFmtId="176" fontId="8" fillId="25" borderId="31" xfId="0" applyNumberFormat="1" applyFont="1" applyFill="1" applyBorder="1" applyAlignment="1">
      <alignment vertical="center"/>
    </xf>
    <xf numFmtId="176" fontId="8" fillId="26" borderId="119" xfId="0" applyNumberFormat="1" applyFont="1" applyFill="1" applyBorder="1" applyAlignment="1">
      <alignment horizontal="center" vertical="center"/>
    </xf>
    <xf numFmtId="176" fontId="8" fillId="26" borderId="120" xfId="0" applyNumberFormat="1" applyFont="1" applyFill="1" applyBorder="1" applyAlignment="1">
      <alignment horizontal="center" vertical="center"/>
    </xf>
    <xf numFmtId="176" fontId="8" fillId="26" borderId="121" xfId="0" applyNumberFormat="1" applyFont="1" applyFill="1" applyBorder="1" applyAlignment="1">
      <alignment horizontal="center" vertical="center"/>
    </xf>
    <xf numFmtId="176" fontId="8" fillId="26" borderId="32" xfId="0" applyNumberFormat="1" applyFont="1" applyFill="1" applyBorder="1" applyAlignment="1">
      <alignment vertical="center"/>
    </xf>
    <xf numFmtId="176" fontId="8" fillId="26" borderId="0" xfId="0" applyNumberFormat="1" applyFont="1" applyFill="1" applyBorder="1" applyAlignment="1">
      <alignment vertical="center"/>
    </xf>
    <xf numFmtId="181" fontId="8" fillId="25" borderId="42" xfId="0" applyNumberFormat="1" applyFont="1" applyFill="1" applyBorder="1" applyAlignment="1">
      <alignment vertical="center"/>
    </xf>
    <xf numFmtId="181" fontId="8" fillId="25" borderId="43" xfId="0" applyNumberFormat="1" applyFont="1" applyFill="1" applyBorder="1" applyAlignment="1">
      <alignment vertical="center"/>
    </xf>
    <xf numFmtId="181" fontId="8" fillId="25" borderId="44" xfId="0" applyNumberFormat="1" applyFont="1" applyFill="1" applyBorder="1" applyAlignment="1">
      <alignment vertical="center"/>
    </xf>
    <xf numFmtId="0" fontId="28" fillId="0" borderId="0" xfId="0" applyFont="1" applyFill="1" applyBorder="1" applyAlignment="1">
      <alignment vertical="center" wrapText="1"/>
    </xf>
    <xf numFmtId="0" fontId="27" fillId="0" borderId="39" xfId="0" applyFont="1" applyFill="1" applyBorder="1" applyAlignment="1">
      <alignment vertical="center" wrapText="1"/>
    </xf>
    <xf numFmtId="0" fontId="27" fillId="0" borderId="0" xfId="0" applyFont="1" applyFill="1" applyBorder="1" applyAlignment="1">
      <alignment vertical="center" wrapText="1"/>
    </xf>
    <xf numFmtId="0" fontId="27" fillId="0" borderId="16" xfId="0" applyFont="1" applyFill="1" applyBorder="1" applyAlignment="1">
      <alignment vertical="center" wrapText="1"/>
    </xf>
    <xf numFmtId="0" fontId="28" fillId="0" borderId="25" xfId="0" applyFont="1" applyFill="1" applyBorder="1" applyAlignment="1" applyProtection="1">
      <alignment horizontal="center" vertical="center"/>
      <protection locked="0"/>
    </xf>
    <xf numFmtId="0" fontId="28" fillId="0" borderId="30" xfId="0" applyFont="1" applyFill="1" applyBorder="1" applyAlignment="1" applyProtection="1">
      <alignment horizontal="center" vertical="center"/>
      <protection locked="0"/>
    </xf>
    <xf numFmtId="0" fontId="28" fillId="0" borderId="0" xfId="0" applyFont="1" applyFill="1" applyBorder="1" applyAlignment="1">
      <alignment vertical="top" wrapText="1"/>
    </xf>
    <xf numFmtId="0" fontId="28" fillId="25" borderId="30" xfId="0" applyFont="1" applyFill="1" applyBorder="1" applyAlignment="1" applyProtection="1">
      <alignment horizontal="center" vertical="center"/>
      <protection locked="0"/>
    </xf>
    <xf numFmtId="0" fontId="27" fillId="29" borderId="25" xfId="0" applyFont="1" applyFill="1" applyBorder="1" applyAlignment="1" applyProtection="1">
      <alignment vertical="center"/>
      <protection locked="0"/>
    </xf>
    <xf numFmtId="0" fontId="27" fillId="29" borderId="30" xfId="0" applyFont="1" applyFill="1" applyBorder="1" applyAlignment="1" applyProtection="1">
      <alignment vertical="center"/>
      <protection locked="0"/>
    </xf>
    <xf numFmtId="0" fontId="27" fillId="29" borderId="31" xfId="0" applyFont="1" applyFill="1" applyBorder="1" applyAlignment="1" applyProtection="1">
      <alignment vertical="center"/>
      <protection locked="0"/>
    </xf>
    <xf numFmtId="0" fontId="27" fillId="0" borderId="14" xfId="0" applyFont="1" applyFill="1" applyBorder="1" applyAlignment="1">
      <alignment vertical="center" wrapText="1"/>
    </xf>
    <xf numFmtId="0" fontId="27" fillId="0" borderId="21" xfId="0" applyFont="1" applyFill="1" applyBorder="1" applyAlignment="1">
      <alignment vertical="center" wrapText="1"/>
    </xf>
    <xf numFmtId="0" fontId="27" fillId="0" borderId="32" xfId="0" applyFont="1" applyFill="1" applyBorder="1" applyAlignment="1">
      <alignment vertical="center" wrapText="1"/>
    </xf>
    <xf numFmtId="0" fontId="27" fillId="0" borderId="17" xfId="0" applyFont="1" applyFill="1" applyBorder="1" applyAlignment="1">
      <alignment vertical="center" wrapText="1"/>
    </xf>
    <xf numFmtId="0" fontId="27" fillId="0" borderId="18" xfId="0" applyFont="1" applyFill="1" applyBorder="1" applyAlignment="1">
      <alignment vertical="center" wrapText="1"/>
    </xf>
    <xf numFmtId="0" fontId="27" fillId="0" borderId="74" xfId="0" applyFont="1" applyFill="1" applyBorder="1" applyAlignment="1">
      <alignment vertical="center" wrapText="1"/>
    </xf>
    <xf numFmtId="0" fontId="27" fillId="0" borderId="75" xfId="0" applyFont="1" applyFill="1" applyBorder="1" applyAlignment="1">
      <alignment vertical="center" wrapText="1"/>
    </xf>
    <xf numFmtId="0" fontId="27" fillId="0" borderId="81" xfId="0" applyFont="1" applyFill="1" applyBorder="1" applyAlignment="1">
      <alignment vertical="center" wrapText="1"/>
    </xf>
    <xf numFmtId="0" fontId="27" fillId="0" borderId="12" xfId="0" applyFont="1" applyFill="1" applyBorder="1" applyAlignment="1">
      <alignment vertical="center" wrapText="1"/>
    </xf>
    <xf numFmtId="0" fontId="27" fillId="0" borderId="35" xfId="0" applyFont="1" applyFill="1" applyBorder="1" applyAlignment="1">
      <alignment vertical="center" wrapText="1"/>
    </xf>
    <xf numFmtId="0" fontId="27" fillId="0" borderId="68" xfId="0" applyFont="1" applyFill="1" applyBorder="1" applyAlignment="1">
      <alignment vertical="center" wrapText="1"/>
    </xf>
    <xf numFmtId="0" fontId="27" fillId="0" borderId="15" xfId="0" applyFont="1" applyFill="1" applyBorder="1" applyAlignment="1">
      <alignment vertical="center" wrapText="1"/>
    </xf>
    <xf numFmtId="0" fontId="27" fillId="0" borderId="19" xfId="0" applyFont="1" applyFill="1" applyBorder="1" applyAlignment="1">
      <alignment vertical="center" wrapText="1"/>
    </xf>
    <xf numFmtId="0" fontId="28" fillId="25" borderId="25" xfId="0" applyFont="1" applyFill="1" applyBorder="1" applyAlignment="1" applyProtection="1">
      <alignment vertical="center" wrapText="1"/>
      <protection locked="0"/>
    </xf>
    <xf numFmtId="0" fontId="28" fillId="25" borderId="30" xfId="0" applyFont="1" applyFill="1" applyBorder="1" applyAlignment="1" applyProtection="1">
      <alignment vertical="center"/>
      <protection locked="0"/>
    </xf>
    <xf numFmtId="0" fontId="28" fillId="25" borderId="31" xfId="0" applyFont="1" applyFill="1" applyBorder="1" applyAlignment="1" applyProtection="1">
      <alignment vertical="center"/>
      <protection locked="0"/>
    </xf>
    <xf numFmtId="0" fontId="27" fillId="0" borderId="11" xfId="0" applyFont="1" applyFill="1" applyBorder="1" applyAlignment="1">
      <alignment vertical="center" wrapText="1"/>
    </xf>
    <xf numFmtId="0" fontId="8" fillId="25" borderId="25" xfId="0" applyFont="1" applyFill="1" applyBorder="1" applyAlignment="1" applyProtection="1">
      <alignment vertical="center"/>
      <protection locked="0"/>
    </xf>
    <xf numFmtId="0" fontId="8" fillId="25" borderId="30" xfId="0" applyFont="1" applyFill="1" applyBorder="1" applyAlignment="1" applyProtection="1">
      <alignment vertical="center"/>
      <protection locked="0"/>
    </xf>
    <xf numFmtId="0" fontId="8" fillId="25" borderId="31" xfId="0" applyFont="1" applyFill="1" applyBorder="1" applyAlignment="1" applyProtection="1">
      <alignment vertical="center"/>
      <protection locked="0"/>
    </xf>
    <xf numFmtId="0" fontId="28" fillId="28" borderId="30" xfId="0" applyFont="1" applyFill="1" applyBorder="1" applyAlignment="1" applyProtection="1">
      <alignment horizontal="center" vertical="center"/>
      <protection locked="0"/>
    </xf>
    <xf numFmtId="0" fontId="55" fillId="28" borderId="25" xfId="0" applyFont="1" applyFill="1" applyBorder="1" applyAlignment="1">
      <alignment horizontal="left" vertical="center" wrapText="1"/>
    </xf>
    <xf numFmtId="0" fontId="55" fillId="28" borderId="30" xfId="0" applyFont="1" applyFill="1" applyBorder="1" applyAlignment="1">
      <alignment horizontal="left" vertical="center" wrapText="1"/>
    </xf>
    <xf numFmtId="0" fontId="55" fillId="28" borderId="31" xfId="0" applyFont="1" applyFill="1" applyBorder="1" applyAlignment="1">
      <alignment horizontal="left" vertical="center" wrapText="1"/>
    </xf>
    <xf numFmtId="0" fontId="52" fillId="0" borderId="39" xfId="0" applyFont="1" applyFill="1" applyBorder="1" applyAlignment="1">
      <alignment horizontal="center" vertical="center"/>
    </xf>
    <xf numFmtId="0" fontId="28" fillId="28" borderId="25" xfId="0" applyFont="1" applyFill="1" applyBorder="1" applyAlignment="1">
      <alignment horizontal="left" vertical="center" wrapText="1"/>
    </xf>
    <xf numFmtId="0" fontId="28" fillId="28" borderId="30" xfId="0" applyFont="1" applyFill="1" applyBorder="1" applyAlignment="1">
      <alignment horizontal="left" vertical="center" wrapText="1"/>
    </xf>
    <xf numFmtId="0" fontId="28" fillId="28" borderId="31" xfId="0" applyFont="1" applyFill="1" applyBorder="1" applyAlignment="1">
      <alignment horizontal="left" vertical="center" wrapText="1"/>
    </xf>
    <xf numFmtId="0" fontId="28" fillId="26" borderId="0" xfId="0" applyFont="1" applyFill="1" applyBorder="1" applyAlignment="1" applyProtection="1">
      <alignment vertical="center" wrapText="1"/>
      <protection locked="0"/>
    </xf>
    <xf numFmtId="0" fontId="27" fillId="25" borderId="0" xfId="0" applyFont="1" applyFill="1" applyBorder="1" applyAlignment="1" applyProtection="1">
      <alignment vertical="center"/>
      <protection locked="0"/>
    </xf>
    <xf numFmtId="0" fontId="28" fillId="28" borderId="25" xfId="0" applyFont="1" applyFill="1" applyBorder="1" applyAlignment="1" applyProtection="1">
      <alignment vertical="center" wrapText="1"/>
      <protection locked="0"/>
    </xf>
    <xf numFmtId="0" fontId="28" fillId="28" borderId="30" xfId="0" applyFont="1" applyFill="1" applyBorder="1" applyAlignment="1" applyProtection="1">
      <alignment vertical="center"/>
      <protection locked="0"/>
    </xf>
    <xf numFmtId="0" fontId="28" fillId="28" borderId="31" xfId="0" applyFont="1" applyFill="1" applyBorder="1" applyAlignment="1" applyProtection="1">
      <alignment vertical="center"/>
      <protection locked="0"/>
    </xf>
    <xf numFmtId="0" fontId="63" fillId="0" borderId="0" xfId="0" applyFont="1" applyFill="1" applyBorder="1" applyAlignment="1">
      <alignment horizontal="center" vertical="center" wrapText="1"/>
    </xf>
    <xf numFmtId="0" fontId="31" fillId="0" borderId="0" xfId="0" applyFont="1" applyFill="1" applyBorder="1" applyAlignment="1">
      <alignment horizontal="center" vertical="center"/>
    </xf>
    <xf numFmtId="0" fontId="63" fillId="29" borderId="0" xfId="0" applyFont="1" applyFill="1" applyBorder="1" applyAlignment="1" applyProtection="1">
      <alignment vertical="center" shrinkToFit="1"/>
      <protection locked="0"/>
    </xf>
    <xf numFmtId="0" fontId="65" fillId="0" borderId="0" xfId="0" applyFont="1" applyFill="1" applyBorder="1" applyAlignment="1" applyProtection="1">
      <alignment horizontal="center" vertical="center" shrinkToFit="1"/>
      <protection locked="0"/>
    </xf>
    <xf numFmtId="0" fontId="64" fillId="0" borderId="0" xfId="0" applyFont="1" applyFill="1" applyBorder="1" applyAlignment="1">
      <alignment horizontal="center" vertical="center"/>
    </xf>
    <xf numFmtId="0" fontId="64" fillId="0" borderId="36" xfId="0" applyFont="1" applyFill="1" applyBorder="1" applyAlignment="1">
      <alignment horizontal="center" vertical="center"/>
    </xf>
    <xf numFmtId="0" fontId="63" fillId="26" borderId="0" xfId="0" applyFont="1" applyFill="1" applyBorder="1" applyAlignment="1">
      <alignment horizontal="left" vertical="center" wrapText="1"/>
    </xf>
    <xf numFmtId="0" fontId="63" fillId="29" borderId="0" xfId="0" applyFont="1" applyFill="1" applyBorder="1" applyAlignment="1" applyProtection="1">
      <alignment horizontal="center" vertical="center"/>
      <protection locked="0"/>
    </xf>
    <xf numFmtId="0" fontId="0" fillId="29" borderId="0" xfId="0" applyFont="1" applyFill="1" applyBorder="1" applyAlignment="1" applyProtection="1">
      <alignment horizontal="center" vertical="center"/>
      <protection locked="0"/>
    </xf>
    <xf numFmtId="0" fontId="63" fillId="0" borderId="0" xfId="0" applyFont="1" applyFill="1" applyBorder="1" applyAlignment="1">
      <alignment horizontal="center" vertical="center"/>
    </xf>
    <xf numFmtId="0" fontId="63" fillId="29" borderId="0" xfId="0" applyFont="1" applyFill="1" applyBorder="1" applyAlignment="1">
      <alignment vertical="center" shrinkToFit="1"/>
    </xf>
    <xf numFmtId="0" fontId="63" fillId="29" borderId="36" xfId="0" applyFont="1" applyFill="1" applyBorder="1" applyAlignment="1">
      <alignment vertical="center" shrinkToFit="1"/>
    </xf>
    <xf numFmtId="0" fontId="8" fillId="24" borderId="30" xfId="0" applyFont="1" applyFill="1" applyBorder="1" applyAlignment="1" applyProtection="1">
      <alignment horizontal="center" vertical="center"/>
      <protection locked="0"/>
    </xf>
    <xf numFmtId="0" fontId="28" fillId="25" borderId="0" xfId="0" applyFont="1" applyFill="1" applyBorder="1" applyAlignment="1" applyProtection="1">
      <alignment vertical="center"/>
      <protection locked="0"/>
    </xf>
    <xf numFmtId="49" fontId="28" fillId="0" borderId="12" xfId="0" applyNumberFormat="1" applyFont="1" applyFill="1" applyBorder="1" applyAlignment="1">
      <alignment vertical="center" wrapText="1"/>
    </xf>
    <xf numFmtId="49" fontId="28" fillId="0" borderId="35" xfId="0" applyNumberFormat="1" applyFont="1" applyFill="1" applyBorder="1" applyAlignment="1">
      <alignment vertical="center" wrapText="1"/>
    </xf>
    <xf numFmtId="49" fontId="28" fillId="0" borderId="11" xfId="0" applyNumberFormat="1" applyFont="1" applyFill="1" applyBorder="1" applyAlignment="1">
      <alignment vertical="center" wrapText="1"/>
    </xf>
    <xf numFmtId="176" fontId="8" fillId="26" borderId="25" xfId="0" applyNumberFormat="1" applyFont="1" applyFill="1" applyBorder="1" applyAlignment="1">
      <alignment vertical="center"/>
    </xf>
    <xf numFmtId="176" fontId="8" fillId="26" borderId="30" xfId="0" applyNumberFormat="1" applyFont="1" applyFill="1" applyBorder="1" applyAlignment="1">
      <alignment vertical="center"/>
    </xf>
    <xf numFmtId="176" fontId="8" fillId="26" borderId="31" xfId="0" applyNumberFormat="1" applyFont="1" applyFill="1" applyBorder="1" applyAlignment="1">
      <alignment vertical="center"/>
    </xf>
    <xf numFmtId="0" fontId="8" fillId="26" borderId="112" xfId="0" applyFont="1" applyFill="1" applyBorder="1" applyAlignment="1">
      <alignment horizontal="center" vertical="center"/>
    </xf>
    <xf numFmtId="0" fontId="8" fillId="26" borderId="113" xfId="0" applyFont="1" applyFill="1" applyBorder="1" applyAlignment="1">
      <alignment horizontal="center" vertical="center"/>
    </xf>
    <xf numFmtId="0" fontId="8" fillId="26" borderId="114" xfId="0" applyFont="1" applyFill="1" applyBorder="1" applyAlignment="1">
      <alignment horizontal="center" vertical="center"/>
    </xf>
    <xf numFmtId="0" fontId="8" fillId="26" borderId="116" xfId="0" applyFont="1" applyFill="1" applyBorder="1" applyAlignment="1">
      <alignment horizontal="center" vertical="center"/>
    </xf>
    <xf numFmtId="0" fontId="8" fillId="26" borderId="117" xfId="0" applyFont="1" applyFill="1" applyBorder="1" applyAlignment="1">
      <alignment horizontal="center" vertical="center"/>
    </xf>
    <xf numFmtId="0" fontId="8" fillId="26" borderId="118" xfId="0" applyFont="1" applyFill="1" applyBorder="1" applyAlignment="1">
      <alignment horizontal="center" vertical="center"/>
    </xf>
    <xf numFmtId="0" fontId="8" fillId="0" borderId="35" xfId="0" applyFont="1" applyFill="1" applyBorder="1" applyAlignment="1">
      <alignment vertical="center"/>
    </xf>
    <xf numFmtId="0" fontId="8" fillId="25" borderId="25" xfId="0" applyFont="1" applyFill="1" applyBorder="1" applyAlignment="1">
      <alignment horizontal="center" vertical="center"/>
    </xf>
    <xf numFmtId="0" fontId="8" fillId="25" borderId="31" xfId="0" applyFont="1" applyFill="1" applyBorder="1" applyAlignment="1">
      <alignment horizontal="center" vertical="center"/>
    </xf>
    <xf numFmtId="0" fontId="8" fillId="0" borderId="21" xfId="0" applyFont="1" applyFill="1" applyBorder="1" applyAlignment="1">
      <alignment horizontal="center" vertical="center"/>
    </xf>
    <xf numFmtId="176" fontId="28" fillId="26" borderId="18" xfId="0" applyNumberFormat="1" applyFont="1" applyFill="1" applyBorder="1" applyAlignment="1">
      <alignment vertical="center" shrinkToFit="1"/>
    </xf>
    <xf numFmtId="176" fontId="8" fillId="26" borderId="89" xfId="0" applyNumberFormat="1" applyFont="1" applyFill="1" applyBorder="1" applyAlignment="1">
      <alignment vertical="center"/>
    </xf>
    <xf numFmtId="176" fontId="8" fillId="26" borderId="72" xfId="0" applyNumberFormat="1" applyFont="1" applyFill="1" applyBorder="1" applyAlignment="1">
      <alignment vertical="center"/>
    </xf>
    <xf numFmtId="176" fontId="8" fillId="25" borderId="42" xfId="0" applyNumberFormat="1" applyFont="1" applyFill="1" applyBorder="1" applyAlignment="1">
      <alignment vertical="center"/>
    </xf>
    <xf numFmtId="176" fontId="8" fillId="25" borderId="43" xfId="0" applyNumberFormat="1" applyFont="1" applyFill="1" applyBorder="1" applyAlignment="1">
      <alignment vertical="center"/>
    </xf>
    <xf numFmtId="176" fontId="8" fillId="25" borderId="44" xfId="0" applyNumberFormat="1" applyFont="1" applyFill="1" applyBorder="1" applyAlignment="1">
      <alignment vertical="center"/>
    </xf>
    <xf numFmtId="0" fontId="27" fillId="0" borderId="0" xfId="0" applyFont="1" applyFill="1" applyAlignment="1">
      <alignment horizontal="center" vertical="center"/>
    </xf>
    <xf numFmtId="176" fontId="8" fillId="25" borderId="25" xfId="0" applyNumberFormat="1" applyFont="1" applyFill="1" applyBorder="1" applyAlignment="1" applyProtection="1">
      <alignment horizontal="right" vertical="center"/>
      <protection locked="0"/>
    </xf>
    <xf numFmtId="0" fontId="8" fillId="25" borderId="30" xfId="0" applyFont="1" applyFill="1" applyBorder="1" applyAlignment="1" applyProtection="1">
      <alignment horizontal="right" vertical="center"/>
      <protection locked="0"/>
    </xf>
    <xf numFmtId="0" fontId="8" fillId="25" borderId="31" xfId="0" applyFont="1" applyFill="1" applyBorder="1" applyAlignment="1" applyProtection="1">
      <alignment horizontal="right" vertical="center"/>
      <protection locked="0"/>
    </xf>
    <xf numFmtId="0" fontId="26" fillId="29" borderId="0" xfId="0" applyFont="1" applyFill="1" applyAlignment="1">
      <alignment horizontal="center" vertical="center"/>
    </xf>
    <xf numFmtId="0" fontId="8" fillId="0" borderId="75" xfId="0" applyNumberFormat="1" applyFont="1" applyFill="1" applyBorder="1" applyAlignment="1" applyProtection="1">
      <alignment vertical="center"/>
      <protection locked="0"/>
    </xf>
    <xf numFmtId="0" fontId="8" fillId="0" borderId="35" xfId="0" applyFont="1" applyFill="1" applyBorder="1" applyAlignment="1">
      <alignment vertical="center" shrinkToFit="1"/>
    </xf>
    <xf numFmtId="0" fontId="8" fillId="26" borderId="119" xfId="0" applyFont="1" applyFill="1" applyBorder="1" applyAlignment="1">
      <alignment horizontal="center" vertical="center"/>
    </xf>
    <xf numFmtId="0" fontId="8" fillId="26" borderId="120" xfId="0" applyFont="1" applyFill="1" applyBorder="1" applyAlignment="1">
      <alignment horizontal="center" vertical="center"/>
    </xf>
    <xf numFmtId="0" fontId="8" fillId="26" borderId="121" xfId="0" applyFont="1" applyFill="1" applyBorder="1" applyAlignment="1">
      <alignment horizontal="center" vertical="center"/>
    </xf>
    <xf numFmtId="0" fontId="27" fillId="0" borderId="89" xfId="0" applyFont="1" applyFill="1" applyBorder="1" applyAlignment="1">
      <alignment vertical="center" wrapText="1"/>
    </xf>
    <xf numFmtId="0" fontId="27" fillId="0" borderId="72" xfId="0" applyFont="1" applyFill="1" applyBorder="1" applyAlignment="1">
      <alignment vertical="center" wrapText="1"/>
    </xf>
    <xf numFmtId="0" fontId="52" fillId="0" borderId="14" xfId="0" applyFont="1" applyFill="1" applyBorder="1" applyAlignment="1">
      <alignment vertical="center" wrapText="1"/>
    </xf>
    <xf numFmtId="0" fontId="8" fillId="0" borderId="97" xfId="0" applyFont="1" applyFill="1" applyBorder="1" applyAlignment="1">
      <alignment horizontal="center" vertical="center"/>
    </xf>
    <xf numFmtId="0" fontId="52" fillId="0" borderId="69" xfId="0" applyFont="1" applyFill="1" applyBorder="1" applyAlignment="1">
      <alignment horizontal="left" vertical="center" wrapText="1"/>
    </xf>
    <xf numFmtId="0" fontId="52" fillId="0" borderId="52" xfId="0" applyFont="1" applyFill="1" applyBorder="1" applyAlignment="1">
      <alignment horizontal="left" vertical="center" wrapText="1"/>
    </xf>
    <xf numFmtId="0" fontId="27" fillId="26" borderId="98" xfId="0" applyFont="1" applyFill="1" applyBorder="1" applyAlignment="1">
      <alignment vertical="center" wrapText="1"/>
    </xf>
    <xf numFmtId="0" fontId="27" fillId="26" borderId="62" xfId="0" applyFont="1" applyFill="1" applyBorder="1" applyAlignment="1">
      <alignment vertical="center" wrapText="1"/>
    </xf>
    <xf numFmtId="0" fontId="27" fillId="26" borderId="99" xfId="0" applyFont="1" applyFill="1" applyBorder="1" applyAlignment="1">
      <alignment vertical="center" wrapText="1"/>
    </xf>
    <xf numFmtId="0" fontId="8" fillId="26" borderId="32" xfId="0" applyFont="1" applyFill="1" applyBorder="1" applyAlignment="1">
      <alignment vertical="center"/>
    </xf>
    <xf numFmtId="0" fontId="8" fillId="26" borderId="0" xfId="0" applyFont="1" applyFill="1" applyBorder="1" applyAlignment="1">
      <alignment vertical="center"/>
    </xf>
    <xf numFmtId="0" fontId="8" fillId="26" borderId="16" xfId="0" applyFont="1" applyFill="1" applyBorder="1" applyAlignment="1">
      <alignment vertical="center"/>
    </xf>
    <xf numFmtId="0" fontId="28" fillId="26" borderId="14" xfId="0" applyFont="1" applyFill="1" applyBorder="1" applyAlignment="1">
      <alignment horizontal="center" vertical="center" wrapText="1"/>
    </xf>
    <xf numFmtId="0" fontId="28" fillId="26" borderId="21" xfId="0" applyFont="1" applyFill="1" applyBorder="1" applyAlignment="1">
      <alignment horizontal="center" vertical="center" wrapText="1"/>
    </xf>
    <xf numFmtId="0" fontId="28" fillId="26" borderId="11" xfId="0" applyFont="1" applyFill="1" applyBorder="1" applyAlignment="1">
      <alignment horizontal="center" vertical="center" wrapText="1"/>
    </xf>
    <xf numFmtId="176" fontId="8" fillId="0" borderId="12" xfId="0" applyNumberFormat="1" applyFont="1" applyFill="1" applyBorder="1" applyAlignment="1" applyProtection="1">
      <alignment vertical="center"/>
      <protection locked="0"/>
    </xf>
    <xf numFmtId="176" fontId="8" fillId="0" borderId="35" xfId="0" applyNumberFormat="1" applyFont="1" applyFill="1" applyBorder="1" applyAlignment="1" applyProtection="1">
      <alignment vertical="center"/>
      <protection locked="0"/>
    </xf>
    <xf numFmtId="176" fontId="8" fillId="25" borderId="25" xfId="0" applyNumberFormat="1" applyFont="1" applyFill="1" applyBorder="1" applyAlignment="1" applyProtection="1">
      <alignment vertical="center"/>
      <protection locked="0"/>
    </xf>
    <xf numFmtId="176" fontId="8" fillId="25" borderId="30" xfId="0" applyNumberFormat="1" applyFont="1" applyFill="1" applyBorder="1" applyAlignment="1" applyProtection="1">
      <alignment vertical="center"/>
      <protection locked="0"/>
    </xf>
    <xf numFmtId="176" fontId="8" fillId="25" borderId="31" xfId="0" applyNumberFormat="1" applyFont="1" applyFill="1" applyBorder="1" applyAlignment="1" applyProtection="1">
      <alignment vertical="center"/>
      <protection locked="0"/>
    </xf>
    <xf numFmtId="0" fontId="8" fillId="0" borderId="124" xfId="0" applyFont="1" applyFill="1" applyBorder="1" applyAlignment="1">
      <alignment horizontal="center" vertical="center"/>
    </xf>
    <xf numFmtId="0" fontId="28" fillId="26" borderId="14" xfId="0" applyFont="1" applyFill="1" applyBorder="1" applyAlignment="1">
      <alignment horizontal="center" vertical="center"/>
    </xf>
    <xf numFmtId="0" fontId="28" fillId="26" borderId="21" xfId="0" applyFont="1" applyFill="1" applyBorder="1" applyAlignment="1">
      <alignment horizontal="center" vertical="center"/>
    </xf>
    <xf numFmtId="0" fontId="28" fillId="26" borderId="11" xfId="0" applyFont="1" applyFill="1" applyBorder="1" applyAlignment="1">
      <alignment horizontal="center" vertical="center"/>
    </xf>
    <xf numFmtId="0" fontId="28" fillId="0" borderId="146" xfId="0" applyFont="1" applyFill="1" applyBorder="1" applyAlignment="1">
      <alignment horizontal="left" vertical="center" wrapText="1"/>
    </xf>
    <xf numFmtId="0" fontId="28" fillId="0" borderId="30" xfId="0" applyFont="1" applyFill="1" applyBorder="1" applyAlignment="1">
      <alignment horizontal="left" vertical="center" wrapText="1"/>
    </xf>
    <xf numFmtId="0" fontId="28" fillId="0" borderId="31" xfId="0" applyFont="1" applyFill="1" applyBorder="1" applyAlignment="1">
      <alignment horizontal="left" vertical="center" wrapText="1"/>
    </xf>
    <xf numFmtId="0" fontId="28" fillId="0" borderId="85" xfId="0" applyFont="1" applyFill="1" applyBorder="1" applyAlignment="1">
      <alignment horizontal="left" vertical="center" wrapText="1"/>
    </xf>
    <xf numFmtId="0" fontId="28" fillId="0" borderId="86" xfId="0" applyFont="1" applyFill="1" applyBorder="1" applyAlignment="1">
      <alignment horizontal="left" vertical="center" wrapText="1"/>
    </xf>
    <xf numFmtId="0" fontId="27" fillId="0" borderId="108" xfId="0" applyFont="1" applyFill="1" applyBorder="1" applyAlignment="1">
      <alignment horizontal="center" vertical="center" wrapText="1"/>
    </xf>
    <xf numFmtId="0" fontId="27" fillId="0" borderId="62" xfId="0" applyFont="1" applyFill="1" applyBorder="1" applyAlignment="1">
      <alignment horizontal="center" vertical="center" wrapText="1"/>
    </xf>
    <xf numFmtId="0" fontId="27" fillId="0" borderId="99" xfId="0" applyFont="1" applyFill="1" applyBorder="1" applyAlignment="1">
      <alignment horizontal="center" vertical="center" wrapText="1"/>
    </xf>
    <xf numFmtId="0" fontId="27" fillId="0" borderId="70" xfId="0" applyFont="1" applyFill="1" applyBorder="1" applyAlignment="1">
      <alignment horizontal="center" vertical="center" wrapText="1"/>
    </xf>
    <xf numFmtId="0" fontId="27" fillId="0" borderId="52" xfId="0" applyFont="1" applyFill="1" applyBorder="1" applyAlignment="1">
      <alignment horizontal="center" vertical="center" wrapText="1"/>
    </xf>
    <xf numFmtId="0" fontId="27" fillId="0" borderId="55" xfId="0" applyFont="1" applyFill="1" applyBorder="1" applyAlignment="1">
      <alignment horizontal="center" vertical="center" wrapText="1"/>
    </xf>
    <xf numFmtId="0" fontId="27" fillId="0" borderId="115" xfId="0" applyFont="1" applyFill="1" applyBorder="1" applyAlignment="1">
      <alignment horizontal="center" vertical="center" wrapText="1"/>
    </xf>
    <xf numFmtId="0" fontId="27" fillId="0" borderId="66" xfId="0" applyFont="1" applyFill="1" applyBorder="1" applyAlignment="1">
      <alignment horizontal="center" vertical="center" wrapText="1"/>
    </xf>
    <xf numFmtId="0" fontId="27" fillId="0" borderId="142" xfId="0" applyFont="1" applyFill="1" applyBorder="1" applyAlignment="1">
      <alignment horizontal="center" vertical="center" wrapText="1"/>
    </xf>
    <xf numFmtId="0" fontId="27" fillId="0" borderId="88" xfId="0" applyFont="1" applyFill="1" applyBorder="1" applyAlignment="1">
      <alignment horizontal="center" vertical="center" wrapText="1"/>
    </xf>
    <xf numFmtId="0" fontId="27" fillId="0" borderId="85" xfId="0" applyFont="1" applyFill="1" applyBorder="1" applyAlignment="1">
      <alignment horizontal="center" vertical="center" wrapText="1"/>
    </xf>
    <xf numFmtId="0" fontId="27" fillId="0" borderId="86" xfId="0" applyFont="1" applyFill="1" applyBorder="1" applyAlignment="1">
      <alignment horizontal="center" vertical="center" wrapText="1"/>
    </xf>
    <xf numFmtId="0" fontId="7" fillId="0" borderId="25" xfId="0" applyFont="1" applyFill="1" applyBorder="1" applyAlignment="1">
      <alignment vertical="center"/>
    </xf>
    <xf numFmtId="0" fontId="7" fillId="0" borderId="30" xfId="0" applyFont="1" applyFill="1" applyBorder="1" applyAlignment="1">
      <alignment vertical="center"/>
    </xf>
    <xf numFmtId="0" fontId="7" fillId="0" borderId="31" xfId="0" applyFont="1" applyFill="1" applyBorder="1" applyAlignment="1">
      <alignment vertical="center"/>
    </xf>
    <xf numFmtId="0" fontId="7" fillId="0" borderId="10" xfId="0" applyFont="1" applyFill="1" applyBorder="1" applyAlignment="1">
      <alignment horizontal="center" vertical="center"/>
    </xf>
    <xf numFmtId="0" fontId="7" fillId="0" borderId="12" xfId="0" applyFont="1" applyFill="1" applyBorder="1" applyAlignment="1">
      <alignment horizontal="center" vertical="center"/>
    </xf>
    <xf numFmtId="0" fontId="7" fillId="26" borderId="17" xfId="0" applyFont="1" applyFill="1" applyBorder="1" applyAlignment="1">
      <alignment vertical="center" wrapText="1"/>
    </xf>
    <xf numFmtId="0" fontId="7" fillId="26" borderId="19" xfId="0" applyFont="1" applyFill="1" applyBorder="1" applyAlignment="1">
      <alignment vertical="center" wrapText="1"/>
    </xf>
    <xf numFmtId="0" fontId="0" fillId="26" borderId="13" xfId="0" applyFont="1" applyFill="1" applyBorder="1" applyAlignment="1">
      <alignment horizontal="center" vertical="center" textRotation="255" wrapText="1"/>
    </xf>
    <xf numFmtId="0" fontId="0" fillId="26" borderId="97" xfId="0" applyFont="1" applyFill="1" applyBorder="1" applyAlignment="1">
      <alignment horizontal="center" vertical="center" textRotation="255" wrapText="1"/>
    </xf>
    <xf numFmtId="0" fontId="7" fillId="26" borderId="14" xfId="0" applyFont="1" applyFill="1" applyBorder="1" applyAlignment="1">
      <alignment horizontal="center" vertical="center" wrapText="1" shrinkToFit="1"/>
    </xf>
    <xf numFmtId="0" fontId="7" fillId="26" borderId="21" xfId="0" applyFont="1" applyFill="1" applyBorder="1" applyAlignment="1">
      <alignment horizontal="center" vertical="center" wrapText="1" shrinkToFit="1"/>
    </xf>
    <xf numFmtId="0" fontId="7" fillId="26" borderId="15" xfId="0" applyFont="1" applyFill="1" applyBorder="1" applyAlignment="1">
      <alignment horizontal="center" vertical="center" wrapText="1" shrinkToFit="1"/>
    </xf>
    <xf numFmtId="0" fontId="7" fillId="26" borderId="32" xfId="0" applyFont="1" applyFill="1" applyBorder="1" applyAlignment="1">
      <alignment horizontal="center" vertical="center" wrapText="1" shrinkToFit="1"/>
    </xf>
    <xf numFmtId="0" fontId="7" fillId="26" borderId="0" xfId="0" applyFont="1" applyFill="1" applyBorder="1" applyAlignment="1">
      <alignment horizontal="center" vertical="center" wrapText="1" shrinkToFit="1"/>
    </xf>
    <xf numFmtId="0" fontId="7" fillId="26" borderId="16" xfId="0" applyFont="1" applyFill="1" applyBorder="1" applyAlignment="1">
      <alignment horizontal="center" vertical="center" wrapText="1" shrinkToFit="1"/>
    </xf>
    <xf numFmtId="0" fontId="7" fillId="26" borderId="13" xfId="0" applyFont="1" applyFill="1" applyBorder="1" applyAlignment="1">
      <alignment horizontal="center" vertical="center" wrapText="1" shrinkToFit="1"/>
    </xf>
    <xf numFmtId="0" fontId="7" fillId="26" borderId="97" xfId="0" applyFont="1" applyFill="1" applyBorder="1" applyAlignment="1">
      <alignment horizontal="center" vertical="center" wrapText="1" shrinkToFit="1"/>
    </xf>
    <xf numFmtId="0" fontId="7" fillId="26" borderId="13" xfId="0" applyFont="1" applyFill="1" applyBorder="1" applyAlignment="1">
      <alignment horizontal="center" vertical="center" shrinkToFit="1"/>
    </xf>
    <xf numFmtId="0" fontId="7" fillId="26" borderId="97" xfId="0" applyFont="1" applyFill="1" applyBorder="1" applyAlignment="1">
      <alignment horizontal="center" vertical="center" shrinkToFit="1"/>
    </xf>
    <xf numFmtId="0" fontId="7" fillId="26" borderId="14" xfId="0" applyFont="1" applyFill="1" applyBorder="1" applyAlignment="1">
      <alignment horizontal="center" vertical="center" shrinkToFit="1"/>
    </xf>
    <xf numFmtId="0" fontId="7" fillId="26" borderId="32" xfId="0" applyFont="1" applyFill="1" applyBorder="1" applyAlignment="1">
      <alignment horizontal="center" vertical="center" shrinkToFit="1"/>
    </xf>
    <xf numFmtId="0" fontId="7" fillId="26" borderId="13" xfId="0" applyFont="1" applyFill="1" applyBorder="1" applyAlignment="1">
      <alignment horizontal="center" vertical="center" wrapText="1"/>
    </xf>
    <xf numFmtId="0" fontId="7" fillId="26" borderId="97" xfId="0" applyFont="1" applyFill="1" applyBorder="1" applyAlignment="1">
      <alignment horizontal="center" vertical="center" wrapText="1"/>
    </xf>
    <xf numFmtId="0" fontId="7" fillId="0" borderId="12" xfId="0" applyFont="1" applyFill="1" applyBorder="1" applyAlignment="1">
      <alignment vertical="center"/>
    </xf>
    <xf numFmtId="0" fontId="7" fillId="0" borderId="35" xfId="0" applyFont="1" applyFill="1" applyBorder="1" applyAlignment="1">
      <alignment vertical="center"/>
    </xf>
    <xf numFmtId="0" fontId="7" fillId="26" borderId="14" xfId="0" applyFont="1" applyFill="1" applyBorder="1" applyAlignment="1">
      <alignment horizontal="center" vertical="center"/>
    </xf>
    <xf numFmtId="0" fontId="7" fillId="26" borderId="15" xfId="0" applyFont="1" applyFill="1" applyBorder="1" applyAlignment="1">
      <alignment horizontal="center" vertical="center"/>
    </xf>
    <xf numFmtId="0" fontId="7" fillId="26" borderId="32" xfId="0" applyFont="1" applyFill="1" applyBorder="1" applyAlignment="1">
      <alignment horizontal="center" vertical="center"/>
    </xf>
    <xf numFmtId="0" fontId="7" fillId="26" borderId="16" xfId="0" applyFont="1" applyFill="1" applyBorder="1" applyAlignment="1">
      <alignment horizontal="center" vertical="center"/>
    </xf>
    <xf numFmtId="0" fontId="7" fillId="26" borderId="17" xfId="0" applyFont="1" applyFill="1" applyBorder="1" applyAlignment="1">
      <alignment horizontal="center" vertical="center"/>
    </xf>
    <xf numFmtId="0" fontId="7" fillId="26" borderId="19" xfId="0" applyFont="1" applyFill="1" applyBorder="1" applyAlignment="1">
      <alignment horizontal="center" vertical="center"/>
    </xf>
    <xf numFmtId="0" fontId="7" fillId="26" borderId="12" xfId="0" applyFont="1" applyFill="1" applyBorder="1" applyAlignment="1">
      <alignment vertical="center"/>
    </xf>
    <xf numFmtId="0" fontId="7" fillId="26" borderId="35" xfId="0" applyFont="1" applyFill="1" applyBorder="1" applyAlignment="1">
      <alignment vertical="center"/>
    </xf>
    <xf numFmtId="0" fontId="7" fillId="26" borderId="11" xfId="0" applyFont="1" applyFill="1" applyBorder="1" applyAlignment="1">
      <alignment vertical="center"/>
    </xf>
    <xf numFmtId="0" fontId="7" fillId="26" borderId="21" xfId="0" applyFont="1" applyFill="1" applyBorder="1" applyAlignment="1">
      <alignment horizontal="center" vertical="center"/>
    </xf>
    <xf numFmtId="0" fontId="7" fillId="26" borderId="0" xfId="0" applyFont="1" applyFill="1" applyBorder="1" applyAlignment="1">
      <alignment horizontal="center" vertical="center"/>
    </xf>
    <xf numFmtId="0" fontId="7" fillId="26" borderId="54" xfId="0" applyFont="1" applyFill="1" applyBorder="1" applyAlignment="1">
      <alignment horizontal="center" vertical="center" wrapText="1"/>
    </xf>
    <xf numFmtId="0" fontId="7" fillId="26" borderId="19" xfId="0" applyFont="1" applyFill="1" applyBorder="1" applyAlignment="1">
      <alignment horizontal="center" vertical="center" wrapText="1"/>
    </xf>
    <xf numFmtId="0" fontId="7" fillId="26" borderId="15" xfId="0" applyFont="1" applyFill="1" applyBorder="1" applyAlignment="1">
      <alignment horizontal="center" vertical="center" wrapText="1"/>
    </xf>
    <xf numFmtId="0" fontId="7" fillId="26" borderId="96" xfId="0" applyFont="1" applyFill="1" applyBorder="1" applyAlignment="1">
      <alignment horizontal="center" vertical="center" wrapText="1"/>
    </xf>
    <xf numFmtId="0" fontId="7" fillId="26" borderId="90" xfId="0" applyFont="1" applyFill="1" applyBorder="1" applyAlignment="1">
      <alignment horizontal="center" vertical="center" textRotation="255"/>
    </xf>
    <xf numFmtId="0" fontId="7" fillId="26" borderId="13" xfId="0" applyFont="1" applyFill="1" applyBorder="1" applyAlignment="1">
      <alignment horizontal="center" vertical="center" textRotation="255"/>
    </xf>
    <xf numFmtId="0" fontId="7" fillId="26" borderId="97" xfId="0" applyFont="1" applyFill="1" applyBorder="1" applyAlignment="1">
      <alignment horizontal="center" vertical="center" textRotation="255"/>
    </xf>
    <xf numFmtId="0" fontId="7" fillId="26" borderId="12" xfId="0" applyFont="1" applyFill="1" applyBorder="1" applyAlignment="1">
      <alignment vertical="center" wrapText="1"/>
    </xf>
    <xf numFmtId="0" fontId="7" fillId="26" borderId="35" xfId="0" applyFont="1" applyFill="1" applyBorder="1" applyAlignment="1">
      <alignment vertical="center" wrapText="1"/>
    </xf>
    <xf numFmtId="0" fontId="7" fillId="26" borderId="14" xfId="0" applyFont="1" applyFill="1" applyBorder="1" applyAlignment="1">
      <alignment vertical="center"/>
    </xf>
    <xf numFmtId="0" fontId="7" fillId="26" borderId="21" xfId="0" applyFont="1" applyFill="1" applyBorder="1" applyAlignment="1">
      <alignment vertical="center"/>
    </xf>
    <xf numFmtId="0" fontId="7" fillId="26" borderId="13" xfId="0" applyFont="1" applyFill="1" applyBorder="1" applyAlignment="1">
      <alignment horizontal="center" vertical="center"/>
    </xf>
    <xf numFmtId="0" fontId="7" fillId="26" borderId="97" xfId="0" applyFont="1" applyFill="1" applyBorder="1" applyAlignment="1">
      <alignment horizontal="center" vertical="center"/>
    </xf>
    <xf numFmtId="0" fontId="7" fillId="26" borderId="16" xfId="0" applyFont="1" applyFill="1" applyBorder="1" applyAlignment="1">
      <alignment horizontal="center" vertical="center" wrapText="1"/>
    </xf>
    <xf numFmtId="0" fontId="90" fillId="0" borderId="0" xfId="0" applyFont="1" applyFill="1" applyBorder="1" applyAlignment="1">
      <alignment horizontal="center" vertical="center"/>
    </xf>
    <xf numFmtId="0" fontId="90" fillId="0" borderId="36" xfId="0" applyFont="1" applyFill="1" applyBorder="1" applyAlignment="1">
      <alignment horizontal="center" vertical="center"/>
    </xf>
    <xf numFmtId="0" fontId="78" fillId="26" borderId="49" xfId="0" applyFont="1" applyFill="1" applyBorder="1" applyAlignment="1">
      <alignment horizontal="left" vertical="center" wrapText="1"/>
    </xf>
    <xf numFmtId="0" fontId="78" fillId="26" borderId="50" xfId="0" applyFont="1" applyFill="1" applyBorder="1" applyAlignment="1">
      <alignment horizontal="left" vertical="center" wrapText="1"/>
    </xf>
    <xf numFmtId="0" fontId="85" fillId="26" borderId="0" xfId="0" applyFont="1" applyFill="1" applyAlignment="1">
      <alignment horizontal="left" vertical="center" wrapText="1"/>
    </xf>
    <xf numFmtId="0" fontId="88" fillId="26" borderId="0" xfId="0" applyFont="1" applyFill="1" applyBorder="1" applyAlignment="1">
      <alignment horizontal="left" vertical="center" wrapText="1"/>
    </xf>
    <xf numFmtId="0" fontId="88" fillId="26" borderId="0" xfId="0" applyFont="1" applyFill="1" applyBorder="1" applyAlignment="1" applyProtection="1">
      <alignment horizontal="center" vertical="center"/>
      <protection locked="0"/>
    </xf>
    <xf numFmtId="0" fontId="80" fillId="26" borderId="0" xfId="0" applyFont="1" applyFill="1" applyBorder="1" applyAlignment="1" applyProtection="1">
      <alignment horizontal="center" vertical="center"/>
      <protection locked="0"/>
    </xf>
    <xf numFmtId="0" fontId="88" fillId="29" borderId="0" xfId="0" applyFont="1" applyFill="1" applyBorder="1" applyAlignment="1" applyProtection="1">
      <alignment horizontal="center" vertical="center"/>
      <protection locked="0"/>
    </xf>
    <xf numFmtId="0" fontId="80" fillId="29" borderId="0" xfId="0" applyFont="1" applyFill="1" applyBorder="1" applyAlignment="1" applyProtection="1">
      <alignment horizontal="center" vertical="center"/>
      <protection locked="0"/>
    </xf>
    <xf numFmtId="0" fontId="88" fillId="0" borderId="0" xfId="0" applyFont="1" applyFill="1" applyBorder="1" applyAlignment="1">
      <alignment horizontal="center" vertical="center"/>
    </xf>
    <xf numFmtId="0" fontId="88" fillId="29" borderId="0" xfId="0" applyFont="1" applyFill="1" applyBorder="1" applyAlignment="1">
      <alignment vertical="center" shrinkToFit="1"/>
    </xf>
    <xf numFmtId="0" fontId="88" fillId="29" borderId="36" xfId="0" applyFont="1" applyFill="1" applyBorder="1" applyAlignment="1">
      <alignment vertical="center" shrinkToFit="1"/>
    </xf>
    <xf numFmtId="0" fontId="88" fillId="0" borderId="0" xfId="0" applyFont="1" applyFill="1" applyBorder="1" applyAlignment="1">
      <alignment horizontal="center" vertical="center" wrapText="1"/>
    </xf>
    <xf numFmtId="0" fontId="87" fillId="0" borderId="0" xfId="0" applyFont="1" applyFill="1" applyBorder="1" applyAlignment="1">
      <alignment horizontal="center" vertical="center"/>
    </xf>
    <xf numFmtId="0" fontId="88" fillId="29" borderId="0" xfId="0" applyFont="1" applyFill="1" applyBorder="1" applyAlignment="1" applyProtection="1">
      <alignment vertical="center" shrinkToFit="1"/>
      <protection locked="0"/>
    </xf>
    <xf numFmtId="0" fontId="87" fillId="0" borderId="0" xfId="0" applyFont="1" applyFill="1" applyBorder="1" applyAlignment="1" applyProtection="1">
      <alignment horizontal="center" vertical="center" shrinkToFit="1"/>
      <protection locked="0"/>
    </xf>
    <xf numFmtId="0" fontId="80" fillId="0" borderId="0" xfId="0" applyFont="1" applyFill="1" applyAlignment="1">
      <alignment horizontal="center" vertical="center"/>
    </xf>
    <xf numFmtId="0" fontId="81" fillId="0" borderId="98" xfId="0" applyFont="1" applyFill="1" applyBorder="1" applyAlignment="1">
      <alignment horizontal="center" vertical="center"/>
    </xf>
    <xf numFmtId="0" fontId="81" fillId="0" borderId="62" xfId="0" applyFont="1" applyFill="1" applyBorder="1" applyAlignment="1">
      <alignment horizontal="center" vertical="center"/>
    </xf>
    <xf numFmtId="0" fontId="81" fillId="0" borderId="63" xfId="0" applyFont="1" applyFill="1" applyBorder="1" applyAlignment="1">
      <alignment horizontal="center" vertical="center"/>
    </xf>
    <xf numFmtId="0" fontId="81" fillId="0" borderId="62" xfId="0" applyFont="1" applyFill="1" applyBorder="1" applyAlignment="1" applyProtection="1">
      <alignment vertical="center"/>
      <protection locked="0"/>
    </xf>
    <xf numFmtId="0" fontId="81" fillId="0" borderId="63" xfId="0" applyFont="1" applyFill="1" applyBorder="1" applyAlignment="1" applyProtection="1">
      <alignment vertical="center"/>
      <protection locked="0"/>
    </xf>
    <xf numFmtId="0" fontId="81" fillId="0" borderId="17" xfId="0" applyFont="1" applyFill="1" applyBorder="1" applyAlignment="1">
      <alignment horizontal="center" vertical="center"/>
    </xf>
    <xf numFmtId="0" fontId="81" fillId="0" borderId="18" xfId="0" applyFont="1" applyFill="1" applyBorder="1" applyAlignment="1">
      <alignment horizontal="center" vertical="center"/>
    </xf>
    <xf numFmtId="0" fontId="81" fillId="0" borderId="19" xfId="0" applyFont="1" applyFill="1" applyBorder="1" applyAlignment="1">
      <alignment horizontal="center" vertical="center"/>
    </xf>
    <xf numFmtId="0" fontId="81" fillId="0" borderId="18" xfId="0" applyFont="1" applyFill="1" applyBorder="1" applyAlignment="1" applyProtection="1">
      <alignment vertical="center" wrapText="1"/>
      <protection locked="0"/>
    </xf>
    <xf numFmtId="0" fontId="81" fillId="0" borderId="19" xfId="0" applyFont="1" applyFill="1" applyBorder="1" applyAlignment="1" applyProtection="1">
      <alignment vertical="center" wrapText="1"/>
      <protection locked="0"/>
    </xf>
    <xf numFmtId="0" fontId="77" fillId="0" borderId="98" xfId="0" applyFont="1" applyFill="1" applyBorder="1" applyAlignment="1">
      <alignment horizontal="center" vertical="center" wrapText="1"/>
    </xf>
    <xf numFmtId="0" fontId="77" fillId="0" borderId="62" xfId="0" applyFont="1" applyFill="1" applyBorder="1" applyAlignment="1">
      <alignment horizontal="center" vertical="center" wrapText="1"/>
    </xf>
    <xf numFmtId="0" fontId="77" fillId="0" borderId="63" xfId="0" applyFont="1" applyFill="1" applyBorder="1" applyAlignment="1">
      <alignment horizontal="center" vertical="center" wrapText="1"/>
    </xf>
    <xf numFmtId="0" fontId="77" fillId="0" borderId="62" xfId="0" applyFont="1" applyFill="1" applyBorder="1" applyAlignment="1" applyProtection="1">
      <alignment horizontal="left" vertical="center"/>
      <protection locked="0"/>
    </xf>
    <xf numFmtId="0" fontId="77" fillId="0" borderId="63" xfId="0" applyFont="1" applyFill="1" applyBorder="1" applyAlignment="1" applyProtection="1">
      <alignment horizontal="left" vertical="center"/>
      <protection locked="0"/>
    </xf>
    <xf numFmtId="0" fontId="77" fillId="0" borderId="32" xfId="0" applyFont="1" applyFill="1" applyBorder="1" applyAlignment="1">
      <alignment horizontal="center" vertical="center" wrapText="1"/>
    </xf>
    <xf numFmtId="0" fontId="77" fillId="0" borderId="0" xfId="0" applyFont="1" applyFill="1" applyBorder="1" applyAlignment="1">
      <alignment horizontal="center" vertical="center" wrapText="1"/>
    </xf>
    <xf numFmtId="0" fontId="77" fillId="0" borderId="16" xfId="0" applyFont="1" applyFill="1" applyBorder="1" applyAlignment="1">
      <alignment horizontal="center" vertical="center" wrapText="1"/>
    </xf>
    <xf numFmtId="0" fontId="77" fillId="0" borderId="18" xfId="0" applyFont="1" applyFill="1" applyBorder="1" applyAlignment="1" applyProtection="1">
      <alignment vertical="center"/>
      <protection locked="0"/>
    </xf>
    <xf numFmtId="0" fontId="77" fillId="0" borderId="19" xfId="0" applyFont="1" applyFill="1" applyBorder="1" applyAlignment="1" applyProtection="1">
      <alignment vertical="center"/>
      <protection locked="0"/>
    </xf>
    <xf numFmtId="0" fontId="77" fillId="0" borderId="10" xfId="0" applyFont="1" applyFill="1" applyBorder="1" applyAlignment="1" applyProtection="1">
      <alignment horizontal="center" vertical="center"/>
      <protection locked="0"/>
    </xf>
    <xf numFmtId="0" fontId="77" fillId="0" borderId="12" xfId="0" applyFont="1" applyFill="1" applyBorder="1" applyAlignment="1" applyProtection="1">
      <alignment horizontal="center" vertical="center"/>
      <protection locked="0"/>
    </xf>
    <xf numFmtId="0" fontId="77" fillId="0" borderId="35" xfId="0" applyFont="1" applyFill="1" applyBorder="1" applyAlignment="1" applyProtection="1">
      <alignment horizontal="center" vertical="center"/>
      <protection locked="0"/>
    </xf>
    <xf numFmtId="0" fontId="77" fillId="0" borderId="11" xfId="0" applyFont="1" applyFill="1" applyBorder="1" applyAlignment="1" applyProtection="1">
      <alignment horizontal="center" vertical="center"/>
      <protection locked="0"/>
    </xf>
    <xf numFmtId="0" fontId="77" fillId="0" borderId="21" xfId="0" applyNumberFormat="1" applyFont="1" applyFill="1" applyBorder="1" applyAlignment="1" applyProtection="1">
      <alignment horizontal="center" vertical="center"/>
      <protection locked="0"/>
    </xf>
    <xf numFmtId="0" fontId="77" fillId="0" borderId="15" xfId="0" applyNumberFormat="1" applyFont="1" applyFill="1" applyBorder="1" applyAlignment="1" applyProtection="1">
      <alignment horizontal="center" vertical="center"/>
      <protection locked="0"/>
    </xf>
    <xf numFmtId="0" fontId="77" fillId="0" borderId="14" xfId="0" applyFont="1" applyFill="1" applyBorder="1" applyAlignment="1">
      <alignment horizontal="center" vertical="center" wrapText="1"/>
    </xf>
    <xf numFmtId="0" fontId="77" fillId="0" borderId="21" xfId="0" applyFont="1" applyFill="1" applyBorder="1" applyAlignment="1">
      <alignment horizontal="center" vertical="center" wrapText="1"/>
    </xf>
    <xf numFmtId="0" fontId="77" fillId="0" borderId="15" xfId="0" applyFont="1" applyFill="1" applyBorder="1" applyAlignment="1">
      <alignment horizontal="center" vertical="center" wrapText="1"/>
    </xf>
    <xf numFmtId="0" fontId="77" fillId="0" borderId="32" xfId="0" applyFont="1" applyFill="1" applyBorder="1" applyAlignment="1" applyProtection="1">
      <alignment vertical="center"/>
      <protection locked="0"/>
    </xf>
    <xf numFmtId="0" fontId="77" fillId="0" borderId="0" xfId="0" applyFont="1" applyFill="1" applyBorder="1" applyAlignment="1" applyProtection="1">
      <alignment vertical="center"/>
      <protection locked="0"/>
    </xf>
    <xf numFmtId="0" fontId="77" fillId="0" borderId="16" xfId="0" applyFont="1" applyFill="1" applyBorder="1" applyAlignment="1" applyProtection="1">
      <alignment vertical="center"/>
      <protection locked="0"/>
    </xf>
    <xf numFmtId="0" fontId="77" fillId="0" borderId="17" xfId="0" applyFont="1" applyFill="1" applyBorder="1" applyAlignment="1" applyProtection="1">
      <alignment vertical="center"/>
      <protection locked="0"/>
    </xf>
    <xf numFmtId="49" fontId="76" fillId="0" borderId="0" xfId="0" applyNumberFormat="1" applyFont="1" applyFill="1" applyAlignment="1">
      <alignment horizontal="left" vertical="center" wrapText="1"/>
    </xf>
    <xf numFmtId="49" fontId="76" fillId="0" borderId="0" xfId="0" applyNumberFormat="1" applyFont="1" applyFill="1" applyAlignment="1">
      <alignment horizontal="left" vertical="top" wrapText="1"/>
    </xf>
    <xf numFmtId="0" fontId="78" fillId="27" borderId="59" xfId="0" applyFont="1" applyFill="1" applyBorder="1" applyAlignment="1">
      <alignment horizontal="center" vertical="center"/>
    </xf>
    <xf numFmtId="0" fontId="78" fillId="27" borderId="49" xfId="0" applyFont="1" applyFill="1" applyBorder="1" applyAlignment="1">
      <alignment horizontal="center" vertical="center"/>
    </xf>
    <xf numFmtId="0" fontId="78" fillId="27" borderId="50" xfId="0" applyFont="1" applyFill="1" applyBorder="1" applyAlignment="1">
      <alignment horizontal="center" vertical="center"/>
    </xf>
    <xf numFmtId="0" fontId="78" fillId="0" borderId="145" xfId="0" applyFont="1" applyFill="1" applyBorder="1" applyAlignment="1">
      <alignment horizontal="left" vertical="center" wrapText="1"/>
    </xf>
    <xf numFmtId="0" fontId="78" fillId="0" borderId="43" xfId="0" applyFont="1" applyFill="1" applyBorder="1" applyAlignment="1">
      <alignment horizontal="left" vertical="center" wrapText="1"/>
    </xf>
    <xf numFmtId="0" fontId="78" fillId="0" borderId="44" xfId="0" applyFont="1" applyFill="1" applyBorder="1" applyAlignment="1">
      <alignment horizontal="left" vertical="center" wrapText="1"/>
    </xf>
    <xf numFmtId="0" fontId="93" fillId="27" borderId="14" xfId="0" applyFont="1" applyFill="1" applyBorder="1" applyAlignment="1">
      <alignment horizontal="center" vertical="center" wrapText="1"/>
    </xf>
    <xf numFmtId="0" fontId="93" fillId="27" borderId="21" xfId="0" applyFont="1" applyFill="1" applyBorder="1" applyAlignment="1">
      <alignment horizontal="center" vertical="center" wrapText="1"/>
    </xf>
    <xf numFmtId="0" fontId="93" fillId="27" borderId="15" xfId="0" applyFont="1" applyFill="1" applyBorder="1" applyAlignment="1">
      <alignment horizontal="center" vertical="center" wrapText="1"/>
    </xf>
    <xf numFmtId="0" fontId="78" fillId="26" borderId="23" xfId="0" applyFont="1" applyFill="1" applyBorder="1" applyAlignment="1">
      <alignment horizontal="left" vertical="center"/>
    </xf>
    <xf numFmtId="0" fontId="78" fillId="26" borderId="133" xfId="0" applyFont="1" applyFill="1" applyBorder="1" applyAlignment="1">
      <alignment horizontal="left" vertical="center"/>
    </xf>
    <xf numFmtId="0" fontId="81" fillId="0" borderId="98" xfId="0" applyFont="1" applyFill="1" applyBorder="1" applyAlignment="1">
      <alignment horizontal="center" vertical="center" wrapText="1"/>
    </xf>
    <xf numFmtId="0" fontId="81" fillId="0" borderId="62" xfId="0" applyFont="1" applyFill="1" applyBorder="1" applyAlignment="1">
      <alignment horizontal="center" vertical="center" wrapText="1"/>
    </xf>
    <xf numFmtId="0" fontId="81" fillId="0" borderId="63" xfId="0" applyFont="1" applyFill="1" applyBorder="1" applyAlignment="1">
      <alignment horizontal="center" vertical="center" wrapText="1"/>
    </xf>
    <xf numFmtId="0" fontId="81" fillId="0" borderId="62" xfId="0" applyFont="1" applyFill="1" applyBorder="1" applyAlignment="1" applyProtection="1">
      <alignment horizontal="left" vertical="center"/>
      <protection locked="0"/>
    </xf>
    <xf numFmtId="0" fontId="81" fillId="0" borderId="63" xfId="0" applyFont="1" applyFill="1" applyBorder="1" applyAlignment="1" applyProtection="1">
      <alignment horizontal="left" vertical="center"/>
      <protection locked="0"/>
    </xf>
    <xf numFmtId="0" fontId="81" fillId="0" borderId="32" xfId="0" applyFont="1" applyFill="1" applyBorder="1" applyAlignment="1">
      <alignment horizontal="center" vertical="center" wrapText="1"/>
    </xf>
    <xf numFmtId="0" fontId="81" fillId="0" borderId="0" xfId="0" applyFont="1" applyFill="1" applyBorder="1" applyAlignment="1">
      <alignment horizontal="center" vertical="center" wrapText="1"/>
    </xf>
    <xf numFmtId="0" fontId="81" fillId="0" borderId="16" xfId="0" applyFont="1" applyFill="1" applyBorder="1" applyAlignment="1">
      <alignment horizontal="center" vertical="center" wrapText="1"/>
    </xf>
    <xf numFmtId="0" fontId="81" fillId="0" borderId="18" xfId="0" applyFont="1" applyFill="1" applyBorder="1" applyAlignment="1" applyProtection="1">
      <alignment vertical="center"/>
      <protection locked="0"/>
    </xf>
    <xf numFmtId="0" fontId="81" fillId="0" borderId="19" xfId="0" applyFont="1" applyFill="1" applyBorder="1" applyAlignment="1" applyProtection="1">
      <alignment vertical="center"/>
      <protection locked="0"/>
    </xf>
    <xf numFmtId="49" fontId="77" fillId="0" borderId="0" xfId="0" applyNumberFormat="1" applyFont="1" applyFill="1" applyAlignment="1">
      <alignment horizontal="left" vertical="center" wrapText="1"/>
    </xf>
    <xf numFmtId="0" fontId="77" fillId="0" borderId="11" xfId="0" applyFont="1" applyFill="1" applyBorder="1" applyAlignment="1">
      <alignment horizontal="center" vertical="center"/>
    </xf>
    <xf numFmtId="0" fontId="77" fillId="0" borderId="10" xfId="0" applyFont="1" applyFill="1" applyBorder="1" applyAlignment="1">
      <alignment horizontal="center" vertical="center"/>
    </xf>
    <xf numFmtId="0" fontId="77" fillId="0" borderId="10" xfId="0" applyFont="1" applyFill="1" applyBorder="1" applyAlignment="1" applyProtection="1">
      <alignment vertical="center"/>
      <protection locked="0"/>
    </xf>
    <xf numFmtId="0" fontId="77" fillId="0" borderId="10" xfId="0" applyFont="1" applyFill="1" applyBorder="1" applyAlignment="1" applyProtection="1">
      <alignment horizontal="left" vertical="center"/>
      <protection locked="0"/>
    </xf>
    <xf numFmtId="0" fontId="77" fillId="0" borderId="17" xfId="0" applyFont="1" applyFill="1" applyBorder="1" applyAlignment="1">
      <alignment horizontal="center" vertical="center"/>
    </xf>
    <xf numFmtId="0" fontId="77" fillId="0" borderId="18" xfId="0" applyFont="1" applyFill="1" applyBorder="1" applyAlignment="1">
      <alignment horizontal="center" vertical="center"/>
    </xf>
    <xf numFmtId="0" fontId="77" fillId="0" borderId="19" xfId="0" applyFont="1" applyFill="1" applyBorder="1" applyAlignment="1">
      <alignment horizontal="center" vertical="center"/>
    </xf>
    <xf numFmtId="0" fontId="77" fillId="0" borderId="18" xfId="0" applyFont="1" applyFill="1" applyBorder="1" applyAlignment="1" applyProtection="1">
      <alignment vertical="center" wrapText="1"/>
      <protection locked="0"/>
    </xf>
    <xf numFmtId="0" fontId="77" fillId="0" borderId="19" xfId="0" applyFont="1" applyFill="1" applyBorder="1" applyAlignment="1" applyProtection="1">
      <alignment vertical="center" wrapText="1"/>
      <protection locked="0"/>
    </xf>
    <xf numFmtId="0" fontId="77" fillId="0" borderId="12" xfId="0" applyFont="1" applyFill="1" applyBorder="1" applyAlignment="1">
      <alignment horizontal="center" vertical="center"/>
    </xf>
    <xf numFmtId="0" fontId="77" fillId="0" borderId="35" xfId="0" applyFont="1" applyFill="1" applyBorder="1" applyAlignment="1">
      <alignment horizontal="center" vertical="center"/>
    </xf>
    <xf numFmtId="0" fontId="34" fillId="0" borderId="12" xfId="0" applyFont="1" applyBorder="1" applyAlignment="1">
      <alignment horizontal="center" vertical="center" wrapText="1"/>
    </xf>
    <xf numFmtId="0" fontId="34" fillId="0" borderId="35" xfId="0" applyFont="1" applyBorder="1" applyAlignment="1">
      <alignment horizontal="center" vertical="center" wrapText="1"/>
    </xf>
    <xf numFmtId="0" fontId="34" fillId="0" borderId="11" xfId="0" applyFont="1" applyBorder="1" applyAlignment="1">
      <alignment horizontal="center" vertical="center" wrapText="1"/>
    </xf>
    <xf numFmtId="0" fontId="34" fillId="0" borderId="14" xfId="0" applyFont="1" applyBorder="1" applyAlignment="1">
      <alignment horizontal="center" vertical="center" wrapText="1"/>
    </xf>
    <xf numFmtId="0" fontId="34" fillId="0" borderId="21" xfId="0" applyFont="1" applyBorder="1" applyAlignment="1">
      <alignment horizontal="center" vertical="center" wrapText="1"/>
    </xf>
    <xf numFmtId="0" fontId="34" fillId="0" borderId="32" xfId="0" applyFont="1" applyBorder="1" applyAlignment="1">
      <alignment horizontal="center" vertical="center" wrapText="1"/>
    </xf>
    <xf numFmtId="0" fontId="34" fillId="0" borderId="0" xfId="0" applyFont="1" applyBorder="1" applyAlignment="1">
      <alignment horizontal="center" vertical="center" wrapText="1"/>
    </xf>
    <xf numFmtId="0" fontId="34" fillId="0" borderId="17" xfId="0" applyFont="1" applyBorder="1" applyAlignment="1">
      <alignment horizontal="center" vertical="center" wrapText="1"/>
    </xf>
    <xf numFmtId="0" fontId="34" fillId="0" borderId="18" xfId="0" applyFont="1" applyBorder="1" applyAlignment="1">
      <alignment horizontal="center" vertical="center" wrapText="1"/>
    </xf>
    <xf numFmtId="0" fontId="34" fillId="0" borderId="10" xfId="0" applyFont="1" applyBorder="1" applyAlignment="1">
      <alignment horizontal="center" vertical="center"/>
    </xf>
    <xf numFmtId="0" fontId="34" fillId="0" borderId="10" xfId="0" applyFont="1" applyBorder="1" applyAlignment="1">
      <alignment horizontal="center" vertical="center" wrapText="1"/>
    </xf>
    <xf numFmtId="0" fontId="34" fillId="0" borderId="90" xfId="0" applyFont="1" applyBorder="1" applyAlignment="1">
      <alignment horizontal="center" vertical="center" wrapText="1"/>
    </xf>
    <xf numFmtId="0" fontId="78" fillId="0" borderId="59" xfId="0" applyFont="1" applyFill="1" applyBorder="1" applyAlignment="1">
      <alignment horizontal="left" vertical="center" wrapText="1"/>
    </xf>
    <xf numFmtId="0" fontId="78" fillId="0" borderId="49" xfId="0" applyFont="1" applyFill="1" applyBorder="1" applyAlignment="1">
      <alignment horizontal="left" vertical="center" wrapText="1"/>
    </xf>
    <xf numFmtId="0" fontId="78" fillId="0" borderId="136" xfId="0" applyFont="1" applyFill="1" applyBorder="1" applyAlignment="1">
      <alignment horizontal="left" vertical="center" wrapText="1"/>
    </xf>
  </cellXfs>
  <cellStyles count="48">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28" builtinId="5"/>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標準 2" xfId="43"/>
    <cellStyle name="標準 3" xfId="45"/>
    <cellStyle name="標準 3 2" xfId="46"/>
    <cellStyle name="標準 3 3" xfId="47"/>
    <cellStyle name="良い" xfId="44" builtinId="26" customBuiltin="1"/>
  </cellStyles>
  <dxfs count="3">
    <dxf>
      <fill>
        <patternFill>
          <bgColor theme="0" tint="-0.499984740745262"/>
        </patternFill>
      </fill>
    </dxf>
    <dxf>
      <fill>
        <patternFill>
          <bgColor theme="0" tint="-0.499984740745262"/>
        </patternFill>
      </fill>
    </dxf>
    <dxf>
      <fill>
        <patternFill>
          <bgColor theme="0" tint="-0.499984740745262"/>
        </patternFill>
      </fill>
    </dxf>
  </dxfs>
  <tableStyles count="0" defaultTableStyle="TableStyleMedium2" defaultPivotStyle="PivotStyleLight16"/>
  <colors>
    <mruColors>
      <color rgb="FFCCFFCC"/>
      <color rgb="FF99FF99"/>
      <color rgb="FFFFFFCC"/>
      <color rgb="FFFFFF99"/>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checked="Checked" fmlaLink="$AM$20" lockText="1" noThreeD="1"/>
</file>

<file path=xl/ctrlProps/ctrlProp17.xml><?xml version="1.0" encoding="utf-8"?>
<formControlPr xmlns="http://schemas.microsoft.com/office/spreadsheetml/2009/9/main" objectType="CheckBox" checked="Checked" fmlaLink="$AL$20"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checked="Checked"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checked="Checked"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checked="Checked" lockText="1" noThreeD="1"/>
</file>

<file path=xl/ctrlProps/ctrlProp42.xml><?xml version="1.0" encoding="utf-8"?>
<formControlPr xmlns="http://schemas.microsoft.com/office/spreadsheetml/2009/9/main" objectType="CheckBox" checked="Checked" lockText="1" noThreeD="1"/>
</file>

<file path=xl/ctrlProps/ctrlProp43.xml><?xml version="1.0" encoding="utf-8"?>
<formControlPr xmlns="http://schemas.microsoft.com/office/spreadsheetml/2009/9/main" objectType="CheckBox" checked="Checked"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checked="Checked"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checked="Checked"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Radio" firstButton="1" lockText="1" noThreeD="1"/>
</file>

<file path=xl/ctrlProps/ctrlProp61.xml><?xml version="1.0" encoding="utf-8"?>
<formControlPr xmlns="http://schemas.microsoft.com/office/spreadsheetml/2009/9/main" objectType="Radio" lockText="1" noThreeD="1"/>
</file>

<file path=xl/ctrlProps/ctrlProp62.xml><?xml version="1.0" encoding="utf-8"?>
<formControlPr xmlns="http://schemas.microsoft.com/office/spreadsheetml/2009/9/main" objectType="Radio" checked="Checked"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checked="Checked" lockText="1" noThreeD="1"/>
</file>

<file path=xl/ctrlProps/ctrlProp69.xml><?xml version="1.0" encoding="utf-8"?>
<formControlPr xmlns="http://schemas.microsoft.com/office/spreadsheetml/2009/9/main" objectType="CheckBox" checked="Checked"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checked="Checked" lockText="1" noThreeD="1"/>
</file>

<file path=xl/ctrlProps/ctrlProp72.xml><?xml version="1.0" encoding="utf-8"?>
<formControlPr xmlns="http://schemas.microsoft.com/office/spreadsheetml/2009/9/main" objectType="CheckBox" checked="Checked" lockText="1" noThreeD="1"/>
</file>

<file path=xl/ctrlProps/ctrlProp73.xml><?xml version="1.0" encoding="utf-8"?>
<formControlPr xmlns="http://schemas.microsoft.com/office/spreadsheetml/2009/9/main" objectType="CheckBox" checked="Checked" lockText="1" noThreeD="1"/>
</file>

<file path=xl/ctrlProps/ctrlProp74.xml><?xml version="1.0" encoding="utf-8"?>
<formControlPr xmlns="http://schemas.microsoft.com/office/spreadsheetml/2009/9/main" objectType="CheckBox" checked="Checked" lockText="1" noThreeD="1"/>
</file>

<file path=xl/ctrlProps/ctrlProp75.xml><?xml version="1.0" encoding="utf-8"?>
<formControlPr xmlns="http://schemas.microsoft.com/office/spreadsheetml/2009/9/main" objectType="CheckBox" checked="Checked"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checked="Checked" lockText="1" noThreeD="1"/>
</file>

<file path=xl/ctrlProps/ctrlProp78.xml><?xml version="1.0" encoding="utf-8"?>
<formControlPr xmlns="http://schemas.microsoft.com/office/spreadsheetml/2009/9/main" objectType="CheckBox" checked="Checked" fmlaLink="$AL$20"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checked="Checked"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checked="Checked"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0</xdr:col>
      <xdr:colOff>405851</xdr:colOff>
      <xdr:row>9</xdr:row>
      <xdr:rowOff>219075</xdr:rowOff>
    </xdr:from>
    <xdr:to>
      <xdr:col>5</xdr:col>
      <xdr:colOff>456470</xdr:colOff>
      <xdr:row>18</xdr:row>
      <xdr:rowOff>26398</xdr:rowOff>
    </xdr:to>
    <xdr:grpSp>
      <xdr:nvGrpSpPr>
        <xdr:cNvPr id="3" name="グループ化 2">
          <a:extLst>
            <a:ext uri="{FF2B5EF4-FFF2-40B4-BE49-F238E27FC236}">
              <a16:creationId xmlns:a16="http://schemas.microsoft.com/office/drawing/2014/main" id="{00000000-0008-0000-0000-000003000000}"/>
            </a:ext>
          </a:extLst>
        </xdr:cNvPr>
        <xdr:cNvGrpSpPr/>
      </xdr:nvGrpSpPr>
      <xdr:grpSpPr>
        <a:xfrm>
          <a:off x="405851" y="6228484"/>
          <a:ext cx="8917528" cy="1746959"/>
          <a:chOff x="97972" y="4260273"/>
          <a:chExt cx="8755084" cy="1789215"/>
        </a:xfrm>
      </xdr:grpSpPr>
      <xdr:sp macro="" textlink="">
        <xdr:nvSpPr>
          <xdr:cNvPr id="4" name="四角形: 角を丸くする 2">
            <a:extLst>
              <a:ext uri="{FF2B5EF4-FFF2-40B4-BE49-F238E27FC236}">
                <a16:creationId xmlns:a16="http://schemas.microsoft.com/office/drawing/2014/main" id="{00000000-0008-0000-0000-000004000000}"/>
              </a:ext>
            </a:extLst>
          </xdr:cNvPr>
          <xdr:cNvSpPr/>
        </xdr:nvSpPr>
        <xdr:spPr bwMode="auto">
          <a:xfrm>
            <a:off x="97972" y="4260273"/>
            <a:ext cx="8755084" cy="1789215"/>
          </a:xfrm>
          <a:prstGeom prst="roundRect">
            <a:avLst>
              <a:gd name="adj" fmla="val 0"/>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400" b="1">
              <a:solidFill>
                <a:sysClr val="windowText" lastClr="000000"/>
              </a:solidFill>
            </a:endParaRPr>
          </a:p>
        </xdr:txBody>
      </xdr:sp>
      <xdr:sp macro="" textlink="">
        <xdr:nvSpPr>
          <xdr:cNvPr id="5" name="フローチャート: 書類 4">
            <a:extLst>
              <a:ext uri="{FF2B5EF4-FFF2-40B4-BE49-F238E27FC236}">
                <a16:creationId xmlns:a16="http://schemas.microsoft.com/office/drawing/2014/main" id="{00000000-0008-0000-0000-000005000000}"/>
              </a:ext>
            </a:extLst>
          </xdr:cNvPr>
          <xdr:cNvSpPr/>
        </xdr:nvSpPr>
        <xdr:spPr bwMode="auto">
          <a:xfrm>
            <a:off x="1295400"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600" b="1"/>
              <a:t>基本情報入力シート</a:t>
            </a:r>
            <a:endParaRPr kumimoji="1" lang="en-US" altLang="ja-JP" sz="1600" b="1"/>
          </a:p>
          <a:p>
            <a:pPr algn="l"/>
            <a:endParaRPr kumimoji="1" lang="en-US" altLang="ja-JP" sz="1800" b="1"/>
          </a:p>
        </xdr:txBody>
      </xdr:sp>
      <xdr:sp macro="" textlink="">
        <xdr:nvSpPr>
          <xdr:cNvPr id="6" name="フローチャート: 書類 5">
            <a:extLst>
              <a:ext uri="{FF2B5EF4-FFF2-40B4-BE49-F238E27FC236}">
                <a16:creationId xmlns:a16="http://schemas.microsoft.com/office/drawing/2014/main" id="{00000000-0008-0000-0000-000006000000}"/>
              </a:ext>
            </a:extLst>
          </xdr:cNvPr>
          <xdr:cNvSpPr/>
        </xdr:nvSpPr>
        <xdr:spPr bwMode="auto">
          <a:xfrm>
            <a:off x="4196937" y="4412672"/>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r>
              <a:rPr kumimoji="1" lang="en-US" altLang="ja-JP" sz="1800" b="1"/>
              <a:t>2-2</a:t>
            </a:r>
          </a:p>
          <a:p>
            <a:pPr algn="l"/>
            <a:endParaRPr kumimoji="1" lang="en-US" altLang="ja-JP" sz="1800" b="1"/>
          </a:p>
        </xdr:txBody>
      </xdr:sp>
      <xdr:sp macro="" textlink="">
        <xdr:nvSpPr>
          <xdr:cNvPr id="7" name="フローチャート: 書類 6">
            <a:extLst>
              <a:ext uri="{FF2B5EF4-FFF2-40B4-BE49-F238E27FC236}">
                <a16:creationId xmlns:a16="http://schemas.microsoft.com/office/drawing/2014/main" id="{00000000-0008-0000-0000-000007000000}"/>
              </a:ext>
            </a:extLst>
          </xdr:cNvPr>
          <xdr:cNvSpPr/>
        </xdr:nvSpPr>
        <xdr:spPr bwMode="auto">
          <a:xfrm>
            <a:off x="4545281" y="4900550"/>
            <a:ext cx="1077685" cy="113805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r>
              <a:rPr kumimoji="1" lang="en-US" altLang="ja-JP" sz="1800" b="1"/>
              <a:t>2-3</a:t>
            </a:r>
          </a:p>
        </xdr:txBody>
      </xdr:sp>
      <xdr:sp macro="" textlink="">
        <xdr:nvSpPr>
          <xdr:cNvPr id="8" name="フローチャート: 書類 7">
            <a:extLst>
              <a:ext uri="{FF2B5EF4-FFF2-40B4-BE49-F238E27FC236}">
                <a16:creationId xmlns:a16="http://schemas.microsoft.com/office/drawing/2014/main" id="{00000000-0008-0000-0000-000008000000}"/>
              </a:ext>
            </a:extLst>
          </xdr:cNvPr>
          <xdr:cNvSpPr/>
        </xdr:nvSpPr>
        <xdr:spPr bwMode="auto">
          <a:xfrm>
            <a:off x="7538852" y="4607626"/>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r>
              <a:rPr kumimoji="1" lang="en-US" altLang="ja-JP" sz="1800" b="1"/>
              <a:t>2-1</a:t>
            </a:r>
          </a:p>
        </xdr:txBody>
      </xdr:sp>
      <xdr:sp macro="" textlink="">
        <xdr:nvSpPr>
          <xdr:cNvPr id="9" name="矢印: 右 7">
            <a:extLst>
              <a:ext uri="{FF2B5EF4-FFF2-40B4-BE49-F238E27FC236}">
                <a16:creationId xmlns:a16="http://schemas.microsoft.com/office/drawing/2014/main" id="{00000000-0008-0000-0000-000009000000}"/>
              </a:ext>
            </a:extLst>
          </xdr:cNvPr>
          <xdr:cNvSpPr/>
        </xdr:nvSpPr>
        <xdr:spPr bwMode="auto">
          <a:xfrm>
            <a:off x="2565068" y="4932218"/>
            <a:ext cx="1493323"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sp macro="" textlink="">
        <xdr:nvSpPr>
          <xdr:cNvPr id="10" name="四角形: 角を丸くする 8">
            <a:extLst>
              <a:ext uri="{FF2B5EF4-FFF2-40B4-BE49-F238E27FC236}">
                <a16:creationId xmlns:a16="http://schemas.microsoft.com/office/drawing/2014/main" id="{00000000-0008-0000-0000-00000A000000}"/>
              </a:ext>
            </a:extLst>
          </xdr:cNvPr>
          <xdr:cNvSpPr/>
        </xdr:nvSpPr>
        <xdr:spPr bwMode="auto">
          <a:xfrm>
            <a:off x="97973" y="4260273"/>
            <a:ext cx="1132114" cy="618506"/>
          </a:xfrm>
          <a:prstGeom prst="roundRect">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r>
              <a:rPr kumimoji="1" lang="ja-JP" altLang="en-US" sz="1400" b="1">
                <a:solidFill>
                  <a:sysClr val="windowText" lastClr="000000"/>
                </a:solidFill>
              </a:rPr>
              <a:t>ワークシート入力の流れ</a:t>
            </a:r>
          </a:p>
        </xdr:txBody>
      </xdr:sp>
      <xdr:sp macro="" textlink="">
        <xdr:nvSpPr>
          <xdr:cNvPr id="11" name="矢印: 右 9">
            <a:extLst>
              <a:ext uri="{FF2B5EF4-FFF2-40B4-BE49-F238E27FC236}">
                <a16:creationId xmlns:a16="http://schemas.microsoft.com/office/drawing/2014/main" id="{00000000-0008-0000-0000-00000B000000}"/>
              </a:ext>
            </a:extLst>
          </xdr:cNvPr>
          <xdr:cNvSpPr/>
        </xdr:nvSpPr>
        <xdr:spPr bwMode="auto">
          <a:xfrm>
            <a:off x="5797136" y="4932218"/>
            <a:ext cx="1502229"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2543300" y="5333998"/>
            <a:ext cx="1420774"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t>一部自動転記</a:t>
            </a:r>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5764482" y="5333998"/>
            <a:ext cx="1420774"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t>一部自動転記</a:t>
            </a:r>
          </a:p>
        </xdr:txBody>
      </xdr:sp>
    </xdr:grpSp>
    <xdr:clientData/>
  </xdr:twoCellAnchor>
  <xdr:twoCellAnchor>
    <xdr:from>
      <xdr:col>2</xdr:col>
      <xdr:colOff>209552</xdr:colOff>
      <xdr:row>30</xdr:row>
      <xdr:rowOff>89807</xdr:rowOff>
    </xdr:from>
    <xdr:to>
      <xdr:col>3</xdr:col>
      <xdr:colOff>1666117</xdr:colOff>
      <xdr:row>31</xdr:row>
      <xdr:rowOff>651782</xdr:rowOff>
    </xdr:to>
    <xdr:sp macro="" textlink="">
      <xdr:nvSpPr>
        <xdr:cNvPr id="36" name="正方形/長方形 35">
          <a:extLst>
            <a:ext uri="{FF2B5EF4-FFF2-40B4-BE49-F238E27FC236}">
              <a16:creationId xmlns:a16="http://schemas.microsoft.com/office/drawing/2014/main" id="{00000000-0008-0000-0000-000024000000}"/>
            </a:ext>
          </a:extLst>
        </xdr:cNvPr>
        <xdr:cNvSpPr/>
      </xdr:nvSpPr>
      <xdr:spPr bwMode="auto">
        <a:xfrm>
          <a:off x="2286002" y="11043557"/>
          <a:ext cx="2799590" cy="12573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ctr"/>
          <a:r>
            <a:rPr kumimoji="1" lang="ja-JP" altLang="en-US" sz="1400">
              <a:latin typeface="+mn-ea"/>
              <a:ea typeface="+mn-ea"/>
            </a:rPr>
            <a:t>当該年度（４～３月）の</a:t>
          </a:r>
          <a:endParaRPr kumimoji="1" lang="en-US" altLang="ja-JP" sz="1400">
            <a:latin typeface="+mn-ea"/>
            <a:ea typeface="+mn-ea"/>
          </a:endParaRPr>
        </a:p>
        <a:p>
          <a:pPr algn="ctr"/>
          <a:r>
            <a:rPr kumimoji="1" lang="ja-JP" altLang="en-US" sz="1400">
              <a:latin typeface="+mn-ea"/>
              <a:ea typeface="+mn-ea"/>
            </a:rPr>
            <a:t>グループ別の賃金総額（</a:t>
          </a:r>
          <a:r>
            <a:rPr kumimoji="1" lang="en-US" altLang="ja-JP" sz="1400">
              <a:latin typeface="+mn-ea"/>
              <a:ea typeface="+mn-ea"/>
            </a:rPr>
            <a:t>※</a:t>
          </a:r>
          <a:r>
            <a:rPr kumimoji="1" lang="ja-JP" altLang="en-US" sz="1400">
              <a:latin typeface="+mn-ea"/>
              <a:ea typeface="+mn-ea"/>
            </a:rPr>
            <a:t>１）</a:t>
          </a:r>
          <a:endParaRPr kumimoji="1" lang="en-US" altLang="ja-JP" sz="1400">
            <a:latin typeface="+mn-ea"/>
            <a:ea typeface="+mn-ea"/>
          </a:endParaRPr>
        </a:p>
        <a:p>
          <a:pPr algn="ctr"/>
          <a:endParaRPr kumimoji="1" lang="en-US" altLang="ja-JP" sz="1400">
            <a:latin typeface="+mn-ea"/>
            <a:ea typeface="+mn-ea"/>
          </a:endParaRPr>
        </a:p>
        <a:p>
          <a:pPr algn="ctr"/>
          <a:r>
            <a:rPr kumimoji="1" lang="ja-JP" altLang="en-US" sz="1400">
              <a:latin typeface="+mn-ea"/>
              <a:ea typeface="+mn-ea"/>
            </a:rPr>
            <a:t>当該年度（４～３月）の</a:t>
          </a:r>
          <a:endParaRPr kumimoji="1" lang="en-US" altLang="ja-JP" sz="1400">
            <a:latin typeface="+mn-ea"/>
            <a:ea typeface="+mn-ea"/>
          </a:endParaRPr>
        </a:p>
        <a:p>
          <a:pPr algn="ctr"/>
          <a:r>
            <a:rPr kumimoji="1" lang="ja-JP" altLang="en-US" sz="1400">
              <a:latin typeface="+mn-ea"/>
              <a:ea typeface="+mn-ea"/>
            </a:rPr>
            <a:t>グループ別の常勤換算職員数</a:t>
          </a:r>
          <a:endParaRPr kumimoji="1" lang="en-US" altLang="ja-JP" sz="1400">
            <a:latin typeface="+mn-ea"/>
            <a:ea typeface="+mn-ea"/>
          </a:endParaRPr>
        </a:p>
      </xdr:txBody>
    </xdr:sp>
    <xdr:clientData/>
  </xdr:twoCellAnchor>
  <xdr:twoCellAnchor>
    <xdr:from>
      <xdr:col>2</xdr:col>
      <xdr:colOff>238126</xdr:colOff>
      <xdr:row>28</xdr:row>
      <xdr:rowOff>277132</xdr:rowOff>
    </xdr:from>
    <xdr:to>
      <xdr:col>3</xdr:col>
      <xdr:colOff>2230211</xdr:colOff>
      <xdr:row>29</xdr:row>
      <xdr:rowOff>670832</xdr:rowOff>
    </xdr:to>
    <xdr:sp macro="" textlink="">
      <xdr:nvSpPr>
        <xdr:cNvPr id="37" name="正方形/長方形 36">
          <a:extLst>
            <a:ext uri="{FF2B5EF4-FFF2-40B4-BE49-F238E27FC236}">
              <a16:creationId xmlns:a16="http://schemas.microsoft.com/office/drawing/2014/main" id="{00000000-0008-0000-0000-000025000000}"/>
            </a:ext>
          </a:extLst>
        </xdr:cNvPr>
        <xdr:cNvSpPr/>
      </xdr:nvSpPr>
      <xdr:spPr bwMode="auto">
        <a:xfrm>
          <a:off x="2314576" y="9840232"/>
          <a:ext cx="3335110" cy="1089025"/>
        </a:xfrm>
        <a:prstGeom prst="rect">
          <a:avLst/>
        </a:prstGeom>
        <a:solidFill>
          <a:srgbClr xmlns:mc="http://schemas.openxmlformats.org/markup-compatibility/2006" xmlns:a14="http://schemas.microsoft.com/office/drawing/2010/main" val="FFFFFF" mc:Ignorable="a14" a14:legacySpreadsheetColorIndex="65"/>
        </a:solidFill>
        <a:ln w="9525" cap="flat" cmpd="sng" algn="ctr">
          <a:no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ctr"/>
          <a:r>
            <a:rPr kumimoji="1" lang="ja-JP" altLang="en-US" sz="1400">
              <a:latin typeface="+mn-ea"/>
              <a:ea typeface="+mn-ea"/>
            </a:rPr>
            <a:t>加算見込額</a:t>
          </a:r>
          <a:endParaRPr kumimoji="1" lang="en-US" altLang="ja-JP" sz="1400">
            <a:latin typeface="+mn-ea"/>
            <a:ea typeface="+mn-ea"/>
          </a:endParaRPr>
        </a:p>
        <a:p>
          <a:pPr algn="ctr"/>
          <a:endParaRPr kumimoji="1" lang="en-US" altLang="ja-JP" sz="1400">
            <a:latin typeface="+mn-ea"/>
            <a:ea typeface="+mn-ea"/>
          </a:endParaRPr>
        </a:p>
        <a:p>
          <a:pPr algn="ctr"/>
          <a:r>
            <a:rPr kumimoji="1" lang="ja-JP" altLang="en-US" sz="1400">
              <a:latin typeface="+mn-ea"/>
              <a:ea typeface="+mn-ea"/>
            </a:rPr>
            <a:t>前年度のグループ別の</a:t>
          </a:r>
          <a:endParaRPr kumimoji="1" lang="en-US" altLang="ja-JP" sz="1400">
            <a:latin typeface="+mn-ea"/>
            <a:ea typeface="+mn-ea"/>
          </a:endParaRPr>
        </a:p>
        <a:p>
          <a:pPr algn="ctr"/>
          <a:r>
            <a:rPr kumimoji="1" lang="ja-JP" altLang="en-US" sz="1400">
              <a:latin typeface="+mn-ea"/>
              <a:ea typeface="+mn-ea"/>
            </a:rPr>
            <a:t>一月あたり常勤換算職員数</a:t>
          </a:r>
          <a:endParaRPr kumimoji="1" lang="en-US" altLang="ja-JP" sz="1400">
            <a:latin typeface="+mn-ea"/>
            <a:ea typeface="+mn-ea"/>
          </a:endParaRPr>
        </a:p>
      </xdr:txBody>
    </xdr:sp>
    <xdr:clientData/>
  </xdr:twoCellAnchor>
  <xdr:twoCellAnchor>
    <xdr:from>
      <xdr:col>2</xdr:col>
      <xdr:colOff>696985</xdr:colOff>
      <xdr:row>28</xdr:row>
      <xdr:rowOff>638810</xdr:rowOff>
    </xdr:from>
    <xdr:to>
      <xdr:col>3</xdr:col>
      <xdr:colOff>1426370</xdr:colOff>
      <xdr:row>28</xdr:row>
      <xdr:rowOff>638810</xdr:rowOff>
    </xdr:to>
    <xdr:cxnSp macro="">
      <xdr:nvCxnSpPr>
        <xdr:cNvPr id="38" name="直線コネクタ 37">
          <a:extLst>
            <a:ext uri="{FF2B5EF4-FFF2-40B4-BE49-F238E27FC236}">
              <a16:creationId xmlns:a16="http://schemas.microsoft.com/office/drawing/2014/main" id="{00000000-0008-0000-0000-000026000000}"/>
            </a:ext>
          </a:extLst>
        </xdr:cNvPr>
        <xdr:cNvCxnSpPr/>
      </xdr:nvCxnSpPr>
      <xdr:spPr bwMode="auto">
        <a:xfrm>
          <a:off x="2773435" y="10201910"/>
          <a:ext cx="2072410" cy="0"/>
        </a:xfrm>
        <a:prstGeom prst="line">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2000541</xdr:colOff>
      <xdr:row>28</xdr:row>
      <xdr:rowOff>597807</xdr:rowOff>
    </xdr:from>
    <xdr:to>
      <xdr:col>3</xdr:col>
      <xdr:colOff>2804873</xdr:colOff>
      <xdr:row>29</xdr:row>
      <xdr:rowOff>68640</xdr:rowOff>
    </xdr:to>
    <xdr:sp macro="" textlink="">
      <xdr:nvSpPr>
        <xdr:cNvPr id="39" name="正方形/長方形 38">
          <a:extLst>
            <a:ext uri="{FF2B5EF4-FFF2-40B4-BE49-F238E27FC236}">
              <a16:creationId xmlns:a16="http://schemas.microsoft.com/office/drawing/2014/main" id="{00000000-0008-0000-0000-000027000000}"/>
            </a:ext>
          </a:extLst>
        </xdr:cNvPr>
        <xdr:cNvSpPr/>
      </xdr:nvSpPr>
      <xdr:spPr bwMode="auto">
        <a:xfrm>
          <a:off x="5420016" y="10160907"/>
          <a:ext cx="804332" cy="166158"/>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en-US" altLang="ja-JP" sz="2400">
              <a:latin typeface="+mn-ea"/>
              <a:ea typeface="+mn-ea"/>
            </a:rPr>
            <a:t>×</a:t>
          </a:r>
        </a:p>
      </xdr:txBody>
    </xdr:sp>
    <xdr:clientData/>
  </xdr:twoCellAnchor>
  <xdr:twoCellAnchor>
    <xdr:from>
      <xdr:col>3</xdr:col>
      <xdr:colOff>3029244</xdr:colOff>
      <xdr:row>28</xdr:row>
      <xdr:rowOff>364973</xdr:rowOff>
    </xdr:from>
    <xdr:to>
      <xdr:col>4</xdr:col>
      <xdr:colOff>1204233</xdr:colOff>
      <xdr:row>29</xdr:row>
      <xdr:rowOff>442232</xdr:rowOff>
    </xdr:to>
    <xdr:sp macro="" textlink="">
      <xdr:nvSpPr>
        <xdr:cNvPr id="40" name="正方形/長方形 39">
          <a:extLst>
            <a:ext uri="{FF2B5EF4-FFF2-40B4-BE49-F238E27FC236}">
              <a16:creationId xmlns:a16="http://schemas.microsoft.com/office/drawing/2014/main" id="{00000000-0008-0000-0000-000028000000}"/>
            </a:ext>
          </a:extLst>
        </xdr:cNvPr>
        <xdr:cNvSpPr/>
      </xdr:nvSpPr>
      <xdr:spPr bwMode="auto">
        <a:xfrm>
          <a:off x="6448719" y="9928073"/>
          <a:ext cx="1651614" cy="772584"/>
        </a:xfrm>
        <a:prstGeom prst="rect">
          <a:avLst/>
        </a:prstGeom>
        <a:solidFill>
          <a:srgbClr xmlns:mc="http://schemas.openxmlformats.org/markup-compatibility/2006" xmlns:a14="http://schemas.microsoft.com/office/drawing/2010/main" val="FFFFFF" mc:Ignorable="a14" a14:legacySpreadsheetColorIndex="65"/>
        </a:solidFill>
        <a:ln w="9525" cap="flat" cmpd="sng" algn="ctr">
          <a:no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ctr"/>
          <a:r>
            <a:rPr kumimoji="1" lang="ja-JP" altLang="en-US" sz="1400">
              <a:latin typeface="+mn-ea"/>
              <a:ea typeface="+mn-ea"/>
            </a:rPr>
            <a:t>事業所が定める</a:t>
          </a:r>
          <a:endParaRPr kumimoji="1" lang="en-US" altLang="ja-JP" sz="1400">
            <a:latin typeface="+mn-ea"/>
            <a:ea typeface="+mn-ea"/>
          </a:endParaRPr>
        </a:p>
        <a:p>
          <a:pPr algn="ctr"/>
          <a:r>
            <a:rPr kumimoji="1" lang="ja-JP" altLang="en-US" sz="1400">
              <a:latin typeface="+mn-ea"/>
              <a:ea typeface="+mn-ea"/>
            </a:rPr>
            <a:t>配分比率</a:t>
          </a:r>
          <a:endParaRPr kumimoji="1" lang="en-US" altLang="ja-JP" sz="1400">
            <a:latin typeface="+mn-ea"/>
            <a:ea typeface="+mn-ea"/>
          </a:endParaRPr>
        </a:p>
        <a:p>
          <a:pPr algn="ctr"/>
          <a:r>
            <a:rPr kumimoji="1" lang="ja-JP" altLang="en-US" sz="1400">
              <a:latin typeface="+mn-ea"/>
              <a:ea typeface="+mn-ea"/>
            </a:rPr>
            <a:t>（規程の範囲内）</a:t>
          </a:r>
          <a:endParaRPr kumimoji="1" lang="en-US" altLang="ja-JP" sz="1400">
            <a:latin typeface="+mn-ea"/>
            <a:ea typeface="+mn-ea"/>
          </a:endParaRPr>
        </a:p>
      </xdr:txBody>
    </xdr:sp>
    <xdr:clientData/>
  </xdr:twoCellAnchor>
  <xdr:twoCellAnchor>
    <xdr:from>
      <xdr:col>2</xdr:col>
      <xdr:colOff>532946</xdr:colOff>
      <xdr:row>30</xdr:row>
      <xdr:rowOff>638175</xdr:rowOff>
    </xdr:from>
    <xdr:to>
      <xdr:col>3</xdr:col>
      <xdr:colOff>1528082</xdr:colOff>
      <xdr:row>30</xdr:row>
      <xdr:rowOff>638175</xdr:rowOff>
    </xdr:to>
    <xdr:cxnSp macro="">
      <xdr:nvCxnSpPr>
        <xdr:cNvPr id="41" name="直線コネクタ 40">
          <a:extLst>
            <a:ext uri="{FF2B5EF4-FFF2-40B4-BE49-F238E27FC236}">
              <a16:creationId xmlns:a16="http://schemas.microsoft.com/office/drawing/2014/main" id="{00000000-0008-0000-0000-000029000000}"/>
            </a:ext>
          </a:extLst>
        </xdr:cNvPr>
        <xdr:cNvCxnSpPr/>
      </xdr:nvCxnSpPr>
      <xdr:spPr bwMode="auto">
        <a:xfrm flipV="1">
          <a:off x="2609396" y="11591925"/>
          <a:ext cx="2338161" cy="0"/>
        </a:xfrm>
        <a:prstGeom prst="line">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1985722</xdr:colOff>
      <xdr:row>30</xdr:row>
      <xdr:rowOff>591451</xdr:rowOff>
    </xdr:from>
    <xdr:to>
      <xdr:col>3</xdr:col>
      <xdr:colOff>2790054</xdr:colOff>
      <xdr:row>31</xdr:row>
      <xdr:rowOff>62284</xdr:rowOff>
    </xdr:to>
    <xdr:sp macro="" textlink="">
      <xdr:nvSpPr>
        <xdr:cNvPr id="42" name="正方形/長方形 41">
          <a:extLst>
            <a:ext uri="{FF2B5EF4-FFF2-40B4-BE49-F238E27FC236}">
              <a16:creationId xmlns:a16="http://schemas.microsoft.com/office/drawing/2014/main" id="{00000000-0008-0000-0000-00002A000000}"/>
            </a:ext>
          </a:extLst>
        </xdr:cNvPr>
        <xdr:cNvSpPr/>
      </xdr:nvSpPr>
      <xdr:spPr bwMode="auto">
        <a:xfrm>
          <a:off x="5405197" y="11545201"/>
          <a:ext cx="804332" cy="166158"/>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2400">
              <a:latin typeface="+mn-ea"/>
              <a:ea typeface="+mn-ea"/>
            </a:rPr>
            <a:t>ー</a:t>
          </a:r>
          <a:endParaRPr kumimoji="1" lang="en-US" altLang="ja-JP" sz="2400">
            <a:latin typeface="+mn-ea"/>
            <a:ea typeface="+mn-ea"/>
          </a:endParaRPr>
        </a:p>
      </xdr:txBody>
    </xdr:sp>
    <xdr:clientData/>
  </xdr:twoCellAnchor>
  <xdr:twoCellAnchor>
    <xdr:from>
      <xdr:col>3</xdr:col>
      <xdr:colOff>2725510</xdr:colOff>
      <xdr:row>30</xdr:row>
      <xdr:rowOff>99332</xdr:rowOff>
    </xdr:from>
    <xdr:to>
      <xdr:col>4</xdr:col>
      <xdr:colOff>1756682</xdr:colOff>
      <xdr:row>31</xdr:row>
      <xdr:rowOff>621302</xdr:rowOff>
    </xdr:to>
    <xdr:sp macro="" textlink="">
      <xdr:nvSpPr>
        <xdr:cNvPr id="43" name="正方形/長方形 42">
          <a:extLst>
            <a:ext uri="{FF2B5EF4-FFF2-40B4-BE49-F238E27FC236}">
              <a16:creationId xmlns:a16="http://schemas.microsoft.com/office/drawing/2014/main" id="{00000000-0008-0000-0000-00002B000000}"/>
            </a:ext>
          </a:extLst>
        </xdr:cNvPr>
        <xdr:cNvSpPr/>
      </xdr:nvSpPr>
      <xdr:spPr bwMode="auto">
        <a:xfrm>
          <a:off x="6144985" y="11053082"/>
          <a:ext cx="2507797" cy="1217295"/>
        </a:xfrm>
        <a:prstGeom prst="rect">
          <a:avLst/>
        </a:prstGeom>
        <a:solidFill>
          <a:srgbClr xmlns:mc="http://schemas.openxmlformats.org/markup-compatibility/2006" xmlns:a14="http://schemas.microsoft.com/office/drawing/2010/main" val="FFFFFF" mc:Ignorable="a14" a14:legacySpreadsheetColorIndex="65"/>
        </a:solidFill>
        <a:ln w="9525" cap="flat" cmpd="sng" algn="ctr">
          <a:no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ctr"/>
          <a:r>
            <a:rPr kumimoji="1" lang="ja-JP" altLang="en-US" sz="1400">
              <a:latin typeface="+mn-ea"/>
              <a:ea typeface="+mn-ea"/>
            </a:rPr>
            <a:t>前年度（前年１～</a:t>
          </a:r>
          <a:r>
            <a:rPr kumimoji="1" lang="en-US" altLang="ja-JP" sz="1400">
              <a:latin typeface="+mn-ea"/>
              <a:ea typeface="+mn-ea"/>
            </a:rPr>
            <a:t>12</a:t>
          </a:r>
          <a:r>
            <a:rPr kumimoji="1" lang="ja-JP" altLang="en-US" sz="1400">
              <a:latin typeface="+mn-ea"/>
              <a:ea typeface="+mn-ea"/>
            </a:rPr>
            <a:t>月）の</a:t>
          </a:r>
          <a:endParaRPr kumimoji="1" lang="en-US" altLang="ja-JP" sz="1400">
            <a:latin typeface="+mn-ea"/>
            <a:ea typeface="+mn-ea"/>
          </a:endParaRPr>
        </a:p>
        <a:p>
          <a:pPr algn="ctr"/>
          <a:r>
            <a:rPr kumimoji="1" lang="ja-JP" altLang="en-US" sz="1400">
              <a:latin typeface="+mn-ea"/>
              <a:ea typeface="+mn-ea"/>
            </a:rPr>
            <a:t>グループ別の賃金総額（</a:t>
          </a:r>
          <a:r>
            <a:rPr kumimoji="1" lang="en-US" altLang="ja-JP" sz="1400">
              <a:latin typeface="+mn-ea"/>
              <a:ea typeface="+mn-ea"/>
            </a:rPr>
            <a:t>※</a:t>
          </a:r>
          <a:r>
            <a:rPr kumimoji="1" lang="ja-JP" altLang="en-US" sz="1400">
              <a:latin typeface="+mn-ea"/>
              <a:ea typeface="+mn-ea"/>
            </a:rPr>
            <a:t>２）</a:t>
          </a:r>
          <a:endParaRPr kumimoji="1" lang="en-US" altLang="ja-JP" sz="1400">
            <a:latin typeface="+mn-ea"/>
            <a:ea typeface="+mn-ea"/>
          </a:endParaRPr>
        </a:p>
        <a:p>
          <a:pPr algn="ctr"/>
          <a:endParaRPr kumimoji="1" lang="en-US" altLang="ja-JP" sz="1400">
            <a:latin typeface="+mn-ea"/>
            <a:ea typeface="+mn-ea"/>
          </a:endParaRPr>
        </a:p>
        <a:p>
          <a:pPr algn="ctr"/>
          <a:r>
            <a:rPr kumimoji="1" lang="ja-JP" altLang="en-US" sz="1400">
              <a:latin typeface="+mn-ea"/>
              <a:ea typeface="+mn-ea"/>
            </a:rPr>
            <a:t>前年度（前年１～</a:t>
          </a:r>
          <a:r>
            <a:rPr kumimoji="1" lang="en-US" altLang="ja-JP" sz="1400">
              <a:latin typeface="+mn-ea"/>
              <a:ea typeface="+mn-ea"/>
            </a:rPr>
            <a:t>12</a:t>
          </a:r>
          <a:r>
            <a:rPr kumimoji="1" lang="ja-JP" altLang="en-US" sz="1400">
              <a:latin typeface="+mn-ea"/>
              <a:ea typeface="+mn-ea"/>
            </a:rPr>
            <a:t>月）の</a:t>
          </a:r>
          <a:endParaRPr kumimoji="1" lang="en-US" altLang="ja-JP" sz="1400">
            <a:latin typeface="+mn-ea"/>
            <a:ea typeface="+mn-ea"/>
          </a:endParaRPr>
        </a:p>
        <a:p>
          <a:pPr algn="ctr"/>
          <a:r>
            <a:rPr kumimoji="1" lang="ja-JP" altLang="en-US" sz="1400">
              <a:latin typeface="+mn-ea"/>
              <a:ea typeface="+mn-ea"/>
            </a:rPr>
            <a:t>グループ別の常勤換算職員数</a:t>
          </a:r>
          <a:endParaRPr kumimoji="1" lang="en-US" altLang="ja-JP" sz="1400">
            <a:latin typeface="+mn-ea"/>
            <a:ea typeface="+mn-ea"/>
          </a:endParaRPr>
        </a:p>
      </xdr:txBody>
    </xdr:sp>
    <xdr:clientData/>
  </xdr:twoCellAnchor>
  <xdr:twoCellAnchor>
    <xdr:from>
      <xdr:col>3</xdr:col>
      <xdr:colOff>2933700</xdr:colOff>
      <xdr:row>30</xdr:row>
      <xdr:rowOff>643043</xdr:rowOff>
    </xdr:from>
    <xdr:to>
      <xdr:col>4</xdr:col>
      <xdr:colOff>1530765</xdr:colOff>
      <xdr:row>30</xdr:row>
      <xdr:rowOff>643043</xdr:rowOff>
    </xdr:to>
    <xdr:cxnSp macro="">
      <xdr:nvCxnSpPr>
        <xdr:cNvPr id="44" name="直線コネクタ 43">
          <a:extLst>
            <a:ext uri="{FF2B5EF4-FFF2-40B4-BE49-F238E27FC236}">
              <a16:creationId xmlns:a16="http://schemas.microsoft.com/office/drawing/2014/main" id="{00000000-0008-0000-0000-00002C000000}"/>
            </a:ext>
          </a:extLst>
        </xdr:cNvPr>
        <xdr:cNvCxnSpPr/>
      </xdr:nvCxnSpPr>
      <xdr:spPr bwMode="auto">
        <a:xfrm>
          <a:off x="6353175" y="11596793"/>
          <a:ext cx="2073690" cy="0"/>
        </a:xfrm>
        <a:prstGeom prst="line">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196501</xdr:colOff>
          <xdr:row>171</xdr:row>
          <xdr:rowOff>132521</xdr:rowOff>
        </xdr:from>
        <xdr:to>
          <xdr:col>5</xdr:col>
          <xdr:colOff>6803</xdr:colOff>
          <xdr:row>176</xdr:row>
          <xdr:rowOff>66766</xdr:rowOff>
        </xdr:to>
        <xdr:grpSp>
          <xdr:nvGrpSpPr>
            <xdr:cNvPr id="3" name="グループ化 2">
              <a:extLst>
                <a:ext uri="{FF2B5EF4-FFF2-40B4-BE49-F238E27FC236}">
                  <a16:creationId xmlns:a16="http://schemas.microsoft.com/office/drawing/2014/main" id="{00000000-0008-0000-0100-000003000000}"/>
                </a:ext>
              </a:extLst>
            </xdr:cNvPr>
            <xdr:cNvGrpSpPr/>
          </xdr:nvGrpSpPr>
          <xdr:grpSpPr>
            <a:xfrm>
              <a:off x="801131" y="46887847"/>
              <a:ext cx="224433" cy="886748"/>
              <a:chOff x="896845" y="8182010"/>
              <a:chExt cx="217580" cy="707191"/>
            </a:xfrm>
          </xdr:grpSpPr>
          <xdr:sp macro="" textlink="">
            <xdr:nvSpPr>
              <xdr:cNvPr id="75777" name="Check Box 1" hidden="1">
                <a:extLst>
                  <a:ext uri="{63B3BB69-23CF-44E3-9099-C40C66FF867C}">
                    <a14:compatExt spid="_x0000_s75777"/>
                  </a:ext>
                  <a:ext uri="{FF2B5EF4-FFF2-40B4-BE49-F238E27FC236}">
                    <a16:creationId xmlns:a16="http://schemas.microsoft.com/office/drawing/2014/main" id="{00000000-0008-0000-0100-000001280100}"/>
                  </a:ext>
                </a:extLst>
              </xdr:cNvPr>
              <xdr:cNvSpPr/>
            </xdr:nvSpPr>
            <xdr:spPr bwMode="auto">
              <a:xfrm>
                <a:off x="904875" y="8182010"/>
                <a:ext cx="209550" cy="25717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5779" name="Check Box 3" hidden="1">
                <a:extLst>
                  <a:ext uri="{63B3BB69-23CF-44E3-9099-C40C66FF867C}">
                    <a14:compatExt spid="_x0000_s75779"/>
                  </a:ext>
                  <a:ext uri="{FF2B5EF4-FFF2-40B4-BE49-F238E27FC236}">
                    <a16:creationId xmlns:a16="http://schemas.microsoft.com/office/drawing/2014/main" id="{00000000-0008-0000-0100-000003280100}"/>
                  </a:ext>
                </a:extLst>
              </xdr:cNvPr>
              <xdr:cNvSpPr/>
            </xdr:nvSpPr>
            <xdr:spPr bwMode="auto">
              <a:xfrm>
                <a:off x="896845" y="8340157"/>
                <a:ext cx="20955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5780" name="Check Box 4" hidden="1">
                <a:extLst>
                  <a:ext uri="{63B3BB69-23CF-44E3-9099-C40C66FF867C}">
                    <a14:compatExt spid="_x0000_s75780"/>
                  </a:ext>
                  <a:ext uri="{FF2B5EF4-FFF2-40B4-BE49-F238E27FC236}">
                    <a16:creationId xmlns:a16="http://schemas.microsoft.com/office/drawing/2014/main" id="{00000000-0008-0000-0100-000004280100}"/>
                  </a:ext>
                </a:extLst>
              </xdr:cNvPr>
              <xdr:cNvSpPr/>
            </xdr:nvSpPr>
            <xdr:spPr bwMode="auto">
              <a:xfrm>
                <a:off x="904875" y="8632025"/>
                <a:ext cx="209550" cy="25717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5781" name="Check Box 5" hidden="1">
                <a:extLst>
                  <a:ext uri="{63B3BB69-23CF-44E3-9099-C40C66FF867C}">
                    <a14:compatExt spid="_x0000_s75781"/>
                  </a:ext>
                  <a:ext uri="{FF2B5EF4-FFF2-40B4-BE49-F238E27FC236}">
                    <a16:creationId xmlns:a16="http://schemas.microsoft.com/office/drawing/2014/main" id="{00000000-0008-0000-0100-000005280100}"/>
                  </a:ext>
                </a:extLst>
              </xdr:cNvPr>
              <xdr:cNvSpPr/>
            </xdr:nvSpPr>
            <xdr:spPr bwMode="auto">
              <a:xfrm>
                <a:off x="904875" y="8471171"/>
                <a:ext cx="20955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188</xdr:row>
          <xdr:rowOff>0</xdr:rowOff>
        </xdr:from>
        <xdr:to>
          <xdr:col>4</xdr:col>
          <xdr:colOff>171450</xdr:colOff>
          <xdr:row>189</xdr:row>
          <xdr:rowOff>0</xdr:rowOff>
        </xdr:to>
        <xdr:sp macro="" textlink="">
          <xdr:nvSpPr>
            <xdr:cNvPr id="75782" name="Check Box 6" hidden="1">
              <a:extLst>
                <a:ext uri="{63B3BB69-23CF-44E3-9099-C40C66FF867C}">
                  <a14:compatExt spid="_x0000_s75782"/>
                </a:ext>
                <a:ext uri="{FF2B5EF4-FFF2-40B4-BE49-F238E27FC236}">
                  <a16:creationId xmlns:a16="http://schemas.microsoft.com/office/drawing/2014/main" id="{00000000-0008-0000-0100-00000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176</xdr:row>
          <xdr:rowOff>76200</xdr:rowOff>
        </xdr:from>
        <xdr:to>
          <xdr:col>4</xdr:col>
          <xdr:colOff>171450</xdr:colOff>
          <xdr:row>176</xdr:row>
          <xdr:rowOff>333375</xdr:rowOff>
        </xdr:to>
        <xdr:sp macro="" textlink="">
          <xdr:nvSpPr>
            <xdr:cNvPr id="75785" name="Check Box 9" hidden="1">
              <a:extLst>
                <a:ext uri="{63B3BB69-23CF-44E3-9099-C40C66FF867C}">
                  <a14:compatExt spid="_x0000_s75785"/>
                </a:ext>
                <a:ext uri="{FF2B5EF4-FFF2-40B4-BE49-F238E27FC236}">
                  <a16:creationId xmlns:a16="http://schemas.microsoft.com/office/drawing/2014/main" id="{00000000-0008-0000-0100-00000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179</xdr:row>
          <xdr:rowOff>152400</xdr:rowOff>
        </xdr:from>
        <xdr:to>
          <xdr:col>4</xdr:col>
          <xdr:colOff>171450</xdr:colOff>
          <xdr:row>181</xdr:row>
          <xdr:rowOff>38100</xdr:rowOff>
        </xdr:to>
        <xdr:sp macro="" textlink="">
          <xdr:nvSpPr>
            <xdr:cNvPr id="75786" name="Check Box 10" hidden="1">
              <a:extLst>
                <a:ext uri="{63B3BB69-23CF-44E3-9099-C40C66FF867C}">
                  <a14:compatExt spid="_x0000_s75786"/>
                </a:ext>
                <a:ext uri="{FF2B5EF4-FFF2-40B4-BE49-F238E27FC236}">
                  <a16:creationId xmlns:a16="http://schemas.microsoft.com/office/drawing/2014/main" id="{00000000-0008-0000-0100-00000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185</xdr:row>
          <xdr:rowOff>47625</xdr:rowOff>
        </xdr:from>
        <xdr:to>
          <xdr:col>4</xdr:col>
          <xdr:colOff>171450</xdr:colOff>
          <xdr:row>185</xdr:row>
          <xdr:rowOff>323850</xdr:rowOff>
        </xdr:to>
        <xdr:sp macro="" textlink="">
          <xdr:nvSpPr>
            <xdr:cNvPr id="75787" name="Check Box 11" hidden="1">
              <a:extLst>
                <a:ext uri="{63B3BB69-23CF-44E3-9099-C40C66FF867C}">
                  <a14:compatExt spid="_x0000_s75787"/>
                </a:ext>
                <a:ext uri="{FF2B5EF4-FFF2-40B4-BE49-F238E27FC236}">
                  <a16:creationId xmlns:a16="http://schemas.microsoft.com/office/drawing/2014/main" id="{00000000-0008-0000-0100-00000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185</xdr:row>
          <xdr:rowOff>352425</xdr:rowOff>
        </xdr:from>
        <xdr:to>
          <xdr:col>4</xdr:col>
          <xdr:colOff>171450</xdr:colOff>
          <xdr:row>187</xdr:row>
          <xdr:rowOff>47625</xdr:rowOff>
        </xdr:to>
        <xdr:sp macro="" textlink="">
          <xdr:nvSpPr>
            <xdr:cNvPr id="75788" name="Check Box 12" hidden="1">
              <a:extLst>
                <a:ext uri="{63B3BB69-23CF-44E3-9099-C40C66FF867C}">
                  <a14:compatExt spid="_x0000_s75788"/>
                </a:ext>
                <a:ext uri="{FF2B5EF4-FFF2-40B4-BE49-F238E27FC236}">
                  <a16:creationId xmlns:a16="http://schemas.microsoft.com/office/drawing/2014/main" id="{00000000-0008-0000-0100-00000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186</xdr:row>
          <xdr:rowOff>142875</xdr:rowOff>
        </xdr:from>
        <xdr:to>
          <xdr:col>4</xdr:col>
          <xdr:colOff>171450</xdr:colOff>
          <xdr:row>188</xdr:row>
          <xdr:rowOff>28575</xdr:rowOff>
        </xdr:to>
        <xdr:sp macro="" textlink="">
          <xdr:nvSpPr>
            <xdr:cNvPr id="75789" name="Check Box 13" hidden="1">
              <a:extLst>
                <a:ext uri="{63B3BB69-23CF-44E3-9099-C40C66FF867C}">
                  <a14:compatExt spid="_x0000_s75789"/>
                </a:ext>
                <a:ext uri="{FF2B5EF4-FFF2-40B4-BE49-F238E27FC236}">
                  <a16:creationId xmlns:a16="http://schemas.microsoft.com/office/drawing/2014/main" id="{00000000-0008-0000-0100-00000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189</xdr:row>
          <xdr:rowOff>142875</xdr:rowOff>
        </xdr:from>
        <xdr:to>
          <xdr:col>5</xdr:col>
          <xdr:colOff>19050</xdr:colOff>
          <xdr:row>198</xdr:row>
          <xdr:rowOff>28575</xdr:rowOff>
        </xdr:to>
        <xdr:grpSp>
          <xdr:nvGrpSpPr>
            <xdr:cNvPr id="19" name="Group 41">
              <a:extLst>
                <a:ext uri="{FF2B5EF4-FFF2-40B4-BE49-F238E27FC236}">
                  <a16:creationId xmlns:a16="http://schemas.microsoft.com/office/drawing/2014/main" id="{00000000-0008-0000-0100-000013000000}"/>
                </a:ext>
              </a:extLst>
            </xdr:cNvPr>
            <xdr:cNvGrpSpPr>
              <a:grpSpLocks/>
            </xdr:cNvGrpSpPr>
          </xdr:nvGrpSpPr>
          <xdr:grpSpPr bwMode="auto">
            <a:xfrm>
              <a:off x="849796" y="50898701"/>
              <a:ext cx="188015" cy="21717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203</xdr:row>
          <xdr:rowOff>47625</xdr:rowOff>
        </xdr:from>
        <xdr:to>
          <xdr:col>5</xdr:col>
          <xdr:colOff>19050</xdr:colOff>
          <xdr:row>203</xdr:row>
          <xdr:rowOff>180975</xdr:rowOff>
        </xdr:to>
        <xdr:sp macro="" textlink="">
          <xdr:nvSpPr>
            <xdr:cNvPr id="75798" name="Check Box 22" hidden="1">
              <a:extLst>
                <a:ext uri="{63B3BB69-23CF-44E3-9099-C40C66FF867C}">
                  <a14:compatExt spid="_x0000_s75798"/>
                </a:ext>
                <a:ext uri="{FF2B5EF4-FFF2-40B4-BE49-F238E27FC236}">
                  <a16:creationId xmlns:a16="http://schemas.microsoft.com/office/drawing/2014/main" id="{00000000-0008-0000-0100-00001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204</xdr:row>
          <xdr:rowOff>38100</xdr:rowOff>
        </xdr:from>
        <xdr:to>
          <xdr:col>5</xdr:col>
          <xdr:colOff>19050</xdr:colOff>
          <xdr:row>204</xdr:row>
          <xdr:rowOff>161925</xdr:rowOff>
        </xdr:to>
        <xdr:sp macro="" textlink="">
          <xdr:nvSpPr>
            <xdr:cNvPr id="75799" name="Check Box 23" hidden="1">
              <a:extLst>
                <a:ext uri="{63B3BB69-23CF-44E3-9099-C40C66FF867C}">
                  <a14:compatExt spid="_x0000_s75799"/>
                </a:ext>
                <a:ext uri="{FF2B5EF4-FFF2-40B4-BE49-F238E27FC236}">
                  <a16:creationId xmlns:a16="http://schemas.microsoft.com/office/drawing/2014/main" id="{00000000-0008-0000-0100-00001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204</xdr:row>
          <xdr:rowOff>171450</xdr:rowOff>
        </xdr:from>
        <xdr:to>
          <xdr:col>5</xdr:col>
          <xdr:colOff>0</xdr:colOff>
          <xdr:row>206</xdr:row>
          <xdr:rowOff>28575</xdr:rowOff>
        </xdr:to>
        <xdr:sp macro="" textlink="">
          <xdr:nvSpPr>
            <xdr:cNvPr id="75800" name="Check Box 24" hidden="1">
              <a:extLst>
                <a:ext uri="{63B3BB69-23CF-44E3-9099-C40C66FF867C}">
                  <a14:compatExt spid="_x0000_s75800"/>
                </a:ext>
                <a:ext uri="{FF2B5EF4-FFF2-40B4-BE49-F238E27FC236}">
                  <a16:creationId xmlns:a16="http://schemas.microsoft.com/office/drawing/2014/main" id="{00000000-0008-0000-0100-00001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207</xdr:row>
          <xdr:rowOff>0</xdr:rowOff>
        </xdr:from>
        <xdr:to>
          <xdr:col>5</xdr:col>
          <xdr:colOff>19050</xdr:colOff>
          <xdr:row>207</xdr:row>
          <xdr:rowOff>28575</xdr:rowOff>
        </xdr:to>
        <xdr:grpSp>
          <xdr:nvGrpSpPr>
            <xdr:cNvPr id="32" name="Group 41">
              <a:extLst>
                <a:ext uri="{FF2B5EF4-FFF2-40B4-BE49-F238E27FC236}">
                  <a16:creationId xmlns:a16="http://schemas.microsoft.com/office/drawing/2014/main" id="{00000000-0008-0000-0100-000020000000}"/>
                </a:ext>
              </a:extLst>
            </xdr:cNvPr>
            <xdr:cNvGrpSpPr>
              <a:grpSpLocks/>
            </xdr:cNvGrpSpPr>
          </xdr:nvGrpSpPr>
          <xdr:grpSpPr bwMode="auto">
            <a:xfrm>
              <a:off x="849796" y="54739761"/>
              <a:ext cx="188015"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205</xdr:row>
          <xdr:rowOff>152400</xdr:rowOff>
        </xdr:from>
        <xdr:to>
          <xdr:col>5</xdr:col>
          <xdr:colOff>38100</xdr:colOff>
          <xdr:row>207</xdr:row>
          <xdr:rowOff>38100</xdr:rowOff>
        </xdr:to>
        <xdr:sp macro="" textlink="">
          <xdr:nvSpPr>
            <xdr:cNvPr id="75801" name="Check Box 25" hidden="1">
              <a:extLst>
                <a:ext uri="{63B3BB69-23CF-44E3-9099-C40C66FF867C}">
                  <a14:compatExt spid="_x0000_s75801"/>
                </a:ext>
                <a:ext uri="{FF2B5EF4-FFF2-40B4-BE49-F238E27FC236}">
                  <a16:creationId xmlns:a16="http://schemas.microsoft.com/office/drawing/2014/main" id="{00000000-0008-0000-0100-00001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203</xdr:row>
          <xdr:rowOff>28575</xdr:rowOff>
        </xdr:from>
        <xdr:to>
          <xdr:col>22</xdr:col>
          <xdr:colOff>28575</xdr:colOff>
          <xdr:row>203</xdr:row>
          <xdr:rowOff>171450</xdr:rowOff>
        </xdr:to>
        <xdr:sp macro="" textlink="">
          <xdr:nvSpPr>
            <xdr:cNvPr id="75802" name="Check Box 26" hidden="1">
              <a:extLst>
                <a:ext uri="{63B3BB69-23CF-44E3-9099-C40C66FF867C}">
                  <a14:compatExt spid="_x0000_s75802"/>
                </a:ext>
                <a:ext uri="{FF2B5EF4-FFF2-40B4-BE49-F238E27FC236}">
                  <a16:creationId xmlns:a16="http://schemas.microsoft.com/office/drawing/2014/main" id="{00000000-0008-0000-0100-00001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211</xdr:row>
          <xdr:rowOff>0</xdr:rowOff>
        </xdr:from>
        <xdr:to>
          <xdr:col>2</xdr:col>
          <xdr:colOff>19050</xdr:colOff>
          <xdr:row>212</xdr:row>
          <xdr:rowOff>19050</xdr:rowOff>
        </xdr:to>
        <xdr:sp macro="" textlink="">
          <xdr:nvSpPr>
            <xdr:cNvPr id="75882" name="Check Box 106" hidden="1">
              <a:extLst>
                <a:ext uri="{63B3BB69-23CF-44E3-9099-C40C66FF867C}">
                  <a14:compatExt spid="_x0000_s75882"/>
                </a:ext>
                <a:ext uri="{FF2B5EF4-FFF2-40B4-BE49-F238E27FC236}">
                  <a16:creationId xmlns:a16="http://schemas.microsoft.com/office/drawing/2014/main" id="{00000000-0008-0000-01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212</xdr:row>
          <xdr:rowOff>0</xdr:rowOff>
        </xdr:from>
        <xdr:to>
          <xdr:col>2</xdr:col>
          <xdr:colOff>19050</xdr:colOff>
          <xdr:row>213</xdr:row>
          <xdr:rowOff>19050</xdr:rowOff>
        </xdr:to>
        <xdr:sp macro="" textlink="">
          <xdr:nvSpPr>
            <xdr:cNvPr id="75886" name="Check Box 110" hidden="1">
              <a:extLst>
                <a:ext uri="{63B3BB69-23CF-44E3-9099-C40C66FF867C}">
                  <a14:compatExt spid="_x0000_s75886"/>
                </a:ext>
                <a:ext uri="{FF2B5EF4-FFF2-40B4-BE49-F238E27FC236}">
                  <a16:creationId xmlns:a16="http://schemas.microsoft.com/office/drawing/2014/main" id="{00000000-0008-0000-01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213</xdr:row>
          <xdr:rowOff>0</xdr:rowOff>
        </xdr:from>
        <xdr:to>
          <xdr:col>2</xdr:col>
          <xdr:colOff>19050</xdr:colOff>
          <xdr:row>214</xdr:row>
          <xdr:rowOff>19050</xdr:rowOff>
        </xdr:to>
        <xdr:sp macro="" textlink="">
          <xdr:nvSpPr>
            <xdr:cNvPr id="75887" name="Check Box 111" hidden="1">
              <a:extLst>
                <a:ext uri="{63B3BB69-23CF-44E3-9099-C40C66FF867C}">
                  <a14:compatExt spid="_x0000_s75887"/>
                </a:ext>
                <a:ext uri="{FF2B5EF4-FFF2-40B4-BE49-F238E27FC236}">
                  <a16:creationId xmlns:a16="http://schemas.microsoft.com/office/drawing/2014/main" id="{00000000-0008-0000-01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217</xdr:row>
          <xdr:rowOff>0</xdr:rowOff>
        </xdr:from>
        <xdr:to>
          <xdr:col>2</xdr:col>
          <xdr:colOff>19050</xdr:colOff>
          <xdr:row>218</xdr:row>
          <xdr:rowOff>19050</xdr:rowOff>
        </xdr:to>
        <xdr:sp macro="" textlink="">
          <xdr:nvSpPr>
            <xdr:cNvPr id="75888" name="Check Box 112" hidden="1">
              <a:extLst>
                <a:ext uri="{63B3BB69-23CF-44E3-9099-C40C66FF867C}">
                  <a14:compatExt spid="_x0000_s75888"/>
                </a:ext>
                <a:ext uri="{FF2B5EF4-FFF2-40B4-BE49-F238E27FC236}">
                  <a16:creationId xmlns:a16="http://schemas.microsoft.com/office/drawing/2014/main" id="{00000000-0008-0000-0100-00007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102053</xdr:colOff>
      <xdr:row>53</xdr:row>
      <xdr:rowOff>102905</xdr:rowOff>
    </xdr:from>
    <xdr:to>
      <xdr:col>1</xdr:col>
      <xdr:colOff>175205</xdr:colOff>
      <xdr:row>56</xdr:row>
      <xdr:rowOff>134887</xdr:rowOff>
    </xdr:to>
    <xdr:sp macro="" textlink="">
      <xdr:nvSpPr>
        <xdr:cNvPr id="84" name="左大かっこ 83">
          <a:extLst>
            <a:ext uri="{FF2B5EF4-FFF2-40B4-BE49-F238E27FC236}">
              <a16:creationId xmlns:a16="http://schemas.microsoft.com/office/drawing/2014/main" id="{00000000-0008-0000-0100-000054000000}"/>
            </a:ext>
          </a:extLst>
        </xdr:cNvPr>
        <xdr:cNvSpPr/>
      </xdr:nvSpPr>
      <xdr:spPr bwMode="auto">
        <a:xfrm>
          <a:off x="269693" y="12147585"/>
          <a:ext cx="73152" cy="1073382"/>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96090</xdr:colOff>
      <xdr:row>74</xdr:row>
      <xdr:rowOff>119065</xdr:rowOff>
    </xdr:from>
    <xdr:to>
      <xdr:col>1</xdr:col>
      <xdr:colOff>169242</xdr:colOff>
      <xdr:row>77</xdr:row>
      <xdr:rowOff>187048</xdr:rowOff>
    </xdr:to>
    <xdr:sp macro="" textlink="">
      <xdr:nvSpPr>
        <xdr:cNvPr id="86" name="左大かっこ 85">
          <a:extLst>
            <a:ext uri="{FF2B5EF4-FFF2-40B4-BE49-F238E27FC236}">
              <a16:creationId xmlns:a16="http://schemas.microsoft.com/office/drawing/2014/main" id="{00000000-0008-0000-0100-000056000000}"/>
            </a:ext>
          </a:extLst>
        </xdr:cNvPr>
        <xdr:cNvSpPr/>
      </xdr:nvSpPr>
      <xdr:spPr bwMode="auto">
        <a:xfrm>
          <a:off x="286590" y="11651119"/>
          <a:ext cx="73152" cy="86400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17</xdr:col>
          <xdr:colOff>180975</xdr:colOff>
          <xdr:row>19</xdr:row>
          <xdr:rowOff>9525</xdr:rowOff>
        </xdr:from>
        <xdr:to>
          <xdr:col>19</xdr:col>
          <xdr:colOff>0</xdr:colOff>
          <xdr:row>20</xdr:row>
          <xdr:rowOff>9525</xdr:rowOff>
        </xdr:to>
        <xdr:sp macro="" textlink="">
          <xdr:nvSpPr>
            <xdr:cNvPr id="75907" name="Check Box 131" hidden="1">
              <a:extLst>
                <a:ext uri="{63B3BB69-23CF-44E3-9099-C40C66FF867C}">
                  <a14:compatExt spid="_x0000_s75907"/>
                </a:ext>
                <a:ext uri="{FF2B5EF4-FFF2-40B4-BE49-F238E27FC236}">
                  <a16:creationId xmlns:a16="http://schemas.microsoft.com/office/drawing/2014/main" id="{00000000-0008-0000-0100-00008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19</xdr:row>
          <xdr:rowOff>9525</xdr:rowOff>
        </xdr:from>
        <xdr:to>
          <xdr:col>2</xdr:col>
          <xdr:colOff>38100</xdr:colOff>
          <xdr:row>20</xdr:row>
          <xdr:rowOff>9525</xdr:rowOff>
        </xdr:to>
        <xdr:sp macro="" textlink="">
          <xdr:nvSpPr>
            <xdr:cNvPr id="75908" name="Check Box 132" hidden="1">
              <a:extLst>
                <a:ext uri="{63B3BB69-23CF-44E3-9099-C40C66FF867C}">
                  <a14:compatExt spid="_x0000_s75908"/>
                </a:ext>
                <a:ext uri="{FF2B5EF4-FFF2-40B4-BE49-F238E27FC236}">
                  <a16:creationId xmlns:a16="http://schemas.microsoft.com/office/drawing/2014/main" id="{00000000-0008-0000-0100-00008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111</xdr:row>
          <xdr:rowOff>228600</xdr:rowOff>
        </xdr:from>
        <xdr:to>
          <xdr:col>5</xdr:col>
          <xdr:colOff>28575</xdr:colOff>
          <xdr:row>112</xdr:row>
          <xdr:rowOff>219075</xdr:rowOff>
        </xdr:to>
        <xdr:sp macro="" textlink="">
          <xdr:nvSpPr>
            <xdr:cNvPr id="75915" name="Check Box 139" hidden="1">
              <a:extLst>
                <a:ext uri="{63B3BB69-23CF-44E3-9099-C40C66FF867C}">
                  <a14:compatExt spid="_x0000_s75915"/>
                </a:ext>
                <a:ext uri="{FF2B5EF4-FFF2-40B4-BE49-F238E27FC236}">
                  <a16:creationId xmlns:a16="http://schemas.microsoft.com/office/drawing/2014/main" id="{00000000-0008-0000-0100-00008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109</xdr:row>
          <xdr:rowOff>219075</xdr:rowOff>
        </xdr:from>
        <xdr:to>
          <xdr:col>5</xdr:col>
          <xdr:colOff>28575</xdr:colOff>
          <xdr:row>111</xdr:row>
          <xdr:rowOff>9525</xdr:rowOff>
        </xdr:to>
        <xdr:sp macro="" textlink="">
          <xdr:nvSpPr>
            <xdr:cNvPr id="75916" name="Check Box 140" hidden="1">
              <a:extLst>
                <a:ext uri="{63B3BB69-23CF-44E3-9099-C40C66FF867C}">
                  <a14:compatExt spid="_x0000_s75916"/>
                </a:ext>
                <a:ext uri="{FF2B5EF4-FFF2-40B4-BE49-F238E27FC236}">
                  <a16:creationId xmlns:a16="http://schemas.microsoft.com/office/drawing/2014/main" id="{00000000-0008-0000-0100-00008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109</xdr:row>
          <xdr:rowOff>219075</xdr:rowOff>
        </xdr:from>
        <xdr:to>
          <xdr:col>9</xdr:col>
          <xdr:colOff>28575</xdr:colOff>
          <xdr:row>111</xdr:row>
          <xdr:rowOff>9525</xdr:rowOff>
        </xdr:to>
        <xdr:sp macro="" textlink="">
          <xdr:nvSpPr>
            <xdr:cNvPr id="75917" name="Check Box 141" hidden="1">
              <a:extLst>
                <a:ext uri="{63B3BB69-23CF-44E3-9099-C40C66FF867C}">
                  <a14:compatExt spid="_x0000_s75917"/>
                </a:ext>
                <a:ext uri="{FF2B5EF4-FFF2-40B4-BE49-F238E27FC236}">
                  <a16:creationId xmlns:a16="http://schemas.microsoft.com/office/drawing/2014/main" id="{00000000-0008-0000-0100-00008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109</xdr:row>
          <xdr:rowOff>219075</xdr:rowOff>
        </xdr:from>
        <xdr:to>
          <xdr:col>15</xdr:col>
          <xdr:colOff>28575</xdr:colOff>
          <xdr:row>111</xdr:row>
          <xdr:rowOff>9525</xdr:rowOff>
        </xdr:to>
        <xdr:sp macro="" textlink="">
          <xdr:nvSpPr>
            <xdr:cNvPr id="75918" name="Check Box 142" hidden="1">
              <a:extLst>
                <a:ext uri="{63B3BB69-23CF-44E3-9099-C40C66FF867C}">
                  <a14:compatExt spid="_x0000_s75918"/>
                </a:ext>
                <a:ext uri="{FF2B5EF4-FFF2-40B4-BE49-F238E27FC236}">
                  <a16:creationId xmlns:a16="http://schemas.microsoft.com/office/drawing/2014/main" id="{00000000-0008-0000-0100-00008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109</xdr:row>
          <xdr:rowOff>219075</xdr:rowOff>
        </xdr:from>
        <xdr:to>
          <xdr:col>22</xdr:col>
          <xdr:colOff>28575</xdr:colOff>
          <xdr:row>111</xdr:row>
          <xdr:rowOff>9525</xdr:rowOff>
        </xdr:to>
        <xdr:sp macro="" textlink="">
          <xdr:nvSpPr>
            <xdr:cNvPr id="75919" name="Check Box 143" hidden="1">
              <a:extLst>
                <a:ext uri="{63B3BB69-23CF-44E3-9099-C40C66FF867C}">
                  <a14:compatExt spid="_x0000_s75919"/>
                </a:ext>
                <a:ext uri="{FF2B5EF4-FFF2-40B4-BE49-F238E27FC236}">
                  <a16:creationId xmlns:a16="http://schemas.microsoft.com/office/drawing/2014/main" id="{00000000-0008-0000-0100-00008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171450</xdr:colOff>
          <xdr:row>109</xdr:row>
          <xdr:rowOff>219075</xdr:rowOff>
        </xdr:from>
        <xdr:to>
          <xdr:col>26</xdr:col>
          <xdr:colOff>28575</xdr:colOff>
          <xdr:row>111</xdr:row>
          <xdr:rowOff>9525</xdr:rowOff>
        </xdr:to>
        <xdr:sp macro="" textlink="">
          <xdr:nvSpPr>
            <xdr:cNvPr id="75920" name="Check Box 144" hidden="1">
              <a:extLst>
                <a:ext uri="{63B3BB69-23CF-44E3-9099-C40C66FF867C}">
                  <a14:compatExt spid="_x0000_s75920"/>
                </a:ext>
                <a:ext uri="{FF2B5EF4-FFF2-40B4-BE49-F238E27FC236}">
                  <a16:creationId xmlns:a16="http://schemas.microsoft.com/office/drawing/2014/main" id="{00000000-0008-0000-0100-00009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112</xdr:row>
          <xdr:rowOff>0</xdr:rowOff>
        </xdr:from>
        <xdr:to>
          <xdr:col>11</xdr:col>
          <xdr:colOff>38100</xdr:colOff>
          <xdr:row>112</xdr:row>
          <xdr:rowOff>219075</xdr:rowOff>
        </xdr:to>
        <xdr:sp macro="" textlink="">
          <xdr:nvSpPr>
            <xdr:cNvPr id="75921" name="Check Box 145" hidden="1">
              <a:extLst>
                <a:ext uri="{63B3BB69-23CF-44E3-9099-C40C66FF867C}">
                  <a14:compatExt spid="_x0000_s75921"/>
                </a:ext>
                <a:ext uri="{FF2B5EF4-FFF2-40B4-BE49-F238E27FC236}">
                  <a16:creationId xmlns:a16="http://schemas.microsoft.com/office/drawing/2014/main" id="{00000000-0008-0000-0100-00009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161925</xdr:colOff>
          <xdr:row>112</xdr:row>
          <xdr:rowOff>0</xdr:rowOff>
        </xdr:from>
        <xdr:to>
          <xdr:col>18</xdr:col>
          <xdr:colOff>19050</xdr:colOff>
          <xdr:row>112</xdr:row>
          <xdr:rowOff>219075</xdr:rowOff>
        </xdr:to>
        <xdr:sp macro="" textlink="">
          <xdr:nvSpPr>
            <xdr:cNvPr id="75922" name="Check Box 146" hidden="1">
              <a:extLst>
                <a:ext uri="{63B3BB69-23CF-44E3-9099-C40C66FF867C}">
                  <a14:compatExt spid="_x0000_s75922"/>
                </a:ext>
                <a:ext uri="{FF2B5EF4-FFF2-40B4-BE49-F238E27FC236}">
                  <a16:creationId xmlns:a16="http://schemas.microsoft.com/office/drawing/2014/main" id="{00000000-0008-0000-0100-00009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117</xdr:row>
          <xdr:rowOff>0</xdr:rowOff>
        </xdr:from>
        <xdr:to>
          <xdr:col>22</xdr:col>
          <xdr:colOff>38100</xdr:colOff>
          <xdr:row>117</xdr:row>
          <xdr:rowOff>219075</xdr:rowOff>
        </xdr:to>
        <xdr:sp macro="" textlink="">
          <xdr:nvSpPr>
            <xdr:cNvPr id="75923" name="Check Box 147" hidden="1">
              <a:extLst>
                <a:ext uri="{63B3BB69-23CF-44E3-9099-C40C66FF867C}">
                  <a14:compatExt spid="_x0000_s75923"/>
                </a:ext>
                <a:ext uri="{FF2B5EF4-FFF2-40B4-BE49-F238E27FC236}">
                  <a16:creationId xmlns:a16="http://schemas.microsoft.com/office/drawing/2014/main" id="{00000000-0008-0000-0100-00009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180975</xdr:colOff>
          <xdr:row>117</xdr:row>
          <xdr:rowOff>0</xdr:rowOff>
        </xdr:from>
        <xdr:to>
          <xdr:col>26</xdr:col>
          <xdr:colOff>38100</xdr:colOff>
          <xdr:row>117</xdr:row>
          <xdr:rowOff>219075</xdr:rowOff>
        </xdr:to>
        <xdr:sp macro="" textlink="">
          <xdr:nvSpPr>
            <xdr:cNvPr id="75924" name="Check Box 148" hidden="1">
              <a:extLst>
                <a:ext uri="{63B3BB69-23CF-44E3-9099-C40C66FF867C}">
                  <a14:compatExt spid="_x0000_s75924"/>
                </a:ext>
                <a:ext uri="{FF2B5EF4-FFF2-40B4-BE49-F238E27FC236}">
                  <a16:creationId xmlns:a16="http://schemas.microsoft.com/office/drawing/2014/main" id="{00000000-0008-0000-0100-00009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121</xdr:row>
          <xdr:rowOff>838200</xdr:rowOff>
        </xdr:from>
        <xdr:to>
          <xdr:col>5</xdr:col>
          <xdr:colOff>28575</xdr:colOff>
          <xdr:row>123</xdr:row>
          <xdr:rowOff>123825</xdr:rowOff>
        </xdr:to>
        <xdr:sp macro="" textlink="">
          <xdr:nvSpPr>
            <xdr:cNvPr id="75925" name="Check Box 149" hidden="1">
              <a:extLst>
                <a:ext uri="{63B3BB69-23CF-44E3-9099-C40C66FF867C}">
                  <a14:compatExt spid="_x0000_s75925"/>
                </a:ext>
                <a:ext uri="{FF2B5EF4-FFF2-40B4-BE49-F238E27FC236}">
                  <a16:creationId xmlns:a16="http://schemas.microsoft.com/office/drawing/2014/main" id="{00000000-0008-0000-0100-00009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180975</xdr:colOff>
          <xdr:row>121</xdr:row>
          <xdr:rowOff>838200</xdr:rowOff>
        </xdr:from>
        <xdr:to>
          <xdr:col>16</xdr:col>
          <xdr:colOff>38100</xdr:colOff>
          <xdr:row>123</xdr:row>
          <xdr:rowOff>123825</xdr:rowOff>
        </xdr:to>
        <xdr:sp macro="" textlink="">
          <xdr:nvSpPr>
            <xdr:cNvPr id="75926" name="Check Box 150" hidden="1">
              <a:extLst>
                <a:ext uri="{63B3BB69-23CF-44E3-9099-C40C66FF867C}">
                  <a14:compatExt spid="_x0000_s75926"/>
                </a:ext>
                <a:ext uri="{FF2B5EF4-FFF2-40B4-BE49-F238E27FC236}">
                  <a16:creationId xmlns:a16="http://schemas.microsoft.com/office/drawing/2014/main" id="{00000000-0008-0000-0100-00009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180975</xdr:colOff>
          <xdr:row>121</xdr:row>
          <xdr:rowOff>838200</xdr:rowOff>
        </xdr:from>
        <xdr:to>
          <xdr:col>24</xdr:col>
          <xdr:colOff>38100</xdr:colOff>
          <xdr:row>123</xdr:row>
          <xdr:rowOff>123825</xdr:rowOff>
        </xdr:to>
        <xdr:sp macro="" textlink="">
          <xdr:nvSpPr>
            <xdr:cNvPr id="75927" name="Check Box 151" hidden="1">
              <a:extLst>
                <a:ext uri="{63B3BB69-23CF-44E3-9099-C40C66FF867C}">
                  <a14:compatExt spid="_x0000_s75927"/>
                </a:ext>
                <a:ext uri="{FF2B5EF4-FFF2-40B4-BE49-F238E27FC236}">
                  <a16:creationId xmlns:a16="http://schemas.microsoft.com/office/drawing/2014/main" id="{00000000-0008-0000-0100-00009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125</xdr:row>
          <xdr:rowOff>171450</xdr:rowOff>
        </xdr:from>
        <xdr:to>
          <xdr:col>5</xdr:col>
          <xdr:colOff>28575</xdr:colOff>
          <xdr:row>127</xdr:row>
          <xdr:rowOff>38100</xdr:rowOff>
        </xdr:to>
        <xdr:sp macro="" textlink="">
          <xdr:nvSpPr>
            <xdr:cNvPr id="75928" name="Check Box 152" hidden="1">
              <a:extLst>
                <a:ext uri="{63B3BB69-23CF-44E3-9099-C40C66FF867C}">
                  <a14:compatExt spid="_x0000_s75928"/>
                </a:ext>
                <a:ext uri="{FF2B5EF4-FFF2-40B4-BE49-F238E27FC236}">
                  <a16:creationId xmlns:a16="http://schemas.microsoft.com/office/drawing/2014/main" id="{00000000-0008-0000-0100-00009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123</xdr:row>
          <xdr:rowOff>323850</xdr:rowOff>
        </xdr:from>
        <xdr:to>
          <xdr:col>9</xdr:col>
          <xdr:colOff>28575</xdr:colOff>
          <xdr:row>125</xdr:row>
          <xdr:rowOff>28575</xdr:rowOff>
        </xdr:to>
        <xdr:sp macro="" textlink="">
          <xdr:nvSpPr>
            <xdr:cNvPr id="75930" name="Check Box 154" hidden="1">
              <a:extLst>
                <a:ext uri="{63B3BB69-23CF-44E3-9099-C40C66FF867C}">
                  <a14:compatExt spid="_x0000_s75930"/>
                </a:ext>
                <a:ext uri="{FF2B5EF4-FFF2-40B4-BE49-F238E27FC236}">
                  <a16:creationId xmlns:a16="http://schemas.microsoft.com/office/drawing/2014/main" id="{00000000-0008-0000-0100-00009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123</xdr:row>
          <xdr:rowOff>323850</xdr:rowOff>
        </xdr:from>
        <xdr:to>
          <xdr:col>15</xdr:col>
          <xdr:colOff>28575</xdr:colOff>
          <xdr:row>125</xdr:row>
          <xdr:rowOff>28575</xdr:rowOff>
        </xdr:to>
        <xdr:sp macro="" textlink="">
          <xdr:nvSpPr>
            <xdr:cNvPr id="75931" name="Check Box 155" hidden="1">
              <a:extLst>
                <a:ext uri="{63B3BB69-23CF-44E3-9099-C40C66FF867C}">
                  <a14:compatExt spid="_x0000_s75931"/>
                </a:ext>
                <a:ext uri="{FF2B5EF4-FFF2-40B4-BE49-F238E27FC236}">
                  <a16:creationId xmlns:a16="http://schemas.microsoft.com/office/drawing/2014/main" id="{00000000-0008-0000-0100-00009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124</xdr:row>
          <xdr:rowOff>0</xdr:rowOff>
        </xdr:from>
        <xdr:to>
          <xdr:col>22</xdr:col>
          <xdr:colOff>38100</xdr:colOff>
          <xdr:row>125</xdr:row>
          <xdr:rowOff>19050</xdr:rowOff>
        </xdr:to>
        <xdr:sp macro="" textlink="">
          <xdr:nvSpPr>
            <xdr:cNvPr id="75932" name="Check Box 156" hidden="1">
              <a:extLst>
                <a:ext uri="{63B3BB69-23CF-44E3-9099-C40C66FF867C}">
                  <a14:compatExt spid="_x0000_s75932"/>
                </a:ext>
                <a:ext uri="{FF2B5EF4-FFF2-40B4-BE49-F238E27FC236}">
                  <a16:creationId xmlns:a16="http://schemas.microsoft.com/office/drawing/2014/main" id="{00000000-0008-0000-0100-00009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180975</xdr:colOff>
          <xdr:row>124</xdr:row>
          <xdr:rowOff>0</xdr:rowOff>
        </xdr:from>
        <xdr:to>
          <xdr:col>25</xdr:col>
          <xdr:colOff>38100</xdr:colOff>
          <xdr:row>125</xdr:row>
          <xdr:rowOff>19050</xdr:rowOff>
        </xdr:to>
        <xdr:sp macro="" textlink="">
          <xdr:nvSpPr>
            <xdr:cNvPr id="75933" name="Check Box 157" hidden="1">
              <a:extLst>
                <a:ext uri="{63B3BB69-23CF-44E3-9099-C40C66FF867C}">
                  <a14:compatExt spid="_x0000_s75933"/>
                </a:ext>
                <a:ext uri="{FF2B5EF4-FFF2-40B4-BE49-F238E27FC236}">
                  <a16:creationId xmlns:a16="http://schemas.microsoft.com/office/drawing/2014/main" id="{00000000-0008-0000-0100-00009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125</xdr:row>
          <xdr:rowOff>171450</xdr:rowOff>
        </xdr:from>
        <xdr:to>
          <xdr:col>11</xdr:col>
          <xdr:colOff>38100</xdr:colOff>
          <xdr:row>127</xdr:row>
          <xdr:rowOff>28575</xdr:rowOff>
        </xdr:to>
        <xdr:sp macro="" textlink="">
          <xdr:nvSpPr>
            <xdr:cNvPr id="75934" name="Check Box 158" hidden="1">
              <a:extLst>
                <a:ext uri="{63B3BB69-23CF-44E3-9099-C40C66FF867C}">
                  <a14:compatExt spid="_x0000_s75934"/>
                </a:ext>
                <a:ext uri="{FF2B5EF4-FFF2-40B4-BE49-F238E27FC236}">
                  <a16:creationId xmlns:a16="http://schemas.microsoft.com/office/drawing/2014/main" id="{00000000-0008-0000-0100-00009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171450</xdr:colOff>
          <xdr:row>125</xdr:row>
          <xdr:rowOff>171450</xdr:rowOff>
        </xdr:from>
        <xdr:to>
          <xdr:col>18</xdr:col>
          <xdr:colOff>28575</xdr:colOff>
          <xdr:row>127</xdr:row>
          <xdr:rowOff>28575</xdr:rowOff>
        </xdr:to>
        <xdr:sp macro="" textlink="">
          <xdr:nvSpPr>
            <xdr:cNvPr id="75935" name="Check Box 159" hidden="1">
              <a:extLst>
                <a:ext uri="{63B3BB69-23CF-44E3-9099-C40C66FF867C}">
                  <a14:compatExt spid="_x0000_s75935"/>
                </a:ext>
                <a:ext uri="{FF2B5EF4-FFF2-40B4-BE49-F238E27FC236}">
                  <a16:creationId xmlns:a16="http://schemas.microsoft.com/office/drawing/2014/main" id="{00000000-0008-0000-0100-00009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171450</xdr:colOff>
          <xdr:row>131</xdr:row>
          <xdr:rowOff>142875</xdr:rowOff>
        </xdr:from>
        <xdr:to>
          <xdr:col>21</xdr:col>
          <xdr:colOff>28575</xdr:colOff>
          <xdr:row>133</xdr:row>
          <xdr:rowOff>28575</xdr:rowOff>
        </xdr:to>
        <xdr:sp macro="" textlink="">
          <xdr:nvSpPr>
            <xdr:cNvPr id="75936" name="Check Box 160" hidden="1">
              <a:extLst>
                <a:ext uri="{63B3BB69-23CF-44E3-9099-C40C66FF867C}">
                  <a14:compatExt spid="_x0000_s75936"/>
                </a:ext>
                <a:ext uri="{FF2B5EF4-FFF2-40B4-BE49-F238E27FC236}">
                  <a16:creationId xmlns:a16="http://schemas.microsoft.com/office/drawing/2014/main" id="{00000000-0008-0000-0100-0000A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171450</xdr:colOff>
          <xdr:row>131</xdr:row>
          <xdr:rowOff>142875</xdr:rowOff>
        </xdr:from>
        <xdr:to>
          <xdr:col>25</xdr:col>
          <xdr:colOff>28575</xdr:colOff>
          <xdr:row>133</xdr:row>
          <xdr:rowOff>28575</xdr:rowOff>
        </xdr:to>
        <xdr:sp macro="" textlink="">
          <xdr:nvSpPr>
            <xdr:cNvPr id="75937" name="Check Box 161" hidden="1">
              <a:extLst>
                <a:ext uri="{63B3BB69-23CF-44E3-9099-C40C66FF867C}">
                  <a14:compatExt spid="_x0000_s75937"/>
                </a:ext>
                <a:ext uri="{FF2B5EF4-FFF2-40B4-BE49-F238E27FC236}">
                  <a16:creationId xmlns:a16="http://schemas.microsoft.com/office/drawing/2014/main" id="{00000000-0008-0000-0100-0000A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123</xdr:row>
          <xdr:rowOff>323850</xdr:rowOff>
        </xdr:from>
        <xdr:to>
          <xdr:col>5</xdr:col>
          <xdr:colOff>19050</xdr:colOff>
          <xdr:row>125</xdr:row>
          <xdr:rowOff>28575</xdr:rowOff>
        </xdr:to>
        <xdr:sp macro="" textlink="">
          <xdr:nvSpPr>
            <xdr:cNvPr id="75940" name="Check Box 164" hidden="1">
              <a:extLst>
                <a:ext uri="{63B3BB69-23CF-44E3-9099-C40C66FF867C}">
                  <a14:compatExt spid="_x0000_s75940"/>
                </a:ext>
                <a:ext uri="{FF2B5EF4-FFF2-40B4-BE49-F238E27FC236}">
                  <a16:creationId xmlns:a16="http://schemas.microsoft.com/office/drawing/2014/main" id="{00000000-0008-0000-0100-0000A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145</xdr:row>
          <xdr:rowOff>57150</xdr:rowOff>
        </xdr:from>
        <xdr:to>
          <xdr:col>29</xdr:col>
          <xdr:colOff>0</xdr:colOff>
          <xdr:row>147</xdr:row>
          <xdr:rowOff>28575</xdr:rowOff>
        </xdr:to>
        <xdr:sp macro="" textlink="">
          <xdr:nvSpPr>
            <xdr:cNvPr id="75943" name="Check Box 167" hidden="1">
              <a:extLst>
                <a:ext uri="{63B3BB69-23CF-44E3-9099-C40C66FF867C}">
                  <a14:compatExt spid="_x0000_s75943"/>
                </a:ext>
                <a:ext uri="{FF2B5EF4-FFF2-40B4-BE49-F238E27FC236}">
                  <a16:creationId xmlns:a16="http://schemas.microsoft.com/office/drawing/2014/main" id="{00000000-0008-0000-0100-0000A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161</xdr:row>
          <xdr:rowOff>323850</xdr:rowOff>
        </xdr:from>
        <xdr:to>
          <xdr:col>11</xdr:col>
          <xdr:colOff>0</xdr:colOff>
          <xdr:row>163</xdr:row>
          <xdr:rowOff>28575</xdr:rowOff>
        </xdr:to>
        <xdr:sp macro="" textlink="">
          <xdr:nvSpPr>
            <xdr:cNvPr id="75944" name="Check Box 168" hidden="1">
              <a:extLst>
                <a:ext uri="{63B3BB69-23CF-44E3-9099-C40C66FF867C}">
                  <a14:compatExt spid="_x0000_s75944"/>
                </a:ext>
                <a:ext uri="{FF2B5EF4-FFF2-40B4-BE49-F238E27FC236}">
                  <a16:creationId xmlns:a16="http://schemas.microsoft.com/office/drawing/2014/main" id="{00000000-0008-0000-0100-0000A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163</xdr:row>
          <xdr:rowOff>85725</xdr:rowOff>
        </xdr:from>
        <xdr:to>
          <xdr:col>11</xdr:col>
          <xdr:colOff>0</xdr:colOff>
          <xdr:row>163</xdr:row>
          <xdr:rowOff>361950</xdr:rowOff>
        </xdr:to>
        <xdr:sp macro="" textlink="">
          <xdr:nvSpPr>
            <xdr:cNvPr id="75945" name="Check Box 169" hidden="1">
              <a:extLst>
                <a:ext uri="{63B3BB69-23CF-44E3-9099-C40C66FF867C}">
                  <a14:compatExt spid="_x0000_s75945"/>
                </a:ext>
                <a:ext uri="{FF2B5EF4-FFF2-40B4-BE49-F238E27FC236}">
                  <a16:creationId xmlns:a16="http://schemas.microsoft.com/office/drawing/2014/main" id="{00000000-0008-0000-0100-0000A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164</xdr:row>
          <xdr:rowOff>28575</xdr:rowOff>
        </xdr:from>
        <xdr:to>
          <xdr:col>11</xdr:col>
          <xdr:colOff>19050</xdr:colOff>
          <xdr:row>164</xdr:row>
          <xdr:rowOff>419100</xdr:rowOff>
        </xdr:to>
        <xdr:sp macro="" textlink="">
          <xdr:nvSpPr>
            <xdr:cNvPr id="75946" name="Check Box 170" hidden="1">
              <a:extLst>
                <a:ext uri="{63B3BB69-23CF-44E3-9099-C40C66FF867C}">
                  <a14:compatExt spid="_x0000_s75946"/>
                </a:ext>
                <a:ext uri="{FF2B5EF4-FFF2-40B4-BE49-F238E27FC236}">
                  <a16:creationId xmlns:a16="http://schemas.microsoft.com/office/drawing/2014/main" id="{00000000-0008-0000-0100-0000A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145</xdr:row>
          <xdr:rowOff>57150</xdr:rowOff>
        </xdr:from>
        <xdr:to>
          <xdr:col>33</xdr:col>
          <xdr:colOff>0</xdr:colOff>
          <xdr:row>147</xdr:row>
          <xdr:rowOff>28575</xdr:rowOff>
        </xdr:to>
        <xdr:sp macro="" textlink="">
          <xdr:nvSpPr>
            <xdr:cNvPr id="75947" name="Check Box 171" hidden="1">
              <a:extLst>
                <a:ext uri="{63B3BB69-23CF-44E3-9099-C40C66FF867C}">
                  <a14:compatExt spid="_x0000_s75947"/>
                </a:ext>
                <a:ext uri="{FF2B5EF4-FFF2-40B4-BE49-F238E27FC236}">
                  <a16:creationId xmlns:a16="http://schemas.microsoft.com/office/drawing/2014/main" id="{00000000-0008-0000-0100-0000A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150</xdr:row>
          <xdr:rowOff>85725</xdr:rowOff>
        </xdr:from>
        <xdr:to>
          <xdr:col>29</xdr:col>
          <xdr:colOff>0</xdr:colOff>
          <xdr:row>152</xdr:row>
          <xdr:rowOff>47625</xdr:rowOff>
        </xdr:to>
        <xdr:sp macro="" textlink="">
          <xdr:nvSpPr>
            <xdr:cNvPr id="75948" name="Check Box 172" hidden="1">
              <a:extLst>
                <a:ext uri="{63B3BB69-23CF-44E3-9099-C40C66FF867C}">
                  <a14:compatExt spid="_x0000_s75948"/>
                </a:ext>
                <a:ext uri="{FF2B5EF4-FFF2-40B4-BE49-F238E27FC236}">
                  <a16:creationId xmlns:a16="http://schemas.microsoft.com/office/drawing/2014/main" id="{00000000-0008-0000-0100-0000A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161925</xdr:colOff>
          <xdr:row>150</xdr:row>
          <xdr:rowOff>85725</xdr:rowOff>
        </xdr:from>
        <xdr:to>
          <xdr:col>32</xdr:col>
          <xdr:colOff>180975</xdr:colOff>
          <xdr:row>152</xdr:row>
          <xdr:rowOff>47625</xdr:rowOff>
        </xdr:to>
        <xdr:sp macro="" textlink="">
          <xdr:nvSpPr>
            <xdr:cNvPr id="75949" name="Check Box 173" hidden="1">
              <a:extLst>
                <a:ext uri="{63B3BB69-23CF-44E3-9099-C40C66FF867C}">
                  <a14:compatExt spid="_x0000_s75949"/>
                </a:ext>
                <a:ext uri="{FF2B5EF4-FFF2-40B4-BE49-F238E27FC236}">
                  <a16:creationId xmlns:a16="http://schemas.microsoft.com/office/drawing/2014/main" id="{00000000-0008-0000-0100-0000A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155</xdr:row>
          <xdr:rowOff>161925</xdr:rowOff>
        </xdr:from>
        <xdr:to>
          <xdr:col>11</xdr:col>
          <xdr:colOff>9525</xdr:colOff>
          <xdr:row>155</xdr:row>
          <xdr:rowOff>419100</xdr:rowOff>
        </xdr:to>
        <xdr:sp macro="" textlink="">
          <xdr:nvSpPr>
            <xdr:cNvPr id="75950" name="Check Box 174" hidden="1">
              <a:extLst>
                <a:ext uri="{63B3BB69-23CF-44E3-9099-C40C66FF867C}">
                  <a14:compatExt spid="_x0000_s75950"/>
                </a:ext>
                <a:ext uri="{FF2B5EF4-FFF2-40B4-BE49-F238E27FC236}">
                  <a16:creationId xmlns:a16="http://schemas.microsoft.com/office/drawing/2014/main" id="{00000000-0008-0000-0100-0000A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157</xdr:row>
          <xdr:rowOff>219075</xdr:rowOff>
        </xdr:from>
        <xdr:to>
          <xdr:col>11</xdr:col>
          <xdr:colOff>0</xdr:colOff>
          <xdr:row>157</xdr:row>
          <xdr:rowOff>552450</xdr:rowOff>
        </xdr:to>
        <xdr:sp macro="" textlink="">
          <xdr:nvSpPr>
            <xdr:cNvPr id="75951" name="Check Box 175" hidden="1">
              <a:extLst>
                <a:ext uri="{63B3BB69-23CF-44E3-9099-C40C66FF867C}">
                  <a14:compatExt spid="_x0000_s75951"/>
                </a:ext>
                <a:ext uri="{FF2B5EF4-FFF2-40B4-BE49-F238E27FC236}">
                  <a16:creationId xmlns:a16="http://schemas.microsoft.com/office/drawing/2014/main" id="{00000000-0008-0000-0100-0000A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161925</xdr:colOff>
          <xdr:row>160</xdr:row>
          <xdr:rowOff>0</xdr:rowOff>
        </xdr:from>
        <xdr:to>
          <xdr:col>29</xdr:col>
          <xdr:colOff>0</xdr:colOff>
          <xdr:row>161</xdr:row>
          <xdr:rowOff>19050</xdr:rowOff>
        </xdr:to>
        <xdr:sp macro="" textlink="">
          <xdr:nvSpPr>
            <xdr:cNvPr id="75952" name="Check Box 176" hidden="1">
              <a:extLst>
                <a:ext uri="{63B3BB69-23CF-44E3-9099-C40C66FF867C}">
                  <a14:compatExt spid="_x0000_s75952"/>
                </a:ext>
                <a:ext uri="{FF2B5EF4-FFF2-40B4-BE49-F238E27FC236}">
                  <a16:creationId xmlns:a16="http://schemas.microsoft.com/office/drawing/2014/main" id="{00000000-0008-0000-0100-0000B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160</xdr:row>
          <xdr:rowOff>0</xdr:rowOff>
        </xdr:from>
        <xdr:to>
          <xdr:col>33</xdr:col>
          <xdr:colOff>0</xdr:colOff>
          <xdr:row>161</xdr:row>
          <xdr:rowOff>19050</xdr:rowOff>
        </xdr:to>
        <xdr:sp macro="" textlink="">
          <xdr:nvSpPr>
            <xdr:cNvPr id="75953" name="Check Box 177" hidden="1">
              <a:extLst>
                <a:ext uri="{63B3BB69-23CF-44E3-9099-C40C66FF867C}">
                  <a14:compatExt spid="_x0000_s75953"/>
                </a:ext>
                <a:ext uri="{FF2B5EF4-FFF2-40B4-BE49-F238E27FC236}">
                  <a16:creationId xmlns:a16="http://schemas.microsoft.com/office/drawing/2014/main" id="{00000000-0008-0000-0100-0000B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205</xdr:row>
          <xdr:rowOff>0</xdr:rowOff>
        </xdr:from>
        <xdr:to>
          <xdr:col>5</xdr:col>
          <xdr:colOff>19050</xdr:colOff>
          <xdr:row>207</xdr:row>
          <xdr:rowOff>0</xdr:rowOff>
        </xdr:to>
        <xdr:grpSp>
          <xdr:nvGrpSpPr>
            <xdr:cNvPr id="153" name="Group 41">
              <a:extLst>
                <a:ext uri="{FF2B5EF4-FFF2-40B4-BE49-F238E27FC236}">
                  <a16:creationId xmlns:a16="http://schemas.microsoft.com/office/drawing/2014/main" id="{00000000-0008-0000-0100-000099000000}"/>
                </a:ext>
              </a:extLst>
            </xdr:cNvPr>
            <xdr:cNvGrpSpPr>
              <a:grpSpLocks/>
            </xdr:cNvGrpSpPr>
          </xdr:nvGrpSpPr>
          <xdr:grpSpPr bwMode="auto">
            <a:xfrm>
              <a:off x="849796" y="54358761"/>
              <a:ext cx="188015" cy="381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204</xdr:row>
          <xdr:rowOff>28575</xdr:rowOff>
        </xdr:from>
        <xdr:to>
          <xdr:col>22</xdr:col>
          <xdr:colOff>28575</xdr:colOff>
          <xdr:row>204</xdr:row>
          <xdr:rowOff>171450</xdr:rowOff>
        </xdr:to>
        <xdr:sp macro="" textlink="">
          <xdr:nvSpPr>
            <xdr:cNvPr id="75971" name="Check Box 195" hidden="1">
              <a:extLst>
                <a:ext uri="{63B3BB69-23CF-44E3-9099-C40C66FF867C}">
                  <a14:compatExt spid="_x0000_s75971"/>
                </a:ext>
                <a:ext uri="{FF2B5EF4-FFF2-40B4-BE49-F238E27FC236}">
                  <a16:creationId xmlns:a16="http://schemas.microsoft.com/office/drawing/2014/main" id="{00000000-0008-0000-0100-0000C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205</xdr:row>
          <xdr:rowOff>19050</xdr:rowOff>
        </xdr:from>
        <xdr:to>
          <xdr:col>22</xdr:col>
          <xdr:colOff>28575</xdr:colOff>
          <xdr:row>205</xdr:row>
          <xdr:rowOff>161925</xdr:rowOff>
        </xdr:to>
        <xdr:sp macro="" textlink="">
          <xdr:nvSpPr>
            <xdr:cNvPr id="75972" name="Check Box 196" hidden="1">
              <a:extLst>
                <a:ext uri="{63B3BB69-23CF-44E3-9099-C40C66FF867C}">
                  <a14:compatExt spid="_x0000_s75972"/>
                </a:ext>
                <a:ext uri="{FF2B5EF4-FFF2-40B4-BE49-F238E27FC236}">
                  <a16:creationId xmlns:a16="http://schemas.microsoft.com/office/drawing/2014/main" id="{00000000-0008-0000-0100-0000C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206</xdr:row>
          <xdr:rowOff>19050</xdr:rowOff>
        </xdr:from>
        <xdr:to>
          <xdr:col>27</xdr:col>
          <xdr:colOff>47625</xdr:colOff>
          <xdr:row>206</xdr:row>
          <xdr:rowOff>161925</xdr:rowOff>
        </xdr:to>
        <xdr:sp macro="" textlink="">
          <xdr:nvSpPr>
            <xdr:cNvPr id="75973" name="Check Box 197" hidden="1">
              <a:extLst>
                <a:ext uri="{63B3BB69-23CF-44E3-9099-C40C66FF867C}">
                  <a14:compatExt spid="_x0000_s75973"/>
                </a:ext>
                <a:ext uri="{FF2B5EF4-FFF2-40B4-BE49-F238E27FC236}">
                  <a16:creationId xmlns:a16="http://schemas.microsoft.com/office/drawing/2014/main" id="{00000000-0008-0000-0100-0000C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108</xdr:row>
          <xdr:rowOff>171450</xdr:rowOff>
        </xdr:from>
        <xdr:to>
          <xdr:col>33</xdr:col>
          <xdr:colOff>47625</xdr:colOff>
          <xdr:row>110</xdr:row>
          <xdr:rowOff>28575</xdr:rowOff>
        </xdr:to>
        <xdr:sp macro="" textlink="">
          <xdr:nvSpPr>
            <xdr:cNvPr id="75978" name="Check Box 202" hidden="1">
              <a:extLst>
                <a:ext uri="{63B3BB69-23CF-44E3-9099-C40C66FF867C}">
                  <a14:compatExt spid="_x0000_s75978"/>
                </a:ext>
                <a:ext uri="{FF2B5EF4-FFF2-40B4-BE49-F238E27FC236}">
                  <a16:creationId xmlns:a16="http://schemas.microsoft.com/office/drawing/2014/main" id="{00000000-0008-0000-0100-0000C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119</xdr:row>
          <xdr:rowOff>123825</xdr:rowOff>
        </xdr:from>
        <xdr:to>
          <xdr:col>33</xdr:col>
          <xdr:colOff>47625</xdr:colOff>
          <xdr:row>121</xdr:row>
          <xdr:rowOff>28575</xdr:rowOff>
        </xdr:to>
        <xdr:sp macro="" textlink="">
          <xdr:nvSpPr>
            <xdr:cNvPr id="75979" name="Check Box 203" hidden="1">
              <a:extLst>
                <a:ext uri="{63B3BB69-23CF-44E3-9099-C40C66FF867C}">
                  <a14:compatExt spid="_x0000_s75979"/>
                </a:ext>
                <a:ext uri="{FF2B5EF4-FFF2-40B4-BE49-F238E27FC236}">
                  <a16:creationId xmlns:a16="http://schemas.microsoft.com/office/drawing/2014/main" id="{00000000-0008-0000-0100-0000C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142</xdr:row>
          <xdr:rowOff>190500</xdr:rowOff>
        </xdr:from>
        <xdr:to>
          <xdr:col>33</xdr:col>
          <xdr:colOff>47625</xdr:colOff>
          <xdr:row>144</xdr:row>
          <xdr:rowOff>38100</xdr:rowOff>
        </xdr:to>
        <xdr:sp macro="" textlink="">
          <xdr:nvSpPr>
            <xdr:cNvPr id="75982" name="Check Box 206" hidden="1">
              <a:extLst>
                <a:ext uri="{63B3BB69-23CF-44E3-9099-C40C66FF867C}">
                  <a14:compatExt spid="_x0000_s75982"/>
                </a:ext>
                <a:ext uri="{FF2B5EF4-FFF2-40B4-BE49-F238E27FC236}">
                  <a16:creationId xmlns:a16="http://schemas.microsoft.com/office/drawing/2014/main" id="{00000000-0008-0000-0100-0000C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167</xdr:row>
          <xdr:rowOff>142875</xdr:rowOff>
        </xdr:from>
        <xdr:to>
          <xdr:col>33</xdr:col>
          <xdr:colOff>47625</xdr:colOff>
          <xdr:row>169</xdr:row>
          <xdr:rowOff>38100</xdr:rowOff>
        </xdr:to>
        <xdr:sp macro="" textlink="">
          <xdr:nvSpPr>
            <xdr:cNvPr id="75983" name="Check Box 207" hidden="1">
              <a:extLst>
                <a:ext uri="{63B3BB69-23CF-44E3-9099-C40C66FF867C}">
                  <a14:compatExt spid="_x0000_s75983"/>
                </a:ext>
                <a:ext uri="{FF2B5EF4-FFF2-40B4-BE49-F238E27FC236}">
                  <a16:creationId xmlns:a16="http://schemas.microsoft.com/office/drawing/2014/main" id="{00000000-0008-0000-0100-0000C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200</xdr:row>
          <xdr:rowOff>133350</xdr:rowOff>
        </xdr:from>
        <xdr:to>
          <xdr:col>33</xdr:col>
          <xdr:colOff>28575</xdr:colOff>
          <xdr:row>202</xdr:row>
          <xdr:rowOff>19050</xdr:rowOff>
        </xdr:to>
        <xdr:sp macro="" textlink="">
          <xdr:nvSpPr>
            <xdr:cNvPr id="75984" name="Check Box 208" hidden="1">
              <a:extLst>
                <a:ext uri="{63B3BB69-23CF-44E3-9099-C40C66FF867C}">
                  <a14:compatExt spid="_x0000_s75984"/>
                </a:ext>
                <a:ext uri="{FF2B5EF4-FFF2-40B4-BE49-F238E27FC236}">
                  <a16:creationId xmlns:a16="http://schemas.microsoft.com/office/drawing/2014/main" id="{00000000-0008-0000-01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190500</xdr:colOff>
          <xdr:row>83</xdr:row>
          <xdr:rowOff>9525</xdr:rowOff>
        </xdr:from>
        <xdr:to>
          <xdr:col>11</xdr:col>
          <xdr:colOff>28575</xdr:colOff>
          <xdr:row>84</xdr:row>
          <xdr:rowOff>0</xdr:rowOff>
        </xdr:to>
        <xdr:sp macro="" textlink="">
          <xdr:nvSpPr>
            <xdr:cNvPr id="75985" name="Option Button 209" hidden="1">
              <a:extLst>
                <a:ext uri="{63B3BB69-23CF-44E3-9099-C40C66FF867C}">
                  <a14:compatExt spid="_x0000_s75985"/>
                </a:ext>
                <a:ext uri="{FF2B5EF4-FFF2-40B4-BE49-F238E27FC236}">
                  <a16:creationId xmlns:a16="http://schemas.microsoft.com/office/drawing/2014/main" id="{00000000-0008-0000-0100-0000D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85</xdr:row>
          <xdr:rowOff>9525</xdr:rowOff>
        </xdr:from>
        <xdr:to>
          <xdr:col>11</xdr:col>
          <xdr:colOff>19050</xdr:colOff>
          <xdr:row>86</xdr:row>
          <xdr:rowOff>0</xdr:rowOff>
        </xdr:to>
        <xdr:sp macro="" textlink="">
          <xdr:nvSpPr>
            <xdr:cNvPr id="75986" name="Option Button 210" hidden="1">
              <a:extLst>
                <a:ext uri="{63B3BB69-23CF-44E3-9099-C40C66FF867C}">
                  <a14:compatExt spid="_x0000_s75986"/>
                </a:ext>
                <a:ext uri="{FF2B5EF4-FFF2-40B4-BE49-F238E27FC236}">
                  <a16:creationId xmlns:a16="http://schemas.microsoft.com/office/drawing/2014/main" id="{00000000-0008-0000-0100-0000D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87</xdr:row>
          <xdr:rowOff>9525</xdr:rowOff>
        </xdr:from>
        <xdr:to>
          <xdr:col>11</xdr:col>
          <xdr:colOff>19050</xdr:colOff>
          <xdr:row>88</xdr:row>
          <xdr:rowOff>0</xdr:rowOff>
        </xdr:to>
        <xdr:sp macro="" textlink="">
          <xdr:nvSpPr>
            <xdr:cNvPr id="75987" name="Option Button 211" hidden="1">
              <a:extLst>
                <a:ext uri="{63B3BB69-23CF-44E3-9099-C40C66FF867C}">
                  <a14:compatExt spid="_x0000_s75987"/>
                </a:ext>
                <a:ext uri="{FF2B5EF4-FFF2-40B4-BE49-F238E27FC236}">
                  <a16:creationId xmlns:a16="http://schemas.microsoft.com/office/drawing/2014/main" id="{00000000-0008-0000-0100-0000D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89</xdr:row>
          <xdr:rowOff>9525</xdr:rowOff>
        </xdr:from>
        <xdr:to>
          <xdr:col>11</xdr:col>
          <xdr:colOff>19050</xdr:colOff>
          <xdr:row>90</xdr:row>
          <xdr:rowOff>0</xdr:rowOff>
        </xdr:to>
        <xdr:sp macro="" textlink="">
          <xdr:nvSpPr>
            <xdr:cNvPr id="75988" name="Option Button 212" hidden="1">
              <a:extLst>
                <a:ext uri="{63B3BB69-23CF-44E3-9099-C40C66FF867C}">
                  <a14:compatExt spid="_x0000_s75988"/>
                </a:ext>
                <a:ext uri="{FF2B5EF4-FFF2-40B4-BE49-F238E27FC236}">
                  <a16:creationId xmlns:a16="http://schemas.microsoft.com/office/drawing/2014/main" id="{00000000-0008-0000-0100-0000D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215</xdr:row>
          <xdr:rowOff>47625</xdr:rowOff>
        </xdr:from>
        <xdr:to>
          <xdr:col>2</xdr:col>
          <xdr:colOff>19050</xdr:colOff>
          <xdr:row>215</xdr:row>
          <xdr:rowOff>276225</xdr:rowOff>
        </xdr:to>
        <xdr:sp macro="" textlink="">
          <xdr:nvSpPr>
            <xdr:cNvPr id="75989" name="Check Box 213" hidden="1">
              <a:extLst>
                <a:ext uri="{63B3BB69-23CF-44E3-9099-C40C66FF867C}">
                  <a14:compatExt spid="_x0000_s75989"/>
                </a:ext>
                <a:ext uri="{FF2B5EF4-FFF2-40B4-BE49-F238E27FC236}">
                  <a16:creationId xmlns:a16="http://schemas.microsoft.com/office/drawing/2014/main" id="{00000000-0008-0000-01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213</xdr:row>
          <xdr:rowOff>0</xdr:rowOff>
        </xdr:from>
        <xdr:to>
          <xdr:col>2</xdr:col>
          <xdr:colOff>19050</xdr:colOff>
          <xdr:row>214</xdr:row>
          <xdr:rowOff>19050</xdr:rowOff>
        </xdr:to>
        <xdr:sp macro="" textlink="">
          <xdr:nvSpPr>
            <xdr:cNvPr id="75990" name="Check Box 214" hidden="1">
              <a:extLst>
                <a:ext uri="{63B3BB69-23CF-44E3-9099-C40C66FF867C}">
                  <a14:compatExt spid="_x0000_s75990"/>
                </a:ext>
                <a:ext uri="{FF2B5EF4-FFF2-40B4-BE49-F238E27FC236}">
                  <a16:creationId xmlns:a16="http://schemas.microsoft.com/office/drawing/2014/main" id="{00000000-0008-0000-01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215</xdr:row>
          <xdr:rowOff>323850</xdr:rowOff>
        </xdr:from>
        <xdr:to>
          <xdr:col>2</xdr:col>
          <xdr:colOff>19050</xdr:colOff>
          <xdr:row>217</xdr:row>
          <xdr:rowOff>19050</xdr:rowOff>
        </xdr:to>
        <xdr:sp macro="" textlink="">
          <xdr:nvSpPr>
            <xdr:cNvPr id="75996" name="Check Box 220" hidden="1">
              <a:extLst>
                <a:ext uri="{63B3BB69-23CF-44E3-9099-C40C66FF867C}">
                  <a14:compatExt spid="_x0000_s75996"/>
                </a:ext>
                <a:ext uri="{FF2B5EF4-FFF2-40B4-BE49-F238E27FC236}">
                  <a16:creationId xmlns:a16="http://schemas.microsoft.com/office/drawing/2014/main" id="{00000000-0008-0000-0100-0000D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36</xdr:col>
      <xdr:colOff>279400</xdr:colOff>
      <xdr:row>2</xdr:row>
      <xdr:rowOff>31750</xdr:rowOff>
    </xdr:from>
    <xdr:to>
      <xdr:col>44</xdr:col>
      <xdr:colOff>245850</xdr:colOff>
      <xdr:row>11</xdr:row>
      <xdr:rowOff>142876</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7220226" y="396185"/>
          <a:ext cx="5250754" cy="1577148"/>
          <a:chOff x="6172200" y="2790824"/>
          <a:chExt cx="5086350" cy="1381126"/>
        </a:xfrm>
      </xdr:grpSpPr>
      <xdr:sp macro="" textlink="">
        <xdr:nvSpPr>
          <xdr:cNvPr id="108" name="正方形/長方形 107">
            <a:extLst>
              <a:ext uri="{FF2B5EF4-FFF2-40B4-BE49-F238E27FC236}">
                <a16:creationId xmlns:a16="http://schemas.microsoft.com/office/drawing/2014/main" id="{00000000-0008-0000-0100-00006C000000}"/>
              </a:ext>
            </a:extLst>
          </xdr:cNvPr>
          <xdr:cNvSpPr/>
        </xdr:nvSpPr>
        <xdr:spPr bwMode="auto">
          <a:xfrm>
            <a:off x="6172200" y="2790824"/>
            <a:ext cx="5086350" cy="138112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処遇改善加算及び特定加算の算定に共通して必要な情報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p>
        </xdr:txBody>
      </xdr:sp>
      <xdr:sp macro="" textlink="">
        <xdr:nvSpPr>
          <xdr:cNvPr id="109" name="正方形/長方形 108">
            <a:extLst>
              <a:ext uri="{FF2B5EF4-FFF2-40B4-BE49-F238E27FC236}">
                <a16:creationId xmlns:a16="http://schemas.microsoft.com/office/drawing/2014/main" id="{00000000-0008-0000-0100-00006D000000}"/>
              </a:ext>
            </a:extLst>
          </xdr:cNvPr>
          <xdr:cNvSpPr/>
        </xdr:nvSpPr>
        <xdr:spPr bwMode="auto">
          <a:xfrm>
            <a:off x="6343650" y="3785886"/>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10" name="正方形/長方形 109">
            <a:extLst>
              <a:ext uri="{FF2B5EF4-FFF2-40B4-BE49-F238E27FC236}">
                <a16:creationId xmlns:a16="http://schemas.microsoft.com/office/drawing/2014/main" id="{00000000-0008-0000-0100-00006E000000}"/>
              </a:ext>
            </a:extLst>
          </xdr:cNvPr>
          <xdr:cNvSpPr/>
        </xdr:nvSpPr>
        <xdr:spPr bwMode="auto">
          <a:xfrm>
            <a:off x="6343650" y="3633215"/>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11" name="正方形/長方形 110">
            <a:extLst>
              <a:ext uri="{FF2B5EF4-FFF2-40B4-BE49-F238E27FC236}">
                <a16:creationId xmlns:a16="http://schemas.microsoft.com/office/drawing/2014/main" id="{00000000-0008-0000-0100-00006F000000}"/>
              </a:ext>
            </a:extLst>
          </xdr:cNvPr>
          <xdr:cNvSpPr/>
        </xdr:nvSpPr>
        <xdr:spPr bwMode="auto">
          <a:xfrm>
            <a:off x="6343650" y="3467100"/>
            <a:ext cx="323850" cy="142875"/>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editAs="oneCell">
        <xdr:from>
          <xdr:col>2</xdr:col>
          <xdr:colOff>0</xdr:colOff>
          <xdr:row>93</xdr:row>
          <xdr:rowOff>0</xdr:rowOff>
        </xdr:from>
        <xdr:to>
          <xdr:col>3</xdr:col>
          <xdr:colOff>28575</xdr:colOff>
          <xdr:row>94</xdr:row>
          <xdr:rowOff>28575</xdr:rowOff>
        </xdr:to>
        <xdr:sp macro="" textlink="">
          <xdr:nvSpPr>
            <xdr:cNvPr id="76021" name="Check Box 245" hidden="1">
              <a:extLst>
                <a:ext uri="{63B3BB69-23CF-44E3-9099-C40C66FF867C}">
                  <a14:compatExt spid="_x0000_s76021"/>
                </a:ext>
                <a:ext uri="{FF2B5EF4-FFF2-40B4-BE49-F238E27FC236}">
                  <a16:creationId xmlns:a16="http://schemas.microsoft.com/office/drawing/2014/main" id="{00000000-0008-0000-0100-0000F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93</xdr:row>
          <xdr:rowOff>219075</xdr:rowOff>
        </xdr:from>
        <xdr:to>
          <xdr:col>3</xdr:col>
          <xdr:colOff>28575</xdr:colOff>
          <xdr:row>95</xdr:row>
          <xdr:rowOff>9525</xdr:rowOff>
        </xdr:to>
        <xdr:sp macro="" textlink="">
          <xdr:nvSpPr>
            <xdr:cNvPr id="76022" name="Check Box 246" hidden="1">
              <a:extLst>
                <a:ext uri="{63B3BB69-23CF-44E3-9099-C40C66FF867C}">
                  <a14:compatExt spid="_x0000_s76022"/>
                </a:ext>
                <a:ext uri="{FF2B5EF4-FFF2-40B4-BE49-F238E27FC236}">
                  <a16:creationId xmlns:a16="http://schemas.microsoft.com/office/drawing/2014/main" id="{00000000-0008-0000-0100-0000F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95</xdr:row>
          <xdr:rowOff>19050</xdr:rowOff>
        </xdr:from>
        <xdr:to>
          <xdr:col>3</xdr:col>
          <xdr:colOff>28575</xdr:colOff>
          <xdr:row>95</xdr:row>
          <xdr:rowOff>266700</xdr:rowOff>
        </xdr:to>
        <xdr:sp macro="" textlink="">
          <xdr:nvSpPr>
            <xdr:cNvPr id="76023" name="Check Box 247" hidden="1">
              <a:extLst>
                <a:ext uri="{63B3BB69-23CF-44E3-9099-C40C66FF867C}">
                  <a14:compatExt spid="_x0000_s76023"/>
                </a:ext>
                <a:ext uri="{FF2B5EF4-FFF2-40B4-BE49-F238E27FC236}">
                  <a16:creationId xmlns:a16="http://schemas.microsoft.com/office/drawing/2014/main" id="{00000000-0008-0000-0100-0000F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95</xdr:row>
          <xdr:rowOff>304800</xdr:rowOff>
        </xdr:from>
        <xdr:to>
          <xdr:col>3</xdr:col>
          <xdr:colOff>28575</xdr:colOff>
          <xdr:row>96</xdr:row>
          <xdr:rowOff>219075</xdr:rowOff>
        </xdr:to>
        <xdr:sp macro="" textlink="">
          <xdr:nvSpPr>
            <xdr:cNvPr id="76024" name="Check Box 248" hidden="1">
              <a:extLst>
                <a:ext uri="{63B3BB69-23CF-44E3-9099-C40C66FF867C}">
                  <a14:compatExt spid="_x0000_s76024"/>
                </a:ext>
                <a:ext uri="{FF2B5EF4-FFF2-40B4-BE49-F238E27FC236}">
                  <a16:creationId xmlns:a16="http://schemas.microsoft.com/office/drawing/2014/main" id="{00000000-0008-0000-0100-0000F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95250</xdr:colOff>
      <xdr:row>93</xdr:row>
      <xdr:rowOff>50800</xdr:rowOff>
    </xdr:from>
    <xdr:to>
      <xdr:col>1</xdr:col>
      <xdr:colOff>168402</xdr:colOff>
      <xdr:row>96</xdr:row>
      <xdr:rowOff>165100</xdr:rowOff>
    </xdr:to>
    <xdr:sp macro="" textlink="">
      <xdr:nvSpPr>
        <xdr:cNvPr id="106" name="左大かっこ 105">
          <a:extLst>
            <a:ext uri="{FF2B5EF4-FFF2-40B4-BE49-F238E27FC236}">
              <a16:creationId xmlns:a16="http://schemas.microsoft.com/office/drawing/2014/main" id="{00000000-0008-0000-0100-00006A000000}"/>
            </a:ext>
          </a:extLst>
        </xdr:cNvPr>
        <xdr:cNvSpPr/>
      </xdr:nvSpPr>
      <xdr:spPr bwMode="auto">
        <a:xfrm>
          <a:off x="285750" y="16167100"/>
          <a:ext cx="73152" cy="91440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36</xdr:col>
      <xdr:colOff>0</xdr:colOff>
      <xdr:row>58</xdr:row>
      <xdr:rowOff>0</xdr:rowOff>
    </xdr:from>
    <xdr:to>
      <xdr:col>37</xdr:col>
      <xdr:colOff>0</xdr:colOff>
      <xdr:row>60</xdr:row>
      <xdr:rowOff>0</xdr:rowOff>
    </xdr:to>
    <xdr:cxnSp macro="">
      <xdr:nvCxnSpPr>
        <xdr:cNvPr id="5" name="直線コネクタ 4">
          <a:extLst>
            <a:ext uri="{FF2B5EF4-FFF2-40B4-BE49-F238E27FC236}">
              <a16:creationId xmlns:a16="http://schemas.microsoft.com/office/drawing/2014/main" id="{00000000-0008-0000-0100-000005000000}"/>
            </a:ext>
          </a:extLst>
        </xdr:cNvPr>
        <xdr:cNvCxnSpPr/>
      </xdr:nvCxnSpPr>
      <xdr:spPr bwMode="auto">
        <a:xfrm>
          <a:off x="6183549" y="7114162"/>
          <a:ext cx="282102" cy="252919"/>
        </a:xfrm>
        <a:prstGeom prst="line">
          <a:avLst/>
        </a:prstGeom>
        <a:ln>
          <a:headEnd type="arrow"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xdr:col>
          <xdr:colOff>0</xdr:colOff>
          <xdr:row>213</xdr:row>
          <xdr:rowOff>0</xdr:rowOff>
        </xdr:from>
        <xdr:to>
          <xdr:col>2</xdr:col>
          <xdr:colOff>19050</xdr:colOff>
          <xdr:row>214</xdr:row>
          <xdr:rowOff>19050</xdr:rowOff>
        </xdr:to>
        <xdr:sp macro="" textlink="">
          <xdr:nvSpPr>
            <xdr:cNvPr id="76028" name="Check Box 252" hidden="1">
              <a:extLst>
                <a:ext uri="{63B3BB69-23CF-44E3-9099-C40C66FF867C}">
                  <a14:compatExt spid="_x0000_s76028"/>
                </a:ext>
                <a:ext uri="{FF2B5EF4-FFF2-40B4-BE49-F238E27FC236}">
                  <a16:creationId xmlns:a16="http://schemas.microsoft.com/office/drawing/2014/main" id="{00000000-0008-0000-0100-0000F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214</xdr:row>
          <xdr:rowOff>0</xdr:rowOff>
        </xdr:from>
        <xdr:to>
          <xdr:col>2</xdr:col>
          <xdr:colOff>19050</xdr:colOff>
          <xdr:row>215</xdr:row>
          <xdr:rowOff>19050</xdr:rowOff>
        </xdr:to>
        <xdr:sp macro="" textlink="">
          <xdr:nvSpPr>
            <xdr:cNvPr id="76029" name="Check Box 253" hidden="1">
              <a:extLst>
                <a:ext uri="{63B3BB69-23CF-44E3-9099-C40C66FF867C}">
                  <a14:compatExt spid="_x0000_s76029"/>
                </a:ext>
                <a:ext uri="{FF2B5EF4-FFF2-40B4-BE49-F238E27FC236}">
                  <a16:creationId xmlns:a16="http://schemas.microsoft.com/office/drawing/2014/main" id="{00000000-0008-0000-0100-0000F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214</xdr:row>
          <xdr:rowOff>0</xdr:rowOff>
        </xdr:from>
        <xdr:to>
          <xdr:col>2</xdr:col>
          <xdr:colOff>19050</xdr:colOff>
          <xdr:row>215</xdr:row>
          <xdr:rowOff>19050</xdr:rowOff>
        </xdr:to>
        <xdr:sp macro="" textlink="">
          <xdr:nvSpPr>
            <xdr:cNvPr id="76030" name="Check Box 254" hidden="1">
              <a:extLst>
                <a:ext uri="{63B3BB69-23CF-44E3-9099-C40C66FF867C}">
                  <a14:compatExt spid="_x0000_s76030"/>
                </a:ext>
                <a:ext uri="{FF2B5EF4-FFF2-40B4-BE49-F238E27FC236}">
                  <a16:creationId xmlns:a16="http://schemas.microsoft.com/office/drawing/2014/main" id="{00000000-0008-0000-0100-0000F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102053</xdr:colOff>
      <xdr:row>33</xdr:row>
      <xdr:rowOff>102905</xdr:rowOff>
    </xdr:from>
    <xdr:to>
      <xdr:col>1</xdr:col>
      <xdr:colOff>175205</xdr:colOff>
      <xdr:row>36</xdr:row>
      <xdr:rowOff>134887</xdr:rowOff>
    </xdr:to>
    <xdr:sp macro="" textlink="">
      <xdr:nvSpPr>
        <xdr:cNvPr id="104" name="左大かっこ 103">
          <a:extLst>
            <a:ext uri="{FF2B5EF4-FFF2-40B4-BE49-F238E27FC236}">
              <a16:creationId xmlns:a16="http://schemas.microsoft.com/office/drawing/2014/main" id="{00000000-0008-0000-0100-000068000000}"/>
            </a:ext>
          </a:extLst>
        </xdr:cNvPr>
        <xdr:cNvSpPr/>
      </xdr:nvSpPr>
      <xdr:spPr bwMode="auto">
        <a:xfrm>
          <a:off x="269693" y="10232425"/>
          <a:ext cx="73152" cy="1073382"/>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36</xdr:col>
      <xdr:colOff>0</xdr:colOff>
      <xdr:row>38</xdr:row>
      <xdr:rowOff>0</xdr:rowOff>
    </xdr:from>
    <xdr:to>
      <xdr:col>37</xdr:col>
      <xdr:colOff>0</xdr:colOff>
      <xdr:row>40</xdr:row>
      <xdr:rowOff>0</xdr:rowOff>
    </xdr:to>
    <xdr:cxnSp macro="">
      <xdr:nvCxnSpPr>
        <xdr:cNvPr id="105" name="直線コネクタ 104">
          <a:extLst>
            <a:ext uri="{FF2B5EF4-FFF2-40B4-BE49-F238E27FC236}">
              <a16:creationId xmlns:a16="http://schemas.microsoft.com/office/drawing/2014/main" id="{00000000-0008-0000-0100-000069000000}"/>
            </a:ext>
          </a:extLst>
        </xdr:cNvPr>
        <xdr:cNvCxnSpPr/>
      </xdr:nvCxnSpPr>
      <xdr:spPr bwMode="auto">
        <a:xfrm>
          <a:off x="6162040" y="11709400"/>
          <a:ext cx="284480" cy="254000"/>
        </a:xfrm>
        <a:prstGeom prst="line">
          <a:avLst/>
        </a:prstGeom>
        <a:ln>
          <a:headEnd type="arrow"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37</xdr:col>
      <xdr:colOff>116840</xdr:colOff>
      <xdr:row>33</xdr:row>
      <xdr:rowOff>233680</xdr:rowOff>
    </xdr:from>
    <xdr:to>
      <xdr:col>44</xdr:col>
      <xdr:colOff>370840</xdr:colOff>
      <xdr:row>35</xdr:row>
      <xdr:rowOff>121920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6563360" y="6502400"/>
          <a:ext cx="4734560" cy="42672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加算を取得する前年の１～</a:t>
          </a:r>
          <a:r>
            <a:rPr kumimoji="1" lang="en-US" altLang="ja-JP" sz="1100"/>
            <a:t>12</a:t>
          </a:r>
          <a:r>
            <a:rPr kumimoji="1" lang="ja-JP" altLang="en-US" sz="1100"/>
            <a:t>月の実績を入力してください</a:t>
          </a:r>
          <a:endParaRPr kumimoji="1" lang="en-US" altLang="ja-JP" sz="1100"/>
        </a:p>
      </xdr:txBody>
    </xdr:sp>
    <xdr:clientData/>
  </xdr:twoCellAnchor>
  <xdr:twoCellAnchor>
    <xdr:from>
      <xdr:col>36</xdr:col>
      <xdr:colOff>106680</xdr:colOff>
      <xdr:row>33</xdr:row>
      <xdr:rowOff>5080</xdr:rowOff>
    </xdr:from>
    <xdr:to>
      <xdr:col>37</xdr:col>
      <xdr:colOff>86360</xdr:colOff>
      <xdr:row>36</xdr:row>
      <xdr:rowOff>233680</xdr:rowOff>
    </xdr:to>
    <xdr:sp macro="" textlink="">
      <xdr:nvSpPr>
        <xdr:cNvPr id="4" name="右中かっこ 3">
          <a:extLst>
            <a:ext uri="{FF2B5EF4-FFF2-40B4-BE49-F238E27FC236}">
              <a16:creationId xmlns:a16="http://schemas.microsoft.com/office/drawing/2014/main" id="{00000000-0008-0000-0100-000004000000}"/>
            </a:ext>
          </a:extLst>
        </xdr:cNvPr>
        <xdr:cNvSpPr/>
      </xdr:nvSpPr>
      <xdr:spPr bwMode="auto">
        <a:xfrm>
          <a:off x="6268720" y="6273800"/>
          <a:ext cx="264160" cy="1148080"/>
        </a:xfrm>
        <a:prstGeom prst="rightBrace">
          <a:avLst/>
        </a:prstGeom>
        <a:noFill/>
        <a:ln w="12700" cap="flat" cmpd="sng" algn="ctr">
          <a:solidFill>
            <a:sysClr val="windowText" lastClr="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37</xdr:col>
      <xdr:colOff>10160</xdr:colOff>
      <xdr:row>54</xdr:row>
      <xdr:rowOff>81280</xdr:rowOff>
    </xdr:from>
    <xdr:to>
      <xdr:col>44</xdr:col>
      <xdr:colOff>264160</xdr:colOff>
      <xdr:row>55</xdr:row>
      <xdr:rowOff>116840</xdr:rowOff>
    </xdr:to>
    <xdr:sp macro="" textlink="">
      <xdr:nvSpPr>
        <xdr:cNvPr id="112" name="テキスト ボックス 111">
          <a:extLst>
            <a:ext uri="{FF2B5EF4-FFF2-40B4-BE49-F238E27FC236}">
              <a16:creationId xmlns:a16="http://schemas.microsoft.com/office/drawing/2014/main" id="{00000000-0008-0000-0100-000070000000}"/>
            </a:ext>
          </a:extLst>
        </xdr:cNvPr>
        <xdr:cNvSpPr txBox="1"/>
      </xdr:nvSpPr>
      <xdr:spPr>
        <a:xfrm>
          <a:off x="6456680" y="12120880"/>
          <a:ext cx="4734560" cy="30480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加算を取得する前年の１～</a:t>
          </a:r>
          <a:r>
            <a:rPr kumimoji="1" lang="en-US" altLang="ja-JP" sz="1100"/>
            <a:t>12</a:t>
          </a:r>
          <a:r>
            <a:rPr kumimoji="1" lang="ja-JP" altLang="en-US" sz="1100"/>
            <a:t>月の実績を入力してください</a:t>
          </a:r>
          <a:endParaRPr kumimoji="1" lang="en-US" altLang="ja-JP" sz="1100"/>
        </a:p>
      </xdr:txBody>
    </xdr:sp>
    <xdr:clientData/>
  </xdr:twoCellAnchor>
  <xdr:twoCellAnchor>
    <xdr:from>
      <xdr:col>36</xdr:col>
      <xdr:colOff>25400</xdr:colOff>
      <xdr:row>53</xdr:row>
      <xdr:rowOff>25400</xdr:rowOff>
    </xdr:from>
    <xdr:to>
      <xdr:col>37</xdr:col>
      <xdr:colOff>5080</xdr:colOff>
      <xdr:row>56</xdr:row>
      <xdr:rowOff>254000</xdr:rowOff>
    </xdr:to>
    <xdr:sp macro="" textlink="">
      <xdr:nvSpPr>
        <xdr:cNvPr id="113" name="右中かっこ 112">
          <a:extLst>
            <a:ext uri="{FF2B5EF4-FFF2-40B4-BE49-F238E27FC236}">
              <a16:creationId xmlns:a16="http://schemas.microsoft.com/office/drawing/2014/main" id="{00000000-0008-0000-0100-000071000000}"/>
            </a:ext>
          </a:extLst>
        </xdr:cNvPr>
        <xdr:cNvSpPr/>
      </xdr:nvSpPr>
      <xdr:spPr bwMode="auto">
        <a:xfrm>
          <a:off x="6187440" y="11795760"/>
          <a:ext cx="264160" cy="1036320"/>
        </a:xfrm>
        <a:prstGeom prst="rightBrace">
          <a:avLst/>
        </a:prstGeom>
        <a:noFill/>
        <a:ln w="12700" cap="flat" cmpd="sng" algn="ctr">
          <a:solidFill>
            <a:sysClr val="windowText" lastClr="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36</xdr:col>
      <xdr:colOff>269240</xdr:colOff>
      <xdr:row>75</xdr:row>
      <xdr:rowOff>55880</xdr:rowOff>
    </xdr:from>
    <xdr:to>
      <xdr:col>44</xdr:col>
      <xdr:colOff>238760</xdr:colOff>
      <xdr:row>76</xdr:row>
      <xdr:rowOff>91440</xdr:rowOff>
    </xdr:to>
    <xdr:sp macro="" textlink="">
      <xdr:nvSpPr>
        <xdr:cNvPr id="114" name="テキスト ボックス 113">
          <a:extLst>
            <a:ext uri="{FF2B5EF4-FFF2-40B4-BE49-F238E27FC236}">
              <a16:creationId xmlns:a16="http://schemas.microsoft.com/office/drawing/2014/main" id="{00000000-0008-0000-0100-000072000000}"/>
            </a:ext>
          </a:extLst>
        </xdr:cNvPr>
        <xdr:cNvSpPr txBox="1"/>
      </xdr:nvSpPr>
      <xdr:spPr>
        <a:xfrm>
          <a:off x="6431280" y="18049240"/>
          <a:ext cx="4734560" cy="30480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加算を取得する前年の１～</a:t>
          </a:r>
          <a:r>
            <a:rPr kumimoji="1" lang="en-US" altLang="ja-JP" sz="1100"/>
            <a:t>12</a:t>
          </a:r>
          <a:r>
            <a:rPr kumimoji="1" lang="ja-JP" altLang="en-US" sz="1100"/>
            <a:t>月の実績を入力してください</a:t>
          </a:r>
          <a:endParaRPr kumimoji="1" lang="en-US" altLang="ja-JP" sz="1100"/>
        </a:p>
      </xdr:txBody>
    </xdr:sp>
    <xdr:clientData/>
  </xdr:twoCellAnchor>
  <xdr:twoCellAnchor>
    <xdr:from>
      <xdr:col>36</xdr:col>
      <xdr:colOff>0</xdr:colOff>
      <xdr:row>74</xdr:row>
      <xdr:rowOff>0</xdr:rowOff>
    </xdr:from>
    <xdr:to>
      <xdr:col>36</xdr:col>
      <xdr:colOff>264160</xdr:colOff>
      <xdr:row>77</xdr:row>
      <xdr:rowOff>228600</xdr:rowOff>
    </xdr:to>
    <xdr:sp macro="" textlink="">
      <xdr:nvSpPr>
        <xdr:cNvPr id="115" name="右中かっこ 114">
          <a:extLst>
            <a:ext uri="{FF2B5EF4-FFF2-40B4-BE49-F238E27FC236}">
              <a16:creationId xmlns:a16="http://schemas.microsoft.com/office/drawing/2014/main" id="{00000000-0008-0000-0100-000073000000}"/>
            </a:ext>
          </a:extLst>
        </xdr:cNvPr>
        <xdr:cNvSpPr/>
      </xdr:nvSpPr>
      <xdr:spPr bwMode="auto">
        <a:xfrm>
          <a:off x="6162040" y="17724120"/>
          <a:ext cx="264160" cy="1036320"/>
        </a:xfrm>
        <a:prstGeom prst="rightBrace">
          <a:avLst/>
        </a:prstGeom>
        <a:noFill/>
        <a:ln w="12700" cap="flat" cmpd="sng" algn="ctr">
          <a:solidFill>
            <a:sysClr val="windowText" lastClr="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19050</xdr:colOff>
          <xdr:row>19</xdr:row>
          <xdr:rowOff>9525</xdr:rowOff>
        </xdr:from>
        <xdr:to>
          <xdr:col>2</xdr:col>
          <xdr:colOff>38100</xdr:colOff>
          <xdr:row>20</xdr:row>
          <xdr:rowOff>9525</xdr:rowOff>
        </xdr:to>
        <xdr:sp macro="" textlink="">
          <xdr:nvSpPr>
            <xdr:cNvPr id="76039" name="Check Box 263" hidden="1">
              <a:extLst>
                <a:ext uri="{63B3BB69-23CF-44E3-9099-C40C66FF867C}">
                  <a14:compatExt spid="_x0000_s76039"/>
                </a:ext>
                <a:ext uri="{FF2B5EF4-FFF2-40B4-BE49-F238E27FC236}">
                  <a16:creationId xmlns:a16="http://schemas.microsoft.com/office/drawing/2014/main" id="{00000000-0008-0000-0100-000007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104775</xdr:colOff>
          <xdr:row>197</xdr:row>
          <xdr:rowOff>19050</xdr:rowOff>
        </xdr:from>
        <xdr:to>
          <xdr:col>15</xdr:col>
          <xdr:colOff>114300</xdr:colOff>
          <xdr:row>197</xdr:row>
          <xdr:rowOff>352425</xdr:rowOff>
        </xdr:to>
        <xdr:sp macro="" textlink="">
          <xdr:nvSpPr>
            <xdr:cNvPr id="76048" name="Check Box 272" hidden="1">
              <a:extLst>
                <a:ext uri="{63B3BB69-23CF-44E3-9099-C40C66FF867C}">
                  <a14:compatExt spid="_x0000_s76048"/>
                </a:ext>
                <a:ext uri="{FF2B5EF4-FFF2-40B4-BE49-F238E27FC236}">
                  <a16:creationId xmlns:a16="http://schemas.microsoft.com/office/drawing/2014/main" id="{00000000-0008-0000-0100-000010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183</xdr:row>
          <xdr:rowOff>171450</xdr:rowOff>
        </xdr:from>
        <xdr:to>
          <xdr:col>4</xdr:col>
          <xdr:colOff>171450</xdr:colOff>
          <xdr:row>184</xdr:row>
          <xdr:rowOff>171450</xdr:rowOff>
        </xdr:to>
        <xdr:sp macro="" textlink="">
          <xdr:nvSpPr>
            <xdr:cNvPr id="76049" name="Check Box 273" hidden="1">
              <a:extLst>
                <a:ext uri="{63B3BB69-23CF-44E3-9099-C40C66FF867C}">
                  <a14:compatExt spid="_x0000_s76049"/>
                </a:ext>
                <a:ext uri="{FF2B5EF4-FFF2-40B4-BE49-F238E27FC236}">
                  <a16:creationId xmlns:a16="http://schemas.microsoft.com/office/drawing/2014/main" id="{00000000-0008-0000-0100-000011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176</xdr:row>
          <xdr:rowOff>333375</xdr:rowOff>
        </xdr:from>
        <xdr:to>
          <xdr:col>4</xdr:col>
          <xdr:colOff>171450</xdr:colOff>
          <xdr:row>178</xdr:row>
          <xdr:rowOff>38100</xdr:rowOff>
        </xdr:to>
        <xdr:sp macro="" textlink="">
          <xdr:nvSpPr>
            <xdr:cNvPr id="76050" name="Check Box 274" hidden="1">
              <a:extLst>
                <a:ext uri="{63B3BB69-23CF-44E3-9099-C40C66FF867C}">
                  <a14:compatExt spid="_x0000_s76050"/>
                </a:ext>
                <a:ext uri="{FF2B5EF4-FFF2-40B4-BE49-F238E27FC236}">
                  <a16:creationId xmlns:a16="http://schemas.microsoft.com/office/drawing/2014/main" id="{00000000-0008-0000-0100-000012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181</xdr:row>
          <xdr:rowOff>352425</xdr:rowOff>
        </xdr:from>
        <xdr:to>
          <xdr:col>4</xdr:col>
          <xdr:colOff>171450</xdr:colOff>
          <xdr:row>183</xdr:row>
          <xdr:rowOff>47625</xdr:rowOff>
        </xdr:to>
        <xdr:sp macro="" textlink="">
          <xdr:nvSpPr>
            <xdr:cNvPr id="76051" name="Check Box 275" hidden="1">
              <a:extLst>
                <a:ext uri="{63B3BB69-23CF-44E3-9099-C40C66FF867C}">
                  <a14:compatExt spid="_x0000_s76051"/>
                </a:ext>
                <a:ext uri="{FF2B5EF4-FFF2-40B4-BE49-F238E27FC236}">
                  <a16:creationId xmlns:a16="http://schemas.microsoft.com/office/drawing/2014/main" id="{00000000-0008-0000-0100-000013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182</xdr:row>
          <xdr:rowOff>152400</xdr:rowOff>
        </xdr:from>
        <xdr:to>
          <xdr:col>4</xdr:col>
          <xdr:colOff>171450</xdr:colOff>
          <xdr:row>184</xdr:row>
          <xdr:rowOff>38100</xdr:rowOff>
        </xdr:to>
        <xdr:sp macro="" textlink="">
          <xdr:nvSpPr>
            <xdr:cNvPr id="76052" name="Check Box 276" hidden="1">
              <a:extLst>
                <a:ext uri="{63B3BB69-23CF-44E3-9099-C40C66FF867C}">
                  <a14:compatExt spid="_x0000_s76052"/>
                </a:ext>
                <a:ext uri="{FF2B5EF4-FFF2-40B4-BE49-F238E27FC236}">
                  <a16:creationId xmlns:a16="http://schemas.microsoft.com/office/drawing/2014/main" id="{00000000-0008-0000-0100-000014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181</xdr:row>
          <xdr:rowOff>38100</xdr:rowOff>
        </xdr:from>
        <xdr:to>
          <xdr:col>4</xdr:col>
          <xdr:colOff>171450</xdr:colOff>
          <xdr:row>181</xdr:row>
          <xdr:rowOff>314325</xdr:rowOff>
        </xdr:to>
        <xdr:sp macro="" textlink="">
          <xdr:nvSpPr>
            <xdr:cNvPr id="76053" name="Check Box 277" hidden="1">
              <a:extLst>
                <a:ext uri="{63B3BB69-23CF-44E3-9099-C40C66FF867C}">
                  <a14:compatExt spid="_x0000_s76053"/>
                </a:ext>
                <a:ext uri="{FF2B5EF4-FFF2-40B4-BE49-F238E27FC236}">
                  <a16:creationId xmlns:a16="http://schemas.microsoft.com/office/drawing/2014/main" id="{00000000-0008-0000-0100-000015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193</xdr:row>
          <xdr:rowOff>133350</xdr:rowOff>
        </xdr:from>
        <xdr:to>
          <xdr:col>4</xdr:col>
          <xdr:colOff>171450</xdr:colOff>
          <xdr:row>194</xdr:row>
          <xdr:rowOff>28575</xdr:rowOff>
        </xdr:to>
        <xdr:sp macro="" textlink="">
          <xdr:nvSpPr>
            <xdr:cNvPr id="76054" name="Check Box 278" hidden="1">
              <a:extLst>
                <a:ext uri="{63B3BB69-23CF-44E3-9099-C40C66FF867C}">
                  <a14:compatExt spid="_x0000_s76054"/>
                </a:ext>
                <a:ext uri="{FF2B5EF4-FFF2-40B4-BE49-F238E27FC236}">
                  <a16:creationId xmlns:a16="http://schemas.microsoft.com/office/drawing/2014/main" id="{00000000-0008-0000-0100-000016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178</xdr:row>
          <xdr:rowOff>142875</xdr:rowOff>
        </xdr:from>
        <xdr:to>
          <xdr:col>4</xdr:col>
          <xdr:colOff>171450</xdr:colOff>
          <xdr:row>180</xdr:row>
          <xdr:rowOff>38100</xdr:rowOff>
        </xdr:to>
        <xdr:sp macro="" textlink="">
          <xdr:nvSpPr>
            <xdr:cNvPr id="76055" name="Check Box 279" hidden="1">
              <a:extLst>
                <a:ext uri="{63B3BB69-23CF-44E3-9099-C40C66FF867C}">
                  <a14:compatExt spid="_x0000_s76055"/>
                </a:ext>
                <a:ext uri="{FF2B5EF4-FFF2-40B4-BE49-F238E27FC236}">
                  <a16:creationId xmlns:a16="http://schemas.microsoft.com/office/drawing/2014/main" id="{00000000-0008-0000-0100-000017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188</xdr:row>
          <xdr:rowOff>152400</xdr:rowOff>
        </xdr:from>
        <xdr:to>
          <xdr:col>4</xdr:col>
          <xdr:colOff>171450</xdr:colOff>
          <xdr:row>190</xdr:row>
          <xdr:rowOff>38100</xdr:rowOff>
        </xdr:to>
        <xdr:sp macro="" textlink="">
          <xdr:nvSpPr>
            <xdr:cNvPr id="76056" name="Check Box 280" hidden="1">
              <a:extLst>
                <a:ext uri="{63B3BB69-23CF-44E3-9099-C40C66FF867C}">
                  <a14:compatExt spid="_x0000_s76056"/>
                </a:ext>
                <a:ext uri="{FF2B5EF4-FFF2-40B4-BE49-F238E27FC236}">
                  <a16:creationId xmlns:a16="http://schemas.microsoft.com/office/drawing/2014/main" id="{00000000-0008-0000-0100-000018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190</xdr:row>
          <xdr:rowOff>66675</xdr:rowOff>
        </xdr:from>
        <xdr:to>
          <xdr:col>4</xdr:col>
          <xdr:colOff>171450</xdr:colOff>
          <xdr:row>190</xdr:row>
          <xdr:rowOff>323850</xdr:rowOff>
        </xdr:to>
        <xdr:sp macro="" textlink="">
          <xdr:nvSpPr>
            <xdr:cNvPr id="76057" name="Check Box 281" hidden="1">
              <a:extLst>
                <a:ext uri="{63B3BB69-23CF-44E3-9099-C40C66FF867C}">
                  <a14:compatExt spid="_x0000_s76057"/>
                </a:ext>
                <a:ext uri="{FF2B5EF4-FFF2-40B4-BE49-F238E27FC236}">
                  <a16:creationId xmlns:a16="http://schemas.microsoft.com/office/drawing/2014/main" id="{00000000-0008-0000-0100-000019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177</xdr:row>
          <xdr:rowOff>133350</xdr:rowOff>
        </xdr:from>
        <xdr:to>
          <xdr:col>4</xdr:col>
          <xdr:colOff>171450</xdr:colOff>
          <xdr:row>179</xdr:row>
          <xdr:rowOff>38100</xdr:rowOff>
        </xdr:to>
        <xdr:sp macro="" textlink="">
          <xdr:nvSpPr>
            <xdr:cNvPr id="76063" name="Check Box 287" hidden="1">
              <a:extLst>
                <a:ext uri="{63B3BB69-23CF-44E3-9099-C40C66FF867C}">
                  <a14:compatExt spid="_x0000_s76063"/>
                </a:ext>
                <a:ext uri="{FF2B5EF4-FFF2-40B4-BE49-F238E27FC236}">
                  <a16:creationId xmlns:a16="http://schemas.microsoft.com/office/drawing/2014/main" id="{00000000-0008-0000-0100-00001F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190</xdr:row>
          <xdr:rowOff>323850</xdr:rowOff>
        </xdr:from>
        <xdr:to>
          <xdr:col>4</xdr:col>
          <xdr:colOff>171450</xdr:colOff>
          <xdr:row>192</xdr:row>
          <xdr:rowOff>38100</xdr:rowOff>
        </xdr:to>
        <xdr:sp macro="" textlink="">
          <xdr:nvSpPr>
            <xdr:cNvPr id="76064" name="Check Box 288" hidden="1">
              <a:extLst>
                <a:ext uri="{63B3BB69-23CF-44E3-9099-C40C66FF867C}">
                  <a14:compatExt spid="_x0000_s76064"/>
                </a:ext>
                <a:ext uri="{FF2B5EF4-FFF2-40B4-BE49-F238E27FC236}">
                  <a16:creationId xmlns:a16="http://schemas.microsoft.com/office/drawing/2014/main" id="{00000000-0008-0000-0100-000020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191</xdr:row>
          <xdr:rowOff>161925</xdr:rowOff>
        </xdr:from>
        <xdr:to>
          <xdr:col>4</xdr:col>
          <xdr:colOff>171450</xdr:colOff>
          <xdr:row>193</xdr:row>
          <xdr:rowOff>47625</xdr:rowOff>
        </xdr:to>
        <xdr:sp macro="" textlink="">
          <xdr:nvSpPr>
            <xdr:cNvPr id="76065" name="Check Box 289" hidden="1">
              <a:extLst>
                <a:ext uri="{63B3BB69-23CF-44E3-9099-C40C66FF867C}">
                  <a14:compatExt spid="_x0000_s76065"/>
                </a:ext>
                <a:ext uri="{FF2B5EF4-FFF2-40B4-BE49-F238E27FC236}">
                  <a16:creationId xmlns:a16="http://schemas.microsoft.com/office/drawing/2014/main" id="{00000000-0008-0000-0100-000021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193</xdr:row>
          <xdr:rowOff>333375</xdr:rowOff>
        </xdr:from>
        <xdr:to>
          <xdr:col>4</xdr:col>
          <xdr:colOff>171450</xdr:colOff>
          <xdr:row>195</xdr:row>
          <xdr:rowOff>28575</xdr:rowOff>
        </xdr:to>
        <xdr:sp macro="" textlink="">
          <xdr:nvSpPr>
            <xdr:cNvPr id="76066" name="Check Box 290" hidden="1">
              <a:extLst>
                <a:ext uri="{63B3BB69-23CF-44E3-9099-C40C66FF867C}">
                  <a14:compatExt spid="_x0000_s76066"/>
                </a:ext>
                <a:ext uri="{FF2B5EF4-FFF2-40B4-BE49-F238E27FC236}">
                  <a16:creationId xmlns:a16="http://schemas.microsoft.com/office/drawing/2014/main" id="{00000000-0008-0000-0100-000022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194</xdr:row>
          <xdr:rowOff>142875</xdr:rowOff>
        </xdr:from>
        <xdr:to>
          <xdr:col>4</xdr:col>
          <xdr:colOff>180975</xdr:colOff>
          <xdr:row>196</xdr:row>
          <xdr:rowOff>38100</xdr:rowOff>
        </xdr:to>
        <xdr:sp macro="" textlink="">
          <xdr:nvSpPr>
            <xdr:cNvPr id="76067" name="Check Box 291" hidden="1">
              <a:extLst>
                <a:ext uri="{63B3BB69-23CF-44E3-9099-C40C66FF867C}">
                  <a14:compatExt spid="_x0000_s76067"/>
                </a:ext>
                <a:ext uri="{FF2B5EF4-FFF2-40B4-BE49-F238E27FC236}">
                  <a16:creationId xmlns:a16="http://schemas.microsoft.com/office/drawing/2014/main" id="{00000000-0008-0000-0100-000023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195</xdr:row>
          <xdr:rowOff>133350</xdr:rowOff>
        </xdr:from>
        <xdr:to>
          <xdr:col>4</xdr:col>
          <xdr:colOff>180975</xdr:colOff>
          <xdr:row>197</xdr:row>
          <xdr:rowOff>38100</xdr:rowOff>
        </xdr:to>
        <xdr:sp macro="" textlink="">
          <xdr:nvSpPr>
            <xdr:cNvPr id="76068" name="Check Box 292" hidden="1">
              <a:extLst>
                <a:ext uri="{63B3BB69-23CF-44E3-9099-C40C66FF867C}">
                  <a14:compatExt spid="_x0000_s76068"/>
                </a:ext>
                <a:ext uri="{FF2B5EF4-FFF2-40B4-BE49-F238E27FC236}">
                  <a16:creationId xmlns:a16="http://schemas.microsoft.com/office/drawing/2014/main" id="{00000000-0008-0000-0100-0000242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34</xdr:row>
          <xdr:rowOff>57150</xdr:rowOff>
        </xdr:from>
        <xdr:to>
          <xdr:col>2</xdr:col>
          <xdr:colOff>19050</xdr:colOff>
          <xdr:row>34</xdr:row>
          <xdr:rowOff>295275</xdr:rowOff>
        </xdr:to>
        <xdr:sp macro="" textlink="">
          <xdr:nvSpPr>
            <xdr:cNvPr id="82945" name="Check Box 1" hidden="1">
              <a:extLst>
                <a:ext uri="{63B3BB69-23CF-44E3-9099-C40C66FF867C}">
                  <a14:compatExt spid="_x0000_s82945"/>
                </a:ext>
                <a:ext uri="{FF2B5EF4-FFF2-40B4-BE49-F238E27FC236}">
                  <a16:creationId xmlns:a16="http://schemas.microsoft.com/office/drawing/2014/main" id="{00000000-0008-0000-0400-000001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190500</xdr:colOff>
          <xdr:row>33</xdr:row>
          <xdr:rowOff>209550</xdr:rowOff>
        </xdr:from>
        <xdr:to>
          <xdr:col>2</xdr:col>
          <xdr:colOff>19050</xdr:colOff>
          <xdr:row>33</xdr:row>
          <xdr:rowOff>428625</xdr:rowOff>
        </xdr:to>
        <xdr:sp macro="" textlink="">
          <xdr:nvSpPr>
            <xdr:cNvPr id="82953" name="Check Box 9" hidden="1">
              <a:extLst>
                <a:ext uri="{63B3BB69-23CF-44E3-9099-C40C66FF867C}">
                  <a14:compatExt spid="_x0000_s82953"/>
                </a:ext>
                <a:ext uri="{FF2B5EF4-FFF2-40B4-BE49-F238E27FC236}">
                  <a16:creationId xmlns:a16="http://schemas.microsoft.com/office/drawing/2014/main" id="{00000000-0008-0000-0400-000009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65942</xdr:colOff>
      <xdr:row>26</xdr:row>
      <xdr:rowOff>197826</xdr:rowOff>
    </xdr:from>
    <xdr:to>
      <xdr:col>35</xdr:col>
      <xdr:colOff>146538</xdr:colOff>
      <xdr:row>27</xdr:row>
      <xdr:rowOff>424962</xdr:rowOff>
    </xdr:to>
    <xdr:sp macro="" textlink="">
      <xdr:nvSpPr>
        <xdr:cNvPr id="2" name="大かっこ 1">
          <a:extLst>
            <a:ext uri="{FF2B5EF4-FFF2-40B4-BE49-F238E27FC236}">
              <a16:creationId xmlns:a16="http://schemas.microsoft.com/office/drawing/2014/main" id="{00000000-0008-0000-0400-000002000000}"/>
            </a:ext>
          </a:extLst>
        </xdr:cNvPr>
        <xdr:cNvSpPr/>
      </xdr:nvSpPr>
      <xdr:spPr bwMode="auto">
        <a:xfrm>
          <a:off x="65942" y="5480538"/>
          <a:ext cx="6858000" cy="696059"/>
        </a:xfrm>
        <a:prstGeom prst="bracketPair">
          <a:avLst/>
        </a:prstGeom>
        <a:no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9525</xdr:colOff>
          <xdr:row>24</xdr:row>
          <xdr:rowOff>123825</xdr:rowOff>
        </xdr:from>
        <xdr:to>
          <xdr:col>1</xdr:col>
          <xdr:colOff>47625</xdr:colOff>
          <xdr:row>24</xdr:row>
          <xdr:rowOff>352425</xdr:rowOff>
        </xdr:to>
        <xdr:sp macro="" textlink="">
          <xdr:nvSpPr>
            <xdr:cNvPr id="82966" name="Check Box 22" hidden="1">
              <a:extLst>
                <a:ext uri="{63B3BB69-23CF-44E3-9099-C40C66FF867C}">
                  <a14:compatExt spid="_x0000_s82966"/>
                </a:ext>
                <a:ext uri="{FF2B5EF4-FFF2-40B4-BE49-F238E27FC236}">
                  <a16:creationId xmlns:a16="http://schemas.microsoft.com/office/drawing/2014/main" id="{00000000-0008-0000-0400-000016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25</xdr:row>
          <xdr:rowOff>38100</xdr:rowOff>
        </xdr:from>
        <xdr:to>
          <xdr:col>1</xdr:col>
          <xdr:colOff>57150</xdr:colOff>
          <xdr:row>25</xdr:row>
          <xdr:rowOff>266700</xdr:rowOff>
        </xdr:to>
        <xdr:sp macro="" textlink="">
          <xdr:nvSpPr>
            <xdr:cNvPr id="82967" name="Check Box 23" hidden="1">
              <a:extLst>
                <a:ext uri="{63B3BB69-23CF-44E3-9099-C40C66FF867C}">
                  <a14:compatExt spid="_x0000_s82967"/>
                </a:ext>
                <a:ext uri="{FF2B5EF4-FFF2-40B4-BE49-F238E27FC236}">
                  <a16:creationId xmlns:a16="http://schemas.microsoft.com/office/drawing/2014/main" id="{00000000-0008-0000-0400-000017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25</xdr:row>
          <xdr:rowOff>447675</xdr:rowOff>
        </xdr:from>
        <xdr:to>
          <xdr:col>1</xdr:col>
          <xdr:colOff>57150</xdr:colOff>
          <xdr:row>26</xdr:row>
          <xdr:rowOff>209550</xdr:rowOff>
        </xdr:to>
        <xdr:sp macro="" textlink="">
          <xdr:nvSpPr>
            <xdr:cNvPr id="82968" name="Check Box 24" hidden="1">
              <a:extLst>
                <a:ext uri="{63B3BB69-23CF-44E3-9099-C40C66FF867C}">
                  <a14:compatExt spid="_x0000_s82968"/>
                </a:ext>
                <a:ext uri="{FF2B5EF4-FFF2-40B4-BE49-F238E27FC236}">
                  <a16:creationId xmlns:a16="http://schemas.microsoft.com/office/drawing/2014/main" id="{00000000-0008-0000-0400-0000184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34</xdr:col>
      <xdr:colOff>490904</xdr:colOff>
      <xdr:row>0</xdr:row>
      <xdr:rowOff>36635</xdr:rowOff>
    </xdr:from>
    <xdr:to>
      <xdr:col>35</xdr:col>
      <xdr:colOff>168520</xdr:colOff>
      <xdr:row>0</xdr:row>
      <xdr:rowOff>329712</xdr:rowOff>
    </xdr:to>
    <xdr:sp macro="" textlink="">
      <xdr:nvSpPr>
        <xdr:cNvPr id="3" name="テキスト ボックス 2">
          <a:extLst>
            <a:ext uri="{FF2B5EF4-FFF2-40B4-BE49-F238E27FC236}">
              <a16:creationId xmlns:a16="http://schemas.microsoft.com/office/drawing/2014/main" id="{00000000-0008-0000-0400-000003000000}"/>
            </a:ext>
          </a:extLst>
        </xdr:cNvPr>
        <xdr:cNvSpPr txBox="1"/>
      </xdr:nvSpPr>
      <xdr:spPr>
        <a:xfrm>
          <a:off x="7077808" y="36635"/>
          <a:ext cx="600808" cy="29307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t>別紙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6" Type="http://schemas.openxmlformats.org/officeDocument/2006/relationships/ctrlProp" Target="../ctrlProps/ctrlProp73.xml"/><Relationship Id="rId84" Type="http://schemas.openxmlformats.org/officeDocument/2006/relationships/ctrlProp" Target="../ctrlProps/ctrlProp81.xml"/><Relationship Id="rId89" Type="http://schemas.openxmlformats.org/officeDocument/2006/relationships/ctrlProp" Target="../ctrlProps/ctrlProp86.xml"/><Relationship Id="rId97" Type="http://schemas.openxmlformats.org/officeDocument/2006/relationships/ctrlProp" Target="../ctrlProps/ctrlProp94.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79" Type="http://schemas.openxmlformats.org/officeDocument/2006/relationships/ctrlProp" Target="../ctrlProps/ctrlProp76.xml"/><Relationship Id="rId87" Type="http://schemas.openxmlformats.org/officeDocument/2006/relationships/ctrlProp" Target="../ctrlProps/ctrlProp84.xml"/><Relationship Id="rId5" Type="http://schemas.openxmlformats.org/officeDocument/2006/relationships/ctrlProp" Target="../ctrlProps/ctrlProp2.xml"/><Relationship Id="rId61" Type="http://schemas.openxmlformats.org/officeDocument/2006/relationships/ctrlProp" Target="../ctrlProps/ctrlProp58.xml"/><Relationship Id="rId82" Type="http://schemas.openxmlformats.org/officeDocument/2006/relationships/ctrlProp" Target="../ctrlProps/ctrlProp79.xml"/><Relationship Id="rId90" Type="http://schemas.openxmlformats.org/officeDocument/2006/relationships/ctrlProp" Target="../ctrlProps/ctrlProp87.xml"/><Relationship Id="rId95" Type="http://schemas.openxmlformats.org/officeDocument/2006/relationships/ctrlProp" Target="../ctrlProps/ctrlProp9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93" Type="http://schemas.openxmlformats.org/officeDocument/2006/relationships/ctrlProp" Target="../ctrlProps/ctrlProp90.xml"/><Relationship Id="rId98" Type="http://schemas.openxmlformats.org/officeDocument/2006/relationships/comments" Target="../comments1.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99.xml"/><Relationship Id="rId3" Type="http://schemas.openxmlformats.org/officeDocument/2006/relationships/vmlDrawing" Target="../drawings/vmlDrawing4.vml"/><Relationship Id="rId7" Type="http://schemas.openxmlformats.org/officeDocument/2006/relationships/ctrlProp" Target="../ctrlProps/ctrlProp98.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7.xml"/><Relationship Id="rId5" Type="http://schemas.openxmlformats.org/officeDocument/2006/relationships/ctrlProp" Target="../ctrlProps/ctrlProp96.xml"/><Relationship Id="rId4" Type="http://schemas.openxmlformats.org/officeDocument/2006/relationships/ctrlProp" Target="../ctrlProps/ctrlProp95.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74"/>
  <sheetViews>
    <sheetView showGridLines="0" view="pageBreakPreview" zoomScale="55" zoomScaleNormal="90" zoomScaleSheetLayoutView="55" workbookViewId="0">
      <selection sqref="A1:F1"/>
    </sheetView>
  </sheetViews>
  <sheetFormatPr defaultRowHeight="13.5"/>
  <cols>
    <col min="1" max="1" width="20.625" style="12" customWidth="1"/>
    <col min="2" max="2" width="6.625" style="13" customWidth="1"/>
    <col min="3" max="3" width="17.625" style="14" customWidth="1"/>
    <col min="4" max="4" width="45.625" style="14" customWidth="1"/>
    <col min="5" max="5" width="25.75" style="14" customWidth="1"/>
    <col min="6" max="6" width="12.625" customWidth="1"/>
  </cols>
  <sheetData>
    <row r="1" spans="1:6" ht="50.1" customHeight="1" thickBot="1">
      <c r="A1" s="680" t="s">
        <v>371</v>
      </c>
      <c r="B1" s="680"/>
      <c r="C1" s="680"/>
      <c r="D1" s="680"/>
      <c r="E1" s="680"/>
      <c r="F1" s="680"/>
    </row>
    <row r="2" spans="1:6" ht="30" customHeight="1" thickTop="1">
      <c r="A2" s="681" t="s">
        <v>382</v>
      </c>
      <c r="B2" s="681"/>
      <c r="C2" s="681"/>
      <c r="D2" s="681"/>
      <c r="E2" s="681"/>
      <c r="F2" s="681"/>
    </row>
    <row r="3" spans="1:6" s="7" customFormat="1" ht="8.1" customHeight="1">
      <c r="A3" s="682"/>
      <c r="B3" s="682"/>
      <c r="C3" s="682"/>
      <c r="D3" s="682"/>
      <c r="E3" s="29"/>
    </row>
    <row r="4" spans="1:6" s="9" customFormat="1" ht="30" customHeight="1">
      <c r="A4" s="8" t="s">
        <v>226</v>
      </c>
      <c r="B4" s="8" t="s">
        <v>155</v>
      </c>
      <c r="C4" s="30" t="s">
        <v>335</v>
      </c>
      <c r="D4" s="683" t="s">
        <v>156</v>
      </c>
      <c r="E4" s="684"/>
      <c r="F4" s="8" t="s">
        <v>364</v>
      </c>
    </row>
    <row r="5" spans="1:6" ht="39.950000000000003" customHeight="1">
      <c r="A5" s="31" t="s">
        <v>227</v>
      </c>
      <c r="B5" s="26">
        <v>1</v>
      </c>
      <c r="C5" s="26" t="s">
        <v>228</v>
      </c>
      <c r="D5" s="685" t="s">
        <v>158</v>
      </c>
      <c r="E5" s="686"/>
      <c r="F5" s="10" t="s">
        <v>159</v>
      </c>
    </row>
    <row r="6" spans="1:6" ht="80.099999999999994" customHeight="1">
      <c r="A6" s="32" t="s">
        <v>160</v>
      </c>
      <c r="B6" s="10">
        <v>1</v>
      </c>
      <c r="C6" s="575" t="s">
        <v>229</v>
      </c>
      <c r="D6" s="677" t="s">
        <v>161</v>
      </c>
      <c r="E6" s="678"/>
      <c r="F6" s="23" t="s">
        <v>159</v>
      </c>
    </row>
    <row r="7" spans="1:6" ht="80.099999999999994" customHeight="1">
      <c r="A7" s="32" t="s">
        <v>162</v>
      </c>
      <c r="B7" s="10">
        <v>1</v>
      </c>
      <c r="C7" s="575" t="s">
        <v>230</v>
      </c>
      <c r="D7" s="677" t="s">
        <v>163</v>
      </c>
      <c r="E7" s="678"/>
      <c r="F7" s="11" t="s">
        <v>164</v>
      </c>
    </row>
    <row r="8" spans="1:6" ht="80.099999999999994" customHeight="1">
      <c r="A8" s="32" t="s">
        <v>205</v>
      </c>
      <c r="B8" s="10">
        <v>1</v>
      </c>
      <c r="C8" s="575" t="s">
        <v>231</v>
      </c>
      <c r="D8" s="677" t="s">
        <v>232</v>
      </c>
      <c r="E8" s="678"/>
      <c r="F8" s="11" t="s">
        <v>164</v>
      </c>
    </row>
    <row r="9" spans="1:6" ht="80.099999999999994" customHeight="1">
      <c r="A9" s="32" t="s">
        <v>165</v>
      </c>
      <c r="B9" s="10">
        <v>1</v>
      </c>
      <c r="C9" s="575" t="s">
        <v>233</v>
      </c>
      <c r="D9" s="677" t="s">
        <v>234</v>
      </c>
      <c r="E9" s="678"/>
      <c r="F9" s="11" t="s">
        <v>164</v>
      </c>
    </row>
    <row r="10" spans="1:6" ht="19.149999999999999" customHeight="1">
      <c r="C10" s="13"/>
      <c r="D10" s="12"/>
      <c r="E10" s="12"/>
      <c r="F10" s="6"/>
    </row>
    <row r="11" spans="1:6" ht="19.149999999999999" customHeight="1">
      <c r="C11" s="13"/>
      <c r="D11" s="12"/>
      <c r="E11" s="12"/>
      <c r="F11" s="6"/>
    </row>
    <row r="12" spans="1:6" ht="19.149999999999999" customHeight="1">
      <c r="C12" s="13"/>
      <c r="D12" s="12"/>
      <c r="E12" s="12"/>
      <c r="F12" s="6"/>
    </row>
    <row r="13" spans="1:6" ht="19.149999999999999" customHeight="1">
      <c r="C13" s="13"/>
      <c r="D13" s="12"/>
      <c r="E13" s="12"/>
      <c r="F13" s="6"/>
    </row>
    <row r="14" spans="1:6" ht="19.149999999999999" customHeight="1">
      <c r="C14" s="13"/>
      <c r="D14" s="12"/>
      <c r="E14" s="12"/>
      <c r="F14" s="6"/>
    </row>
    <row r="15" spans="1:6" ht="19.149999999999999" customHeight="1">
      <c r="C15" s="13"/>
      <c r="D15" s="12"/>
      <c r="E15" s="12"/>
      <c r="F15" s="6"/>
    </row>
    <row r="16" spans="1:6" ht="19.149999999999999" customHeight="1">
      <c r="C16" s="13"/>
      <c r="D16" s="12"/>
      <c r="E16" s="12"/>
      <c r="F16" s="6"/>
    </row>
    <row r="17" spans="1:6" ht="11.45" customHeight="1">
      <c r="A17" s="679" t="s">
        <v>166</v>
      </c>
      <c r="B17" s="679"/>
      <c r="C17" s="679"/>
      <c r="D17" s="679"/>
      <c r="E17" s="25"/>
    </row>
    <row r="18" spans="1:6" ht="8.1" customHeight="1">
      <c r="A18" s="572"/>
      <c r="B18" s="15"/>
    </row>
    <row r="19" spans="1:6" ht="24.75" customHeight="1">
      <c r="A19" s="572"/>
      <c r="B19" s="15"/>
    </row>
    <row r="20" spans="1:6" ht="30" customHeight="1">
      <c r="A20" s="572"/>
      <c r="B20" s="15"/>
    </row>
    <row r="21" spans="1:6" s="18" customFormat="1" ht="24.95" customHeight="1">
      <c r="A21" s="16" t="s">
        <v>336</v>
      </c>
      <c r="B21" s="17"/>
      <c r="C21" s="16"/>
      <c r="D21" s="16"/>
      <c r="E21" s="16"/>
    </row>
    <row r="22" spans="1:6" s="18" customFormat="1" ht="24.95" customHeight="1">
      <c r="A22" s="16" t="s">
        <v>167</v>
      </c>
      <c r="B22" s="17"/>
      <c r="C22" s="16"/>
      <c r="D22" s="16"/>
      <c r="E22" s="16"/>
    </row>
    <row r="23" spans="1:6" s="18" customFormat="1" ht="24.95" customHeight="1">
      <c r="A23" s="16" t="s">
        <v>368</v>
      </c>
      <c r="B23" s="17"/>
      <c r="C23" s="16"/>
      <c r="D23" s="16"/>
      <c r="E23" s="16"/>
    </row>
    <row r="24" spans="1:6" s="18" customFormat="1" ht="24.95" customHeight="1">
      <c r="A24" s="16" t="s">
        <v>337</v>
      </c>
      <c r="B24" s="17"/>
      <c r="C24" s="16"/>
      <c r="D24" s="16"/>
      <c r="E24" s="16"/>
    </row>
    <row r="25" spans="1:6" s="18" customFormat="1" ht="24.95" customHeight="1">
      <c r="A25" s="16" t="s">
        <v>338</v>
      </c>
      <c r="B25" s="17"/>
      <c r="C25" s="16"/>
      <c r="D25" s="16"/>
      <c r="E25" s="16"/>
    </row>
    <row r="26" spans="1:6" s="18" customFormat="1" ht="24.95" customHeight="1">
      <c r="A26" s="16" t="s">
        <v>339</v>
      </c>
      <c r="B26" s="17"/>
      <c r="C26" s="16"/>
      <c r="D26" s="16"/>
      <c r="E26" s="16"/>
    </row>
    <row r="27" spans="1:6">
      <c r="A27" s="19"/>
      <c r="B27" s="15"/>
    </row>
    <row r="28" spans="1:6" ht="22.15" customHeight="1">
      <c r="A28" s="24"/>
      <c r="B28" s="671" t="s">
        <v>365</v>
      </c>
      <c r="C28" s="672"/>
      <c r="D28" s="672"/>
      <c r="E28" s="672"/>
      <c r="F28" s="673"/>
    </row>
    <row r="29" spans="1:6" ht="55.15" customHeight="1">
      <c r="A29" s="675" t="s">
        <v>367</v>
      </c>
      <c r="B29" s="674"/>
      <c r="C29" s="674"/>
      <c r="D29" s="674"/>
      <c r="E29" s="674"/>
      <c r="F29" s="674"/>
    </row>
    <row r="30" spans="1:6" ht="55.15" customHeight="1">
      <c r="A30" s="676"/>
      <c r="B30" s="674"/>
      <c r="C30" s="674"/>
      <c r="D30" s="674"/>
      <c r="E30" s="674"/>
      <c r="F30" s="674"/>
    </row>
    <row r="31" spans="1:6" ht="58.5" customHeight="1">
      <c r="A31" s="675" t="s">
        <v>366</v>
      </c>
      <c r="B31" s="674"/>
      <c r="C31" s="674"/>
      <c r="D31" s="674"/>
      <c r="E31" s="674"/>
      <c r="F31" s="674"/>
    </row>
    <row r="32" spans="1:6" ht="58.5" customHeight="1">
      <c r="A32" s="676"/>
      <c r="B32" s="674"/>
      <c r="C32" s="674"/>
      <c r="D32" s="674"/>
      <c r="E32" s="674"/>
      <c r="F32" s="674"/>
    </row>
    <row r="33" spans="1:5" ht="24.95" customHeight="1">
      <c r="A33" s="576" t="s">
        <v>369</v>
      </c>
      <c r="B33" s="15"/>
      <c r="D33" s="15"/>
      <c r="E33" s="15"/>
    </row>
    <row r="34" spans="1:5" ht="24.95" customHeight="1">
      <c r="A34" s="576" t="s">
        <v>370</v>
      </c>
      <c r="B34" s="15"/>
      <c r="D34" s="15"/>
      <c r="E34" s="15"/>
    </row>
    <row r="35" spans="1:5" ht="24.95" customHeight="1">
      <c r="A35" s="14"/>
      <c r="B35" s="15"/>
      <c r="D35" s="15"/>
      <c r="E35" s="15"/>
    </row>
    <row r="36" spans="1:5" ht="24.95" customHeight="1">
      <c r="A36" s="16" t="s">
        <v>377</v>
      </c>
      <c r="B36" s="15"/>
    </row>
    <row r="37" spans="1:5" ht="20.100000000000001" customHeight="1">
      <c r="A37" s="577" t="s">
        <v>378</v>
      </c>
      <c r="B37" s="15"/>
    </row>
    <row r="38" spans="1:5" ht="20.100000000000001" customHeight="1">
      <c r="A38" s="577" t="s">
        <v>379</v>
      </c>
      <c r="B38" s="15"/>
    </row>
    <row r="39" spans="1:5" ht="20.100000000000001" customHeight="1">
      <c r="A39" s="577" t="s">
        <v>380</v>
      </c>
      <c r="B39" s="21"/>
      <c r="C39" s="20"/>
    </row>
    <row r="40" spans="1:5" ht="20.100000000000001" customHeight="1">
      <c r="A40" s="577" t="s">
        <v>381</v>
      </c>
      <c r="B40" s="15"/>
    </row>
    <row r="57" ht="34.9" customHeight="1"/>
    <row r="58" ht="34.9" customHeight="1"/>
    <row r="62" ht="34.9" customHeight="1"/>
    <row r="63" ht="34.9" customHeight="1"/>
    <row r="65" ht="34.9" customHeight="1"/>
    <row r="66" ht="34.9" customHeight="1"/>
    <row r="68" ht="55.15" customHeight="1"/>
    <row r="69" ht="55.15" customHeight="1"/>
    <row r="73" ht="28.9" customHeight="1"/>
    <row r="74" ht="28.9" customHeight="1"/>
  </sheetData>
  <mergeCells count="15">
    <mergeCell ref="A1:F1"/>
    <mergeCell ref="A2:F2"/>
    <mergeCell ref="A3:D3"/>
    <mergeCell ref="D4:E4"/>
    <mergeCell ref="D5:E5"/>
    <mergeCell ref="D7:E7"/>
    <mergeCell ref="D8:E8"/>
    <mergeCell ref="D9:E9"/>
    <mergeCell ref="A17:D17"/>
    <mergeCell ref="D6:E6"/>
    <mergeCell ref="B28:F28"/>
    <mergeCell ref="B29:F30"/>
    <mergeCell ref="A29:A30"/>
    <mergeCell ref="A31:A32"/>
    <mergeCell ref="B31:F32"/>
  </mergeCells>
  <phoneticPr fontId="6"/>
  <pageMargins left="0.70866141732283472" right="0.70866141732283472" top="0.74803149606299213" bottom="0.15748031496062992" header="0.31496062992125984" footer="0.31496062992125984"/>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X293"/>
  <sheetViews>
    <sheetView view="pageBreakPreview" zoomScale="115" zoomScaleNormal="120" zoomScaleSheetLayoutView="115" workbookViewId="0">
      <selection activeCell="B19" sqref="B19:AI19"/>
    </sheetView>
  </sheetViews>
  <sheetFormatPr defaultColWidth="9" defaultRowHeight="13.5"/>
  <cols>
    <col min="1" max="1" width="2.5" style="41" customWidth="1"/>
    <col min="2" max="6" width="2.75" style="41" customWidth="1"/>
    <col min="7" max="35" width="2.5" style="41" customWidth="1"/>
    <col min="36" max="36" width="2.5" style="43" customWidth="1"/>
    <col min="37" max="37" width="4.125" style="41" customWidth="1"/>
    <col min="38" max="43" width="9.25" style="41" customWidth="1"/>
    <col min="44" max="44" width="9.75" style="41" bestFit="1" customWidth="1"/>
    <col min="45" max="16384" width="9" style="41"/>
  </cols>
  <sheetData>
    <row r="1" spans="1:46" ht="14.25" customHeight="1">
      <c r="A1" s="40" t="s">
        <v>425</v>
      </c>
      <c r="Y1" s="734" t="s">
        <v>85</v>
      </c>
      <c r="Z1" s="734"/>
      <c r="AA1" s="734"/>
      <c r="AB1" s="734"/>
      <c r="AC1" s="734" t="e">
        <f>IF(#REF!="","",#REF!)</f>
        <v>#REF!</v>
      </c>
      <c r="AD1" s="734"/>
      <c r="AE1" s="734"/>
      <c r="AF1" s="734"/>
      <c r="AG1" s="734"/>
      <c r="AH1" s="734"/>
      <c r="AI1" s="734"/>
      <c r="AJ1" s="734"/>
    </row>
    <row r="2" spans="1:46" ht="14.25" customHeight="1">
      <c r="AC2" s="42"/>
      <c r="AD2" s="42"/>
      <c r="AE2" s="42"/>
      <c r="AF2" s="42"/>
      <c r="AG2" s="42"/>
      <c r="AH2" s="42"/>
      <c r="AI2" s="42"/>
    </row>
    <row r="3" spans="1:46" ht="6" customHeight="1">
      <c r="A3" s="40"/>
    </row>
    <row r="4" spans="1:46" ht="16.5" customHeight="1">
      <c r="B4" s="44"/>
      <c r="C4" s="44"/>
      <c r="D4" s="44"/>
      <c r="E4" s="44"/>
      <c r="F4" s="44"/>
      <c r="G4" s="44"/>
      <c r="H4" s="44"/>
      <c r="I4" s="44"/>
      <c r="J4" s="44"/>
      <c r="K4" s="44"/>
      <c r="L4" s="44"/>
      <c r="M4" s="44"/>
      <c r="N4" s="44"/>
      <c r="O4" s="44"/>
      <c r="P4" s="44"/>
      <c r="Q4" s="44"/>
      <c r="R4" s="44"/>
      <c r="S4" s="44"/>
      <c r="T4" s="44"/>
      <c r="U4" s="44"/>
      <c r="V4" s="44"/>
      <c r="X4" s="45" t="s">
        <v>261</v>
      </c>
      <c r="Y4" s="955">
        <v>3</v>
      </c>
      <c r="Z4" s="955"/>
      <c r="AA4" s="44" t="s">
        <v>17</v>
      </c>
      <c r="AE4" s="44"/>
      <c r="AH4" s="44"/>
      <c r="AI4" s="44"/>
      <c r="AJ4" s="18"/>
    </row>
    <row r="5" spans="1:46" ht="16.5" customHeight="1">
      <c r="A5" s="951" t="s">
        <v>351</v>
      </c>
      <c r="B5" s="951"/>
      <c r="C5" s="951"/>
      <c r="D5" s="951"/>
      <c r="E5" s="951"/>
      <c r="F5" s="951"/>
      <c r="G5" s="951"/>
      <c r="H5" s="951"/>
      <c r="I5" s="951"/>
      <c r="J5" s="951"/>
      <c r="K5" s="951"/>
      <c r="L5" s="951"/>
      <c r="M5" s="951"/>
      <c r="N5" s="951"/>
      <c r="O5" s="951"/>
      <c r="P5" s="951"/>
      <c r="Q5" s="951"/>
      <c r="R5" s="951"/>
      <c r="S5" s="951"/>
      <c r="T5" s="951"/>
      <c r="U5" s="951"/>
      <c r="V5" s="951"/>
      <c r="W5" s="951"/>
      <c r="X5" s="951"/>
      <c r="Y5" s="951"/>
      <c r="Z5" s="951"/>
      <c r="AA5" s="951"/>
      <c r="AB5" s="951"/>
      <c r="AC5" s="951"/>
      <c r="AD5" s="951"/>
      <c r="AE5" s="951"/>
      <c r="AF5" s="951"/>
      <c r="AG5" s="951"/>
      <c r="AH5" s="951"/>
      <c r="AI5" s="951"/>
      <c r="AJ5" s="951"/>
    </row>
    <row r="6" spans="1:46" ht="6" customHeight="1"/>
    <row r="7" spans="1:46" ht="15" customHeight="1">
      <c r="A7" s="46" t="s">
        <v>141</v>
      </c>
      <c r="R7" s="42"/>
      <c r="S7" s="42"/>
      <c r="T7" s="42"/>
      <c r="U7" s="42"/>
      <c r="V7" s="42"/>
      <c r="W7" s="42"/>
      <c r="X7" s="42"/>
      <c r="Y7" s="42"/>
      <c r="Z7" s="42"/>
      <c r="AA7" s="47"/>
      <c r="AB7" s="47"/>
      <c r="AC7" s="48"/>
      <c r="AD7" s="48"/>
      <c r="AE7" s="48"/>
      <c r="AF7" s="48"/>
      <c r="AG7" s="48"/>
      <c r="AH7" s="48"/>
      <c r="AI7" s="48"/>
      <c r="AJ7" s="49"/>
    </row>
    <row r="8" spans="1:46" ht="6" customHeight="1"/>
    <row r="9" spans="1:46" s="50" customFormat="1" ht="12">
      <c r="A9" s="727" t="s">
        <v>111</v>
      </c>
      <c r="B9" s="728"/>
      <c r="C9" s="728"/>
      <c r="D9" s="728"/>
      <c r="E9" s="728"/>
      <c r="F9" s="729"/>
      <c r="G9" s="730" t="e">
        <f>IF(#REF!="","",#REF!)</f>
        <v>#REF!</v>
      </c>
      <c r="H9" s="730"/>
      <c r="I9" s="730"/>
      <c r="J9" s="730"/>
      <c r="K9" s="730"/>
      <c r="L9" s="730"/>
      <c r="M9" s="730"/>
      <c r="N9" s="730"/>
      <c r="O9" s="730"/>
      <c r="P9" s="730"/>
      <c r="Q9" s="730"/>
      <c r="R9" s="730"/>
      <c r="S9" s="730"/>
      <c r="T9" s="730"/>
      <c r="U9" s="730"/>
      <c r="V9" s="730"/>
      <c r="W9" s="730"/>
      <c r="X9" s="730"/>
      <c r="Y9" s="730"/>
      <c r="Z9" s="730"/>
      <c r="AA9" s="730"/>
      <c r="AB9" s="730"/>
      <c r="AC9" s="730"/>
      <c r="AD9" s="730"/>
      <c r="AE9" s="730"/>
      <c r="AF9" s="730"/>
      <c r="AG9" s="730"/>
      <c r="AH9" s="730"/>
      <c r="AI9" s="730"/>
      <c r="AJ9" s="731"/>
    </row>
    <row r="10" spans="1:46" s="50" customFormat="1" ht="25.5" customHeight="1">
      <c r="A10" s="764" t="s">
        <v>110</v>
      </c>
      <c r="B10" s="765"/>
      <c r="C10" s="765"/>
      <c r="D10" s="765"/>
      <c r="E10" s="765"/>
      <c r="F10" s="766"/>
      <c r="G10" s="732" t="e">
        <f>IF(#REF!="","",#REF!)</f>
        <v>#REF!</v>
      </c>
      <c r="H10" s="732"/>
      <c r="I10" s="732"/>
      <c r="J10" s="732"/>
      <c r="K10" s="732"/>
      <c r="L10" s="732"/>
      <c r="M10" s="732"/>
      <c r="N10" s="732"/>
      <c r="O10" s="732"/>
      <c r="P10" s="732"/>
      <c r="Q10" s="732"/>
      <c r="R10" s="732"/>
      <c r="S10" s="732"/>
      <c r="T10" s="732"/>
      <c r="U10" s="732"/>
      <c r="V10" s="732"/>
      <c r="W10" s="732"/>
      <c r="X10" s="732"/>
      <c r="Y10" s="732"/>
      <c r="Z10" s="732"/>
      <c r="AA10" s="732"/>
      <c r="AB10" s="732"/>
      <c r="AC10" s="732"/>
      <c r="AD10" s="732"/>
      <c r="AE10" s="732"/>
      <c r="AF10" s="732"/>
      <c r="AG10" s="732"/>
      <c r="AH10" s="732"/>
      <c r="AI10" s="732"/>
      <c r="AJ10" s="733"/>
    </row>
    <row r="11" spans="1:46" s="50" customFormat="1" ht="12.75" customHeight="1">
      <c r="A11" s="746" t="s">
        <v>114</v>
      </c>
      <c r="B11" s="747"/>
      <c r="C11" s="747"/>
      <c r="D11" s="747"/>
      <c r="E11" s="747"/>
      <c r="F11" s="748"/>
      <c r="G11" s="51" t="s">
        <v>7</v>
      </c>
      <c r="H11" s="956" t="e">
        <f>IF(#REF!="","",#REF!)</f>
        <v>#REF!</v>
      </c>
      <c r="I11" s="956"/>
      <c r="J11" s="956"/>
      <c r="K11" s="956"/>
      <c r="L11" s="956"/>
      <c r="M11" s="52"/>
      <c r="N11" s="53"/>
      <c r="O11" s="53"/>
      <c r="P11" s="53"/>
      <c r="Q11" s="53"/>
      <c r="R11" s="53"/>
      <c r="S11" s="53"/>
      <c r="T11" s="53"/>
      <c r="U11" s="53"/>
      <c r="V11" s="53"/>
      <c r="W11" s="53"/>
      <c r="X11" s="53"/>
      <c r="Y11" s="53"/>
      <c r="Z11" s="53"/>
      <c r="AA11" s="53"/>
      <c r="AB11" s="53"/>
      <c r="AC11" s="53"/>
      <c r="AD11" s="53"/>
      <c r="AE11" s="53"/>
      <c r="AF11" s="53"/>
      <c r="AG11" s="53"/>
      <c r="AH11" s="53"/>
      <c r="AI11" s="53"/>
      <c r="AJ11" s="54"/>
    </row>
    <row r="12" spans="1:46" s="50" customFormat="1" ht="16.5" customHeight="1">
      <c r="A12" s="749"/>
      <c r="B12" s="750"/>
      <c r="C12" s="750"/>
      <c r="D12" s="750"/>
      <c r="E12" s="750"/>
      <c r="F12" s="751"/>
      <c r="G12" s="742" t="e">
        <f>IF(#REF!="","",#REF!)</f>
        <v>#REF!</v>
      </c>
      <c r="H12" s="743"/>
      <c r="I12" s="743"/>
      <c r="J12" s="743"/>
      <c r="K12" s="743"/>
      <c r="L12" s="743"/>
      <c r="M12" s="743"/>
      <c r="N12" s="743"/>
      <c r="O12" s="743"/>
      <c r="P12" s="743"/>
      <c r="Q12" s="743"/>
      <c r="R12" s="743"/>
      <c r="S12" s="743"/>
      <c r="T12" s="743"/>
      <c r="U12" s="743"/>
      <c r="V12" s="743"/>
      <c r="W12" s="743"/>
      <c r="X12" s="743"/>
      <c r="Y12" s="743"/>
      <c r="Z12" s="743"/>
      <c r="AA12" s="743"/>
      <c r="AB12" s="743"/>
      <c r="AC12" s="743"/>
      <c r="AD12" s="743"/>
      <c r="AE12" s="743"/>
      <c r="AF12" s="743"/>
      <c r="AG12" s="743"/>
      <c r="AH12" s="743"/>
      <c r="AI12" s="743"/>
      <c r="AJ12" s="744"/>
    </row>
    <row r="13" spans="1:46" s="50" customFormat="1" ht="16.5" customHeight="1">
      <c r="A13" s="749"/>
      <c r="B13" s="750"/>
      <c r="C13" s="750"/>
      <c r="D13" s="750"/>
      <c r="E13" s="750"/>
      <c r="F13" s="751"/>
      <c r="G13" s="745" t="e">
        <f>IF(#REF!="","",#REF!)</f>
        <v>#REF!</v>
      </c>
      <c r="H13" s="740"/>
      <c r="I13" s="740"/>
      <c r="J13" s="740"/>
      <c r="K13" s="740"/>
      <c r="L13" s="740"/>
      <c r="M13" s="740"/>
      <c r="N13" s="740"/>
      <c r="O13" s="740"/>
      <c r="P13" s="740"/>
      <c r="Q13" s="740"/>
      <c r="R13" s="740"/>
      <c r="S13" s="740"/>
      <c r="T13" s="740"/>
      <c r="U13" s="740"/>
      <c r="V13" s="740"/>
      <c r="W13" s="740"/>
      <c r="X13" s="740"/>
      <c r="Y13" s="740"/>
      <c r="Z13" s="740"/>
      <c r="AA13" s="740"/>
      <c r="AB13" s="740"/>
      <c r="AC13" s="740"/>
      <c r="AD13" s="740"/>
      <c r="AE13" s="740"/>
      <c r="AF13" s="740"/>
      <c r="AG13" s="740"/>
      <c r="AH13" s="740"/>
      <c r="AI13" s="740"/>
      <c r="AJ13" s="741"/>
    </row>
    <row r="14" spans="1:46" s="50" customFormat="1" ht="12">
      <c r="A14" s="752" t="s">
        <v>111</v>
      </c>
      <c r="B14" s="753"/>
      <c r="C14" s="753"/>
      <c r="D14" s="753"/>
      <c r="E14" s="753"/>
      <c r="F14" s="754"/>
      <c r="G14" s="738" t="e">
        <f>IF(#REF!="","",#REF!)</f>
        <v>#REF!</v>
      </c>
      <c r="H14" s="738"/>
      <c r="I14" s="738"/>
      <c r="J14" s="738"/>
      <c r="K14" s="738"/>
      <c r="L14" s="738"/>
      <c r="M14" s="738"/>
      <c r="N14" s="738"/>
      <c r="O14" s="738"/>
      <c r="P14" s="738"/>
      <c r="Q14" s="738"/>
      <c r="R14" s="738"/>
      <c r="S14" s="738"/>
      <c r="T14" s="738"/>
      <c r="U14" s="738"/>
      <c r="V14" s="738"/>
      <c r="W14" s="738"/>
      <c r="X14" s="738"/>
      <c r="Y14" s="738"/>
      <c r="Z14" s="738"/>
      <c r="AA14" s="738"/>
      <c r="AB14" s="738"/>
      <c r="AC14" s="738"/>
      <c r="AD14" s="738"/>
      <c r="AE14" s="738"/>
      <c r="AF14" s="738"/>
      <c r="AG14" s="738"/>
      <c r="AH14" s="738"/>
      <c r="AI14" s="738"/>
      <c r="AJ14" s="739"/>
    </row>
    <row r="15" spans="1:46" s="50" customFormat="1" ht="25.5" customHeight="1">
      <c r="A15" s="749" t="s">
        <v>109</v>
      </c>
      <c r="B15" s="750"/>
      <c r="C15" s="750"/>
      <c r="D15" s="750"/>
      <c r="E15" s="750"/>
      <c r="F15" s="751"/>
      <c r="G15" s="740" t="e">
        <f>IF(#REF!="","",#REF!)</f>
        <v>#REF!</v>
      </c>
      <c r="H15" s="740"/>
      <c r="I15" s="740"/>
      <c r="J15" s="740"/>
      <c r="K15" s="740"/>
      <c r="L15" s="740"/>
      <c r="M15" s="740"/>
      <c r="N15" s="740"/>
      <c r="O15" s="740"/>
      <c r="P15" s="740"/>
      <c r="Q15" s="740"/>
      <c r="R15" s="740"/>
      <c r="S15" s="740"/>
      <c r="T15" s="740"/>
      <c r="U15" s="740"/>
      <c r="V15" s="740"/>
      <c r="W15" s="740"/>
      <c r="X15" s="740"/>
      <c r="Y15" s="740"/>
      <c r="Z15" s="740"/>
      <c r="AA15" s="740"/>
      <c r="AB15" s="740"/>
      <c r="AC15" s="740"/>
      <c r="AD15" s="740"/>
      <c r="AE15" s="740"/>
      <c r="AF15" s="740"/>
      <c r="AG15" s="740"/>
      <c r="AH15" s="740"/>
      <c r="AI15" s="740"/>
      <c r="AJ15" s="741"/>
    </row>
    <row r="16" spans="1:46" s="50" customFormat="1" ht="15" customHeight="1">
      <c r="A16" s="735" t="s">
        <v>113</v>
      </c>
      <c r="B16" s="735"/>
      <c r="C16" s="735"/>
      <c r="D16" s="735"/>
      <c r="E16" s="735"/>
      <c r="F16" s="735"/>
      <c r="G16" s="755" t="s">
        <v>0</v>
      </c>
      <c r="H16" s="734"/>
      <c r="I16" s="734"/>
      <c r="J16" s="734"/>
      <c r="K16" s="736" t="e">
        <f>IF(#REF!="","",#REF!)</f>
        <v>#REF!</v>
      </c>
      <c r="L16" s="736"/>
      <c r="M16" s="736"/>
      <c r="N16" s="736"/>
      <c r="O16" s="736"/>
      <c r="P16" s="734" t="s">
        <v>1</v>
      </c>
      <c r="Q16" s="734"/>
      <c r="R16" s="734"/>
      <c r="S16" s="734"/>
      <c r="T16" s="736" t="e">
        <f>IF(#REF!="","",#REF!)</f>
        <v>#REF!</v>
      </c>
      <c r="U16" s="736"/>
      <c r="V16" s="736"/>
      <c r="W16" s="736"/>
      <c r="X16" s="736"/>
      <c r="Y16" s="734" t="s">
        <v>112</v>
      </c>
      <c r="Z16" s="734"/>
      <c r="AA16" s="734"/>
      <c r="AB16" s="734"/>
      <c r="AC16" s="737" t="e">
        <f>IF(#REF!="","",#REF!)</f>
        <v>#REF!</v>
      </c>
      <c r="AD16" s="737"/>
      <c r="AE16" s="737"/>
      <c r="AF16" s="737"/>
      <c r="AG16" s="737"/>
      <c r="AH16" s="737"/>
      <c r="AI16" s="737"/>
      <c r="AJ16" s="737"/>
      <c r="AK16" s="2"/>
      <c r="AT16" s="55"/>
    </row>
    <row r="17" spans="1:46" s="50" customFormat="1" ht="12.75" thickBot="1">
      <c r="A17" s="56"/>
      <c r="B17" s="56"/>
      <c r="C17" s="56"/>
      <c r="D17" s="56"/>
      <c r="E17" s="56"/>
      <c r="F17" s="56"/>
      <c r="G17" s="56"/>
      <c r="H17" s="56"/>
      <c r="I17" s="56"/>
      <c r="J17" s="56"/>
      <c r="K17" s="56"/>
      <c r="L17" s="56"/>
      <c r="M17" s="56"/>
      <c r="N17" s="56"/>
      <c r="O17" s="56"/>
      <c r="P17" s="56"/>
      <c r="Q17" s="56"/>
      <c r="R17" s="56"/>
      <c r="S17" s="56"/>
      <c r="T17" s="56"/>
      <c r="U17" s="56"/>
      <c r="V17" s="56"/>
      <c r="W17" s="56"/>
      <c r="X17" s="56"/>
      <c r="Y17" s="56"/>
      <c r="Z17" s="56"/>
      <c r="AA17" s="56"/>
      <c r="AB17" s="56"/>
      <c r="AC17" s="56"/>
      <c r="AD17" s="56"/>
      <c r="AE17" s="56"/>
      <c r="AF17" s="56"/>
      <c r="AG17" s="56"/>
      <c r="AH17" s="56"/>
      <c r="AI17" s="56"/>
      <c r="AJ17" s="57"/>
      <c r="AK17" s="2"/>
      <c r="AT17" s="55"/>
    </row>
    <row r="18" spans="1:46" s="50" customFormat="1" ht="3.75" customHeight="1">
      <c r="A18" s="58"/>
      <c r="B18" s="59"/>
      <c r="C18" s="59"/>
      <c r="D18" s="59"/>
      <c r="E18" s="59"/>
      <c r="F18" s="59"/>
      <c r="G18" s="59"/>
      <c r="H18" s="59"/>
      <c r="I18" s="59"/>
      <c r="J18" s="59"/>
      <c r="K18" s="59"/>
      <c r="L18" s="59"/>
      <c r="M18" s="59"/>
      <c r="N18" s="59"/>
      <c r="O18" s="59"/>
      <c r="P18" s="59"/>
      <c r="Q18" s="59"/>
      <c r="R18" s="59"/>
      <c r="S18" s="59"/>
      <c r="T18" s="59"/>
      <c r="U18" s="59"/>
      <c r="V18" s="59"/>
      <c r="W18" s="59"/>
      <c r="X18" s="59"/>
      <c r="Y18" s="59"/>
      <c r="Z18" s="59"/>
      <c r="AA18" s="59"/>
      <c r="AB18" s="59"/>
      <c r="AC18" s="59"/>
      <c r="AD18" s="59"/>
      <c r="AE18" s="59"/>
      <c r="AF18" s="59"/>
      <c r="AG18" s="59"/>
      <c r="AH18" s="59"/>
      <c r="AI18" s="59"/>
      <c r="AJ18" s="60"/>
      <c r="AK18" s="2"/>
      <c r="AT18" s="55"/>
    </row>
    <row r="19" spans="1:46" s="50" customFormat="1" ht="18" customHeight="1">
      <c r="A19" s="61" t="s">
        <v>264</v>
      </c>
      <c r="B19" s="56"/>
      <c r="C19" s="56"/>
      <c r="D19" s="56"/>
      <c r="E19" s="56"/>
      <c r="F19" s="56"/>
      <c r="G19" s="56"/>
      <c r="H19" s="56"/>
      <c r="I19" s="56"/>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56"/>
      <c r="AI19" s="56"/>
      <c r="AJ19" s="62"/>
      <c r="AK19" s="2"/>
      <c r="AL19" s="181" t="s">
        <v>332</v>
      </c>
      <c r="AM19" s="181" t="s">
        <v>333</v>
      </c>
      <c r="AT19" s="55"/>
    </row>
    <row r="20" spans="1:46" ht="18" customHeight="1">
      <c r="A20" s="63"/>
      <c r="B20" s="64"/>
      <c r="C20" s="65" t="s">
        <v>262</v>
      </c>
      <c r="D20" s="66"/>
      <c r="E20" s="66"/>
      <c r="F20" s="66"/>
      <c r="G20" s="66"/>
      <c r="H20" s="66"/>
      <c r="I20" s="66"/>
      <c r="J20" s="66"/>
      <c r="K20" s="66"/>
      <c r="L20" s="67"/>
      <c r="M20" s="68"/>
      <c r="N20" s="68"/>
      <c r="O20" s="68"/>
      <c r="P20" s="69"/>
      <c r="S20" s="70"/>
      <c r="T20" s="39" t="s">
        <v>263</v>
      </c>
      <c r="U20" s="71"/>
      <c r="V20" s="71"/>
      <c r="W20" s="71"/>
      <c r="X20" s="71"/>
      <c r="Y20" s="71"/>
      <c r="Z20" s="71"/>
      <c r="AA20" s="71"/>
      <c r="AB20" s="72"/>
      <c r="AC20" s="71"/>
      <c r="AD20" s="71"/>
      <c r="AE20" s="71"/>
      <c r="AF20" s="71"/>
      <c r="AG20" s="71"/>
      <c r="AH20" s="71"/>
      <c r="AI20" s="73"/>
      <c r="AJ20" s="74"/>
      <c r="AK20" s="2"/>
      <c r="AL20" s="181" t="b">
        <v>1</v>
      </c>
      <c r="AM20" s="179" t="b">
        <v>1</v>
      </c>
      <c r="AT20" s="75"/>
    </row>
    <row r="21" spans="1:46" ht="5.0999999999999996" customHeight="1">
      <c r="A21" s="63"/>
      <c r="B21" s="571"/>
      <c r="C21" s="47"/>
      <c r="D21" s="77"/>
      <c r="E21" s="47"/>
      <c r="F21" s="47"/>
      <c r="G21" s="47"/>
      <c r="H21" s="47"/>
      <c r="I21" s="47"/>
      <c r="J21" s="47"/>
      <c r="K21" s="47"/>
      <c r="L21" s="47"/>
      <c r="M21" s="78"/>
      <c r="N21" s="1"/>
      <c r="O21" s="1"/>
      <c r="P21" s="1"/>
      <c r="Q21" s="47"/>
      <c r="T21" s="47"/>
      <c r="U21" s="77"/>
      <c r="V21" s="47"/>
      <c r="W21" s="47"/>
      <c r="X21" s="47"/>
      <c r="Y21" s="47"/>
      <c r="Z21" s="47"/>
      <c r="AA21" s="47"/>
      <c r="AB21" s="47"/>
      <c r="AC21" s="1"/>
      <c r="AD21" s="47"/>
      <c r="AE21" s="47"/>
      <c r="AF21" s="47"/>
      <c r="AG21" s="47"/>
      <c r="AH21" s="47"/>
      <c r="AI21" s="47"/>
      <c r="AJ21" s="79"/>
      <c r="AT21" s="75"/>
    </row>
    <row r="22" spans="1:46" ht="3.75" customHeight="1" thickBot="1">
      <c r="A22" s="80"/>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2"/>
      <c r="AK22" s="43"/>
      <c r="AT22" s="75"/>
    </row>
    <row r="23" spans="1:46" ht="13.5" customHeight="1">
      <c r="AK23" s="43"/>
      <c r="AT23" s="75"/>
    </row>
    <row r="24" spans="1:46" ht="15" customHeight="1">
      <c r="A24" s="83" t="s">
        <v>142</v>
      </c>
      <c r="C24" s="84"/>
      <c r="D24" s="84"/>
      <c r="E24" s="84"/>
      <c r="F24" s="84"/>
      <c r="G24" s="84"/>
      <c r="H24" s="84"/>
      <c r="I24" s="84"/>
      <c r="J24" s="84"/>
      <c r="K24" s="84"/>
      <c r="L24" s="84"/>
      <c r="M24" s="84"/>
      <c r="N24" s="84"/>
      <c r="O24" s="84"/>
      <c r="P24" s="84"/>
      <c r="Q24" s="84"/>
      <c r="R24" s="84"/>
      <c r="S24" s="84"/>
      <c r="T24" s="84"/>
      <c r="U24" s="84"/>
      <c r="V24" s="84"/>
      <c r="W24" s="84"/>
      <c r="X24" s="84"/>
      <c r="Y24" s="84"/>
      <c r="Z24" s="84"/>
      <c r="AA24" s="84"/>
      <c r="AB24" s="84"/>
      <c r="AC24" s="84"/>
      <c r="AD24" s="84"/>
      <c r="AE24" s="84"/>
      <c r="AF24" s="84"/>
      <c r="AG24" s="84"/>
      <c r="AH24" s="84"/>
      <c r="AI24" s="84"/>
      <c r="AK24" s="43"/>
      <c r="AT24" s="75"/>
    </row>
    <row r="25" spans="1:46" ht="15" customHeight="1">
      <c r="A25" s="85"/>
      <c r="B25" s="479" t="s">
        <v>131</v>
      </c>
      <c r="C25" s="84"/>
      <c r="D25" s="84"/>
      <c r="E25" s="84"/>
      <c r="F25" s="84"/>
      <c r="G25" s="84"/>
      <c r="H25" s="84"/>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K25" s="43"/>
      <c r="AT25" s="75"/>
    </row>
    <row r="26" spans="1:46" ht="4.5" customHeight="1">
      <c r="B26" s="50"/>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c r="AI26" s="84"/>
      <c r="AK26" s="43"/>
      <c r="AT26" s="75"/>
    </row>
    <row r="27" spans="1:46" ht="15" customHeight="1">
      <c r="A27" s="41" t="s">
        <v>352</v>
      </c>
      <c r="B27" s="50"/>
      <c r="C27" s="84"/>
      <c r="D27" s="84"/>
      <c r="E27" s="84"/>
      <c r="F27" s="84"/>
      <c r="G27" s="84"/>
      <c r="H27" s="84"/>
      <c r="I27" s="84"/>
      <c r="J27" s="84"/>
      <c r="K27" s="84"/>
      <c r="L27" s="84"/>
      <c r="M27" s="84"/>
      <c r="N27" s="84"/>
      <c r="O27" s="84"/>
      <c r="P27" s="84"/>
      <c r="Q27" s="84"/>
      <c r="R27" s="84"/>
      <c r="S27" s="84"/>
      <c r="T27" s="84"/>
      <c r="U27" s="84"/>
      <c r="V27" s="84"/>
      <c r="W27" s="84"/>
      <c r="X27" s="84"/>
      <c r="Y27" s="84"/>
      <c r="Z27" s="84"/>
      <c r="AA27" s="84"/>
      <c r="AB27" s="84"/>
      <c r="AC27" s="84"/>
      <c r="AD27" s="84"/>
      <c r="AE27" s="84"/>
      <c r="AF27" s="84"/>
      <c r="AG27" s="84"/>
      <c r="AH27" s="84"/>
      <c r="AI27" s="84"/>
      <c r="AK27" s="43"/>
      <c r="AT27" s="75"/>
    </row>
    <row r="28" spans="1:46" ht="21" customHeight="1">
      <c r="A28" s="52" t="s">
        <v>28</v>
      </c>
      <c r="B28" s="564" t="s">
        <v>282</v>
      </c>
      <c r="C28" s="564"/>
      <c r="D28" s="564"/>
      <c r="E28" s="564"/>
      <c r="F28" s="564"/>
      <c r="G28" s="564"/>
      <c r="H28" s="564"/>
      <c r="I28" s="564"/>
      <c r="J28" s="564"/>
      <c r="K28" s="564"/>
      <c r="L28" s="87"/>
      <c r="M28" s="88" t="s">
        <v>57</v>
      </c>
      <c r="N28" s="700" t="s">
        <v>223</v>
      </c>
      <c r="O28" s="701"/>
      <c r="P28" s="701"/>
      <c r="Q28" s="701"/>
      <c r="R28" s="701"/>
      <c r="S28" s="701"/>
      <c r="T28" s="701"/>
      <c r="U28" s="701"/>
      <c r="V28" s="701"/>
      <c r="W28" s="701"/>
      <c r="X28" s="701"/>
      <c r="Y28" s="701"/>
      <c r="Z28" s="701"/>
      <c r="AA28" s="701"/>
      <c r="AB28" s="701"/>
      <c r="AC28" s="701"/>
      <c r="AD28" s="701"/>
      <c r="AE28" s="701"/>
      <c r="AF28" s="701"/>
      <c r="AG28" s="701"/>
      <c r="AH28" s="701"/>
      <c r="AI28" s="701"/>
      <c r="AJ28" s="702"/>
      <c r="AK28" s="43"/>
      <c r="AT28" s="75"/>
    </row>
    <row r="29" spans="1:46" ht="21" customHeight="1">
      <c r="A29" s="89" t="s">
        <v>10</v>
      </c>
      <c r="B29" s="564" t="s">
        <v>276</v>
      </c>
      <c r="C29" s="90"/>
      <c r="D29" s="90"/>
      <c r="E29" s="90"/>
      <c r="F29" s="90"/>
      <c r="G29" s="90"/>
      <c r="H29" s="90"/>
      <c r="I29" s="90"/>
      <c r="J29" s="90"/>
      <c r="K29" s="90"/>
      <c r="L29" s="90"/>
      <c r="M29" s="91"/>
      <c r="N29" s="703"/>
      <c r="O29" s="704"/>
      <c r="P29" s="704"/>
      <c r="Q29" s="704"/>
      <c r="R29" s="704"/>
      <c r="S29" s="704"/>
      <c r="T29" s="704"/>
      <c r="U29" s="704"/>
      <c r="V29" s="704"/>
      <c r="W29" s="704"/>
      <c r="X29" s="704"/>
      <c r="Y29" s="704"/>
      <c r="Z29" s="704"/>
      <c r="AA29" s="704"/>
      <c r="AB29" s="704"/>
      <c r="AC29" s="704"/>
      <c r="AD29" s="704"/>
      <c r="AE29" s="704"/>
      <c r="AF29" s="704"/>
      <c r="AG29" s="704"/>
      <c r="AH29" s="704"/>
      <c r="AI29" s="704"/>
      <c r="AJ29" s="705"/>
      <c r="AK29" s="43"/>
      <c r="AT29" s="75"/>
    </row>
    <row r="30" spans="1:46" ht="21" customHeight="1" thickBot="1">
      <c r="A30" s="89" t="s">
        <v>20</v>
      </c>
      <c r="B30" s="564" t="s">
        <v>19</v>
      </c>
      <c r="C30" s="90"/>
      <c r="D30" s="756">
        <f>IF($Y$4="","",$Y$4)</f>
        <v>3</v>
      </c>
      <c r="E30" s="756"/>
      <c r="F30" s="92" t="s">
        <v>275</v>
      </c>
      <c r="G30" s="90"/>
      <c r="H30" s="90"/>
      <c r="I30" s="90"/>
      <c r="J30" s="90"/>
      <c r="K30" s="90"/>
      <c r="L30" s="90"/>
      <c r="M30" s="90"/>
      <c r="N30" s="90"/>
      <c r="O30" s="90"/>
      <c r="P30" s="90"/>
      <c r="Q30" s="90"/>
      <c r="R30" s="90"/>
      <c r="S30" s="90"/>
      <c r="T30" s="90"/>
      <c r="U30" s="90"/>
      <c r="V30" s="90"/>
      <c r="W30" s="90"/>
      <c r="X30" s="90"/>
      <c r="Y30" s="90"/>
      <c r="Z30" s="90"/>
      <c r="AA30" s="90"/>
      <c r="AB30" s="757">
        <f>'別紙様式2-2 個表_処遇'!$O$5</f>
        <v>0</v>
      </c>
      <c r="AC30" s="758"/>
      <c r="AD30" s="758"/>
      <c r="AE30" s="758"/>
      <c r="AF30" s="758"/>
      <c r="AG30" s="758"/>
      <c r="AH30" s="758"/>
      <c r="AI30" s="759" t="s">
        <v>2</v>
      </c>
      <c r="AJ30" s="755"/>
      <c r="AK30" s="2"/>
      <c r="AT30" s="75"/>
    </row>
    <row r="31" spans="1:46" ht="21" customHeight="1" thickBot="1">
      <c r="A31" s="93" t="s">
        <v>18</v>
      </c>
      <c r="B31" s="94" t="s">
        <v>265</v>
      </c>
      <c r="C31" s="95"/>
      <c r="D31" s="94"/>
      <c r="E31" s="94"/>
      <c r="F31" s="94"/>
      <c r="G31" s="94"/>
      <c r="H31" s="94"/>
      <c r="I31" s="94"/>
      <c r="J31" s="94"/>
      <c r="K31" s="94"/>
      <c r="L31" s="94"/>
      <c r="M31" s="94"/>
      <c r="N31" s="94"/>
      <c r="O31" s="94"/>
      <c r="P31" s="94"/>
      <c r="Q31" s="94"/>
      <c r="R31" s="94"/>
      <c r="S31" s="94"/>
      <c r="T31" s="94"/>
      <c r="U31" s="94"/>
      <c r="V31" s="94"/>
      <c r="W31" s="94"/>
      <c r="X31" s="94"/>
      <c r="Y31" s="94"/>
      <c r="Z31" s="96"/>
      <c r="AA31" s="97" t="s">
        <v>210</v>
      </c>
      <c r="AB31" s="760">
        <f>IFERROR(AB32-AB33,"")</f>
        <v>0</v>
      </c>
      <c r="AC31" s="761"/>
      <c r="AD31" s="761"/>
      <c r="AE31" s="761"/>
      <c r="AF31" s="761"/>
      <c r="AG31" s="761"/>
      <c r="AH31" s="761"/>
      <c r="AI31" s="759" t="s">
        <v>2</v>
      </c>
      <c r="AJ31" s="755"/>
      <c r="AK31" s="43" t="s">
        <v>168</v>
      </c>
      <c r="AL31" s="98" t="str">
        <f>IFERROR(IF(AND(ISNUMBER(AB31),ISNUMBER(AB30),AB31&gt;AB30),"○","☓"),"")</f>
        <v>☓</v>
      </c>
      <c r="AM31" s="99" t="s">
        <v>169</v>
      </c>
      <c r="AN31" s="100"/>
      <c r="AO31" s="100"/>
      <c r="AP31" s="100"/>
      <c r="AQ31" s="100"/>
      <c r="AR31" s="100"/>
      <c r="AS31" s="100"/>
      <c r="AT31" s="101"/>
    </row>
    <row r="32" spans="1:46" ht="21" customHeight="1" thickBot="1">
      <c r="A32" s="102"/>
      <c r="B32" s="762" t="s">
        <v>277</v>
      </c>
      <c r="C32" s="763"/>
      <c r="D32" s="763"/>
      <c r="E32" s="763"/>
      <c r="F32" s="763"/>
      <c r="G32" s="763"/>
      <c r="H32" s="763"/>
      <c r="I32" s="763"/>
      <c r="J32" s="763"/>
      <c r="K32" s="763"/>
      <c r="L32" s="763"/>
      <c r="M32" s="763"/>
      <c r="N32" s="763"/>
      <c r="O32" s="763"/>
      <c r="P32" s="763"/>
      <c r="Q32" s="763"/>
      <c r="R32" s="763"/>
      <c r="S32" s="763"/>
      <c r="T32" s="763"/>
      <c r="U32" s="763"/>
      <c r="V32" s="763"/>
      <c r="W32" s="763"/>
      <c r="X32" s="763"/>
      <c r="Y32" s="763"/>
      <c r="Z32" s="763"/>
      <c r="AA32" s="763"/>
      <c r="AB32" s="713"/>
      <c r="AC32" s="714"/>
      <c r="AD32" s="714"/>
      <c r="AE32" s="714"/>
      <c r="AF32" s="714"/>
      <c r="AG32" s="714"/>
      <c r="AH32" s="715"/>
      <c r="AI32" s="720" t="s">
        <v>2</v>
      </c>
      <c r="AJ32" s="721"/>
      <c r="AK32" s="43"/>
      <c r="AT32" s="75"/>
    </row>
    <row r="33" spans="1:46" ht="21" customHeight="1" thickBot="1">
      <c r="A33" s="103"/>
      <c r="B33" s="706" t="s">
        <v>278</v>
      </c>
      <c r="C33" s="707"/>
      <c r="D33" s="707"/>
      <c r="E33" s="707"/>
      <c r="F33" s="707"/>
      <c r="G33" s="707"/>
      <c r="H33" s="707"/>
      <c r="I33" s="707"/>
      <c r="J33" s="707"/>
      <c r="K33" s="707"/>
      <c r="L33" s="707"/>
      <c r="M33" s="707"/>
      <c r="N33" s="707"/>
      <c r="O33" s="707"/>
      <c r="P33" s="707"/>
      <c r="Q33" s="707"/>
      <c r="R33" s="707"/>
      <c r="S33" s="707"/>
      <c r="T33" s="707"/>
      <c r="U33" s="707"/>
      <c r="V33" s="707"/>
      <c r="W33" s="707"/>
      <c r="X33" s="707"/>
      <c r="Y33" s="707"/>
      <c r="Z33" s="707"/>
      <c r="AA33" s="707"/>
      <c r="AB33" s="708">
        <f>AB34-AB35-AB36-AB37</f>
        <v>0</v>
      </c>
      <c r="AC33" s="709"/>
      <c r="AD33" s="709"/>
      <c r="AE33" s="709"/>
      <c r="AF33" s="709"/>
      <c r="AG33" s="709"/>
      <c r="AH33" s="709"/>
      <c r="AI33" s="710" t="s">
        <v>2</v>
      </c>
      <c r="AJ33" s="711"/>
      <c r="AK33" s="43"/>
      <c r="AT33" s="75"/>
    </row>
    <row r="34" spans="1:46" ht="21" customHeight="1" thickBot="1">
      <c r="A34" s="104"/>
      <c r="B34" s="712"/>
      <c r="C34" s="105" t="s">
        <v>279</v>
      </c>
      <c r="D34" s="105"/>
      <c r="E34" s="106"/>
      <c r="F34" s="106"/>
      <c r="G34" s="106"/>
      <c r="H34" s="106"/>
      <c r="I34" s="106"/>
      <c r="J34" s="106"/>
      <c r="K34" s="106"/>
      <c r="L34" s="106"/>
      <c r="M34" s="106"/>
      <c r="N34" s="106"/>
      <c r="O34" s="106"/>
      <c r="P34" s="106"/>
      <c r="Q34" s="106"/>
      <c r="R34" s="106"/>
      <c r="S34" s="106"/>
      <c r="T34" s="106"/>
      <c r="U34" s="106"/>
      <c r="V34" s="106"/>
      <c r="W34" s="106"/>
      <c r="X34" s="106"/>
      <c r="Y34" s="106"/>
      <c r="Z34" s="106"/>
      <c r="AA34" s="106"/>
      <c r="AB34" s="713"/>
      <c r="AC34" s="714"/>
      <c r="AD34" s="714"/>
      <c r="AE34" s="714"/>
      <c r="AF34" s="714"/>
      <c r="AG34" s="714"/>
      <c r="AH34" s="715"/>
      <c r="AI34" s="716" t="s">
        <v>2</v>
      </c>
      <c r="AJ34" s="717"/>
      <c r="AK34" s="2"/>
      <c r="AT34" s="75"/>
    </row>
    <row r="35" spans="1:46" ht="21" customHeight="1" thickBot="1">
      <c r="A35" s="104"/>
      <c r="B35" s="712"/>
      <c r="C35" s="107" t="s">
        <v>316</v>
      </c>
      <c r="D35" s="107"/>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713"/>
      <c r="AC35" s="718"/>
      <c r="AD35" s="718"/>
      <c r="AE35" s="718"/>
      <c r="AF35" s="718"/>
      <c r="AG35" s="718"/>
      <c r="AH35" s="719"/>
      <c r="AI35" s="720" t="s">
        <v>2</v>
      </c>
      <c r="AJ35" s="721"/>
      <c r="AK35" s="2"/>
      <c r="AT35" s="75"/>
    </row>
    <row r="36" spans="1:46" ht="30" customHeight="1" thickBot="1">
      <c r="A36" s="104"/>
      <c r="B36" s="712"/>
      <c r="C36" s="722" t="s">
        <v>318</v>
      </c>
      <c r="D36" s="722"/>
      <c r="E36" s="722"/>
      <c r="F36" s="722"/>
      <c r="G36" s="722"/>
      <c r="H36" s="722"/>
      <c r="I36" s="722"/>
      <c r="J36" s="722"/>
      <c r="K36" s="722"/>
      <c r="L36" s="722"/>
      <c r="M36" s="722"/>
      <c r="N36" s="722"/>
      <c r="O36" s="722"/>
      <c r="P36" s="722"/>
      <c r="Q36" s="722"/>
      <c r="R36" s="722"/>
      <c r="S36" s="722"/>
      <c r="T36" s="722"/>
      <c r="U36" s="722"/>
      <c r="V36" s="722"/>
      <c r="W36" s="722"/>
      <c r="X36" s="722"/>
      <c r="Y36" s="722"/>
      <c r="Z36" s="722"/>
      <c r="AA36" s="723"/>
      <c r="AB36" s="724"/>
      <c r="AC36" s="725"/>
      <c r="AD36" s="725"/>
      <c r="AE36" s="725"/>
      <c r="AF36" s="725"/>
      <c r="AG36" s="725"/>
      <c r="AH36" s="726"/>
      <c r="AI36" s="720" t="s">
        <v>2</v>
      </c>
      <c r="AJ36" s="721"/>
      <c r="AK36" s="2"/>
      <c r="AT36" s="75"/>
    </row>
    <row r="37" spans="1:46" ht="21" customHeight="1" thickBot="1">
      <c r="A37" s="112"/>
      <c r="B37" s="113"/>
      <c r="C37" s="114" t="s">
        <v>280</v>
      </c>
      <c r="D37" s="114"/>
      <c r="E37" s="115"/>
      <c r="F37" s="115"/>
      <c r="G37" s="115"/>
      <c r="H37" s="115"/>
      <c r="I37" s="115"/>
      <c r="J37" s="115"/>
      <c r="K37" s="115"/>
      <c r="L37" s="115"/>
      <c r="M37" s="108"/>
      <c r="N37" s="108"/>
      <c r="O37" s="108"/>
      <c r="P37" s="108"/>
      <c r="Q37" s="108"/>
      <c r="R37" s="108"/>
      <c r="S37" s="108"/>
      <c r="T37" s="108"/>
      <c r="U37" s="109"/>
      <c r="V37" s="110"/>
      <c r="W37" s="110"/>
      <c r="X37" s="110"/>
      <c r="Y37" s="110"/>
      <c r="Z37" s="111"/>
      <c r="AA37" s="111"/>
      <c r="AB37" s="691">
        <v>0</v>
      </c>
      <c r="AC37" s="692"/>
      <c r="AD37" s="692"/>
      <c r="AE37" s="692"/>
      <c r="AF37" s="692"/>
      <c r="AG37" s="692"/>
      <c r="AH37" s="693"/>
      <c r="AI37" s="694" t="s">
        <v>2</v>
      </c>
      <c r="AJ37" s="695"/>
      <c r="AK37" s="2"/>
      <c r="AT37" s="75"/>
    </row>
    <row r="38" spans="1:46" s="50" customFormat="1" ht="21" customHeight="1" thickBot="1">
      <c r="A38" s="52" t="s">
        <v>69</v>
      </c>
      <c r="B38" s="696" t="s">
        <v>14</v>
      </c>
      <c r="C38" s="696"/>
      <c r="D38" s="696"/>
      <c r="E38" s="696"/>
      <c r="F38" s="696"/>
      <c r="G38" s="696"/>
      <c r="H38" s="696"/>
      <c r="I38" s="696"/>
      <c r="J38" s="696"/>
      <c r="K38" s="696"/>
      <c r="L38" s="697"/>
      <c r="M38" s="116"/>
      <c r="N38" s="117" t="s">
        <v>19</v>
      </c>
      <c r="O38" s="117"/>
      <c r="P38" s="698"/>
      <c r="Q38" s="698"/>
      <c r="R38" s="117" t="s">
        <v>11</v>
      </c>
      <c r="S38" s="698"/>
      <c r="T38" s="698"/>
      <c r="U38" s="117" t="s">
        <v>12</v>
      </c>
      <c r="V38" s="699" t="s">
        <v>13</v>
      </c>
      <c r="W38" s="699"/>
      <c r="X38" s="117" t="s">
        <v>19</v>
      </c>
      <c r="Y38" s="117"/>
      <c r="Z38" s="698"/>
      <c r="AA38" s="698"/>
      <c r="AB38" s="117" t="s">
        <v>11</v>
      </c>
      <c r="AC38" s="698"/>
      <c r="AD38" s="698"/>
      <c r="AE38" s="117" t="s">
        <v>12</v>
      </c>
      <c r="AF38" s="117"/>
      <c r="AG38" s="117"/>
      <c r="AH38" s="699"/>
      <c r="AI38" s="699"/>
      <c r="AJ38" s="118"/>
      <c r="AK38" s="2"/>
    </row>
    <row r="39" spans="1:46" ht="6.75" customHeight="1">
      <c r="A39" s="119"/>
      <c r="B39" s="120"/>
      <c r="C39" s="120"/>
      <c r="D39" s="120"/>
      <c r="E39" s="120"/>
      <c r="F39" s="120"/>
      <c r="G39" s="120"/>
      <c r="H39" s="120"/>
      <c r="I39" s="120"/>
      <c r="J39" s="120"/>
      <c r="K39" s="120"/>
      <c r="L39" s="120"/>
      <c r="M39" s="121"/>
      <c r="N39" s="121"/>
      <c r="O39" s="121"/>
      <c r="P39" s="121"/>
      <c r="Q39" s="121"/>
      <c r="R39" s="121"/>
      <c r="S39" s="121"/>
      <c r="T39" s="121"/>
      <c r="U39" s="121"/>
      <c r="V39" s="121"/>
      <c r="W39" s="121"/>
      <c r="X39" s="121"/>
      <c r="Y39" s="121"/>
      <c r="Z39" s="121"/>
      <c r="AA39" s="121"/>
      <c r="AB39" s="121"/>
      <c r="AC39" s="121"/>
      <c r="AD39" s="121"/>
      <c r="AE39" s="121"/>
      <c r="AF39" s="121"/>
      <c r="AG39" s="121"/>
      <c r="AH39" s="121"/>
      <c r="AI39" s="121"/>
      <c r="AJ39" s="122"/>
      <c r="AK39" s="43"/>
      <c r="AT39" s="75"/>
    </row>
    <row r="40" spans="1:46" ht="13.5" customHeight="1" thickBot="1">
      <c r="A40" s="123" t="s">
        <v>78</v>
      </c>
      <c r="B40" s="124"/>
      <c r="C40" s="124"/>
      <c r="D40" s="124"/>
      <c r="E40" s="124"/>
      <c r="F40" s="124"/>
      <c r="G40" s="124"/>
      <c r="H40" s="124"/>
      <c r="I40" s="124"/>
      <c r="J40" s="124"/>
      <c r="K40" s="124"/>
      <c r="L40" s="124"/>
      <c r="M40" s="124"/>
      <c r="N40" s="124"/>
      <c r="O40" s="124"/>
      <c r="P40" s="124"/>
      <c r="Q40" s="124"/>
      <c r="R40" s="124"/>
      <c r="S40" s="124"/>
      <c r="T40" s="124"/>
      <c r="U40" s="124"/>
      <c r="V40" s="124"/>
      <c r="W40" s="124"/>
      <c r="X40" s="124"/>
      <c r="Y40" s="124"/>
      <c r="Z40" s="124"/>
      <c r="AA40" s="124"/>
      <c r="AB40" s="124"/>
      <c r="AC40" s="124"/>
      <c r="AD40" s="124"/>
      <c r="AE40" s="124"/>
      <c r="AF40" s="124"/>
      <c r="AG40" s="124"/>
      <c r="AH40" s="124"/>
      <c r="AI40" s="124"/>
      <c r="AJ40" s="125"/>
      <c r="AK40" s="43"/>
      <c r="AT40" s="75"/>
    </row>
    <row r="41" spans="1:46" ht="24" customHeight="1" thickBot="1">
      <c r="A41" s="126" t="s">
        <v>79</v>
      </c>
      <c r="B41" s="689" t="s">
        <v>353</v>
      </c>
      <c r="C41" s="687"/>
      <c r="D41" s="687"/>
      <c r="E41" s="687"/>
      <c r="F41" s="687"/>
      <c r="G41" s="687"/>
      <c r="H41" s="687"/>
      <c r="I41" s="687"/>
      <c r="J41" s="687"/>
      <c r="K41" s="687"/>
      <c r="L41" s="687"/>
      <c r="M41" s="687"/>
      <c r="N41" s="687"/>
      <c r="O41" s="687"/>
      <c r="P41" s="687"/>
      <c r="Q41" s="687"/>
      <c r="R41" s="687"/>
      <c r="S41" s="687"/>
      <c r="T41" s="687"/>
      <c r="U41" s="687"/>
      <c r="V41" s="687"/>
      <c r="W41" s="687"/>
      <c r="X41" s="687"/>
      <c r="Y41" s="687"/>
      <c r="Z41" s="687"/>
      <c r="AA41" s="687"/>
      <c r="AB41" s="687"/>
      <c r="AC41" s="687"/>
      <c r="AD41" s="687"/>
      <c r="AE41" s="687"/>
      <c r="AF41" s="687"/>
      <c r="AG41" s="687"/>
      <c r="AH41" s="687"/>
      <c r="AI41" s="687"/>
      <c r="AJ41" s="687"/>
      <c r="AK41" s="43"/>
      <c r="AL41" s="98" t="str">
        <f>IFERROR(IF(AND(ISNUMBER(P38),ISNUMBER(Z38),ISNUMBER(S38),ISNUMBER(AC38),P38=Y$4,Z38=P38+1,S38=4,AC38=3),"○","！"),"")</f>
        <v>！</v>
      </c>
      <c r="AM41" s="99" t="str">
        <f>IFERROR(IF(AND(ISNUMBER(P38),ISNUMBER(Z38),ISNUMBER(S38),ISNUMBER(AC38),P38=Y$4,Z38=P38+1,S38=4,AC38=3),"賃金改善実施期間は原則通り入力されています。","原則、計画年の4月から翌年3月までの連続する期間を記入してください。"),"")</f>
        <v>原則、計画年の4月から翌年3月までの連続する期間を記入してください。</v>
      </c>
      <c r="AN41" s="100"/>
      <c r="AO41" s="100"/>
      <c r="AP41" s="100"/>
      <c r="AQ41" s="100"/>
      <c r="AR41" s="100"/>
      <c r="AS41" s="100"/>
      <c r="AT41" s="101"/>
    </row>
    <row r="42" spans="1:46" ht="24" customHeight="1">
      <c r="A42" s="126" t="s">
        <v>79</v>
      </c>
      <c r="B42" s="687" t="s">
        <v>317</v>
      </c>
      <c r="C42" s="687"/>
      <c r="D42" s="687"/>
      <c r="E42" s="687"/>
      <c r="F42" s="687"/>
      <c r="G42" s="687"/>
      <c r="H42" s="687"/>
      <c r="I42" s="687"/>
      <c r="J42" s="687"/>
      <c r="K42" s="687"/>
      <c r="L42" s="687"/>
      <c r="M42" s="687"/>
      <c r="N42" s="687"/>
      <c r="O42" s="687"/>
      <c r="P42" s="687"/>
      <c r="Q42" s="687"/>
      <c r="R42" s="687"/>
      <c r="S42" s="687"/>
      <c r="T42" s="687"/>
      <c r="U42" s="687"/>
      <c r="V42" s="687"/>
      <c r="W42" s="687"/>
      <c r="X42" s="687"/>
      <c r="Y42" s="687"/>
      <c r="Z42" s="687"/>
      <c r="AA42" s="687"/>
      <c r="AB42" s="687"/>
      <c r="AC42" s="687"/>
      <c r="AD42" s="687"/>
      <c r="AE42" s="687"/>
      <c r="AF42" s="687"/>
      <c r="AG42" s="687"/>
      <c r="AH42" s="687"/>
      <c r="AI42" s="687"/>
      <c r="AJ42" s="687"/>
      <c r="AK42" s="43"/>
      <c r="AL42" s="568"/>
      <c r="AM42" s="569"/>
      <c r="AN42" s="569"/>
      <c r="AO42" s="569"/>
      <c r="AP42" s="569"/>
      <c r="AQ42" s="569"/>
      <c r="AR42" s="569"/>
      <c r="AS42" s="569"/>
      <c r="AT42" s="570"/>
    </row>
    <row r="43" spans="1:46" s="84" customFormat="1" ht="36" customHeight="1">
      <c r="A43" s="126" t="s">
        <v>79</v>
      </c>
      <c r="B43" s="688" t="s">
        <v>319</v>
      </c>
      <c r="C43" s="688"/>
      <c r="D43" s="688"/>
      <c r="E43" s="688"/>
      <c r="F43" s="688"/>
      <c r="G43" s="688"/>
      <c r="H43" s="688"/>
      <c r="I43" s="688"/>
      <c r="J43" s="688"/>
      <c r="K43" s="688"/>
      <c r="L43" s="688"/>
      <c r="M43" s="688"/>
      <c r="N43" s="688"/>
      <c r="O43" s="688"/>
      <c r="P43" s="688"/>
      <c r="Q43" s="688"/>
      <c r="R43" s="688"/>
      <c r="S43" s="688"/>
      <c r="T43" s="688"/>
      <c r="U43" s="688"/>
      <c r="V43" s="688"/>
      <c r="W43" s="688"/>
      <c r="X43" s="688"/>
      <c r="Y43" s="688"/>
      <c r="Z43" s="688"/>
      <c r="AA43" s="688"/>
      <c r="AB43" s="688"/>
      <c r="AC43" s="688"/>
      <c r="AD43" s="688"/>
      <c r="AE43" s="688"/>
      <c r="AF43" s="688"/>
      <c r="AG43" s="688"/>
      <c r="AH43" s="688"/>
      <c r="AI43" s="688"/>
      <c r="AJ43" s="688"/>
      <c r="AK43" s="43"/>
      <c r="AT43" s="127"/>
    </row>
    <row r="44" spans="1:46" s="84" customFormat="1" ht="45" customHeight="1">
      <c r="A44" s="126" t="s">
        <v>79</v>
      </c>
      <c r="B44" s="687" t="s">
        <v>376</v>
      </c>
      <c r="C44" s="687"/>
      <c r="D44" s="687"/>
      <c r="E44" s="687"/>
      <c r="F44" s="687"/>
      <c r="G44" s="687"/>
      <c r="H44" s="687"/>
      <c r="I44" s="687"/>
      <c r="J44" s="687"/>
      <c r="K44" s="687"/>
      <c r="L44" s="687"/>
      <c r="M44" s="687"/>
      <c r="N44" s="687"/>
      <c r="O44" s="687"/>
      <c r="P44" s="687"/>
      <c r="Q44" s="687"/>
      <c r="R44" s="687"/>
      <c r="S44" s="687"/>
      <c r="T44" s="687"/>
      <c r="U44" s="687"/>
      <c r="V44" s="687"/>
      <c r="W44" s="687"/>
      <c r="X44" s="687"/>
      <c r="Y44" s="687"/>
      <c r="Z44" s="687"/>
      <c r="AA44" s="687"/>
      <c r="AB44" s="687"/>
      <c r="AC44" s="687"/>
      <c r="AD44" s="687"/>
      <c r="AE44" s="687"/>
      <c r="AF44" s="687"/>
      <c r="AG44" s="687"/>
      <c r="AH44" s="687"/>
      <c r="AI44" s="687"/>
      <c r="AJ44" s="687"/>
      <c r="AK44" s="43"/>
      <c r="AT44" s="127"/>
    </row>
    <row r="45" spans="1:46" s="84" customFormat="1" ht="15" customHeight="1">
      <c r="A45" s="126"/>
      <c r="B45" s="565"/>
      <c r="C45" s="565"/>
      <c r="D45" s="565"/>
      <c r="E45" s="565"/>
      <c r="F45" s="565"/>
      <c r="G45" s="565"/>
      <c r="H45" s="565"/>
      <c r="I45" s="565"/>
      <c r="J45" s="565"/>
      <c r="K45" s="565"/>
      <c r="L45" s="565"/>
      <c r="M45" s="565"/>
      <c r="N45" s="565"/>
      <c r="O45" s="565"/>
      <c r="P45" s="565"/>
      <c r="Q45" s="565"/>
      <c r="R45" s="565"/>
      <c r="S45" s="565"/>
      <c r="T45" s="565"/>
      <c r="U45" s="565"/>
      <c r="V45" s="565"/>
      <c r="W45" s="565"/>
      <c r="X45" s="565"/>
      <c r="Y45" s="565"/>
      <c r="Z45" s="565"/>
      <c r="AA45" s="565"/>
      <c r="AB45" s="565"/>
      <c r="AC45" s="565"/>
      <c r="AD45" s="565"/>
      <c r="AE45" s="565"/>
      <c r="AF45" s="565"/>
      <c r="AG45" s="565"/>
      <c r="AH45" s="565"/>
      <c r="AI45" s="565"/>
      <c r="AJ45" s="129"/>
      <c r="AK45" s="43"/>
      <c r="AT45" s="127"/>
    </row>
    <row r="46" spans="1:46" ht="4.5" customHeight="1">
      <c r="B46" s="50"/>
      <c r="C46" s="84"/>
      <c r="D46" s="84"/>
      <c r="E46" s="84"/>
      <c r="F46" s="84"/>
      <c r="G46" s="84"/>
      <c r="H46" s="84"/>
      <c r="I46" s="84"/>
      <c r="J46" s="84"/>
      <c r="K46" s="84"/>
      <c r="L46" s="84"/>
      <c r="M46" s="84"/>
      <c r="N46" s="84"/>
      <c r="O46" s="84"/>
      <c r="P46" s="84"/>
      <c r="Q46" s="84"/>
      <c r="R46" s="84"/>
      <c r="S46" s="84"/>
      <c r="T46" s="84"/>
      <c r="U46" s="84"/>
      <c r="V46" s="84"/>
      <c r="W46" s="84"/>
      <c r="X46" s="84"/>
      <c r="Y46" s="84"/>
      <c r="Z46" s="84"/>
      <c r="AA46" s="84"/>
      <c r="AB46" s="84"/>
      <c r="AC46" s="84"/>
      <c r="AD46" s="84"/>
      <c r="AE46" s="84"/>
      <c r="AF46" s="84"/>
      <c r="AG46" s="84"/>
      <c r="AH46" s="84"/>
      <c r="AI46" s="84"/>
      <c r="AK46" s="43"/>
      <c r="AT46" s="75"/>
    </row>
    <row r="47" spans="1:46" ht="15" customHeight="1">
      <c r="A47" s="41" t="s">
        <v>320</v>
      </c>
      <c r="B47" s="50"/>
      <c r="C47" s="84"/>
      <c r="D47" s="84"/>
      <c r="E47" s="84"/>
      <c r="F47" s="84"/>
      <c r="G47" s="84"/>
      <c r="H47" s="84"/>
      <c r="I47" s="84"/>
      <c r="J47" s="84"/>
      <c r="K47" s="84"/>
      <c r="L47" s="84"/>
      <c r="M47" s="84"/>
      <c r="N47" s="84"/>
      <c r="O47" s="84"/>
      <c r="P47" s="84"/>
      <c r="Q47" s="84"/>
      <c r="R47" s="84"/>
      <c r="S47" s="84"/>
      <c r="T47" s="84"/>
      <c r="U47" s="84"/>
      <c r="V47" s="84"/>
      <c r="W47" s="84"/>
      <c r="X47" s="84"/>
      <c r="Y47" s="84"/>
      <c r="Z47" s="84"/>
      <c r="AA47" s="84"/>
      <c r="AB47" s="84"/>
      <c r="AC47" s="84"/>
      <c r="AD47" s="84"/>
      <c r="AE47" s="84"/>
      <c r="AF47" s="84"/>
      <c r="AG47" s="84"/>
      <c r="AH47" s="84"/>
      <c r="AI47" s="84"/>
      <c r="AK47" s="43"/>
      <c r="AT47" s="75"/>
    </row>
    <row r="48" spans="1:46" ht="21" customHeight="1">
      <c r="A48" s="52" t="s">
        <v>28</v>
      </c>
      <c r="B48" s="86" t="s">
        <v>282</v>
      </c>
      <c r="C48" s="86"/>
      <c r="D48" s="86"/>
      <c r="E48" s="86"/>
      <c r="F48" s="86"/>
      <c r="G48" s="86"/>
      <c r="H48" s="86"/>
      <c r="I48" s="86"/>
      <c r="J48" s="86"/>
      <c r="K48" s="86"/>
      <c r="L48" s="87"/>
      <c r="M48" s="88" t="s">
        <v>222</v>
      </c>
      <c r="N48" s="700" t="s">
        <v>223</v>
      </c>
      <c r="O48" s="701"/>
      <c r="P48" s="701"/>
      <c r="Q48" s="701"/>
      <c r="R48" s="701"/>
      <c r="S48" s="701"/>
      <c r="T48" s="701"/>
      <c r="U48" s="701"/>
      <c r="V48" s="701"/>
      <c r="W48" s="701"/>
      <c r="X48" s="701"/>
      <c r="Y48" s="701"/>
      <c r="Z48" s="701"/>
      <c r="AA48" s="701"/>
      <c r="AB48" s="701"/>
      <c r="AC48" s="701"/>
      <c r="AD48" s="701"/>
      <c r="AE48" s="701"/>
      <c r="AF48" s="701"/>
      <c r="AG48" s="701"/>
      <c r="AH48" s="701"/>
      <c r="AI48" s="701"/>
      <c r="AJ48" s="702"/>
      <c r="AK48" s="43"/>
      <c r="AT48" s="75"/>
    </row>
    <row r="49" spans="1:46" ht="21" customHeight="1">
      <c r="A49" s="89" t="s">
        <v>10</v>
      </c>
      <c r="B49" s="86" t="s">
        <v>276</v>
      </c>
      <c r="C49" s="90"/>
      <c r="D49" s="90"/>
      <c r="E49" s="90"/>
      <c r="F49" s="90"/>
      <c r="G49" s="90"/>
      <c r="H49" s="90"/>
      <c r="I49" s="90"/>
      <c r="J49" s="90"/>
      <c r="K49" s="90"/>
      <c r="L49" s="90"/>
      <c r="M49" s="91"/>
      <c r="N49" s="703"/>
      <c r="O49" s="704"/>
      <c r="P49" s="704"/>
      <c r="Q49" s="704"/>
      <c r="R49" s="704"/>
      <c r="S49" s="704"/>
      <c r="T49" s="704"/>
      <c r="U49" s="704"/>
      <c r="V49" s="704"/>
      <c r="W49" s="704"/>
      <c r="X49" s="704"/>
      <c r="Y49" s="704"/>
      <c r="Z49" s="704"/>
      <c r="AA49" s="704"/>
      <c r="AB49" s="704"/>
      <c r="AC49" s="704"/>
      <c r="AD49" s="704"/>
      <c r="AE49" s="704"/>
      <c r="AF49" s="704"/>
      <c r="AG49" s="704"/>
      <c r="AH49" s="704"/>
      <c r="AI49" s="704"/>
      <c r="AJ49" s="705"/>
      <c r="AK49" s="43"/>
      <c r="AT49" s="75"/>
    </row>
    <row r="50" spans="1:46" ht="21" customHeight="1" thickBot="1">
      <c r="A50" s="89" t="s">
        <v>20</v>
      </c>
      <c r="B50" s="86" t="s">
        <v>68</v>
      </c>
      <c r="C50" s="90"/>
      <c r="D50" s="756">
        <f>IF($Y$4="","",$Y$4)</f>
        <v>3</v>
      </c>
      <c r="E50" s="756"/>
      <c r="F50" s="92" t="s">
        <v>275</v>
      </c>
      <c r="G50" s="90"/>
      <c r="H50" s="90"/>
      <c r="I50" s="90"/>
      <c r="J50" s="90"/>
      <c r="K50" s="90"/>
      <c r="L50" s="90"/>
      <c r="M50" s="90"/>
      <c r="N50" s="90"/>
      <c r="O50" s="90"/>
      <c r="P50" s="90"/>
      <c r="Q50" s="90"/>
      <c r="R50" s="90"/>
      <c r="S50" s="90"/>
      <c r="T50" s="90"/>
      <c r="U50" s="90"/>
      <c r="V50" s="90"/>
      <c r="W50" s="90"/>
      <c r="X50" s="90"/>
      <c r="Y50" s="90"/>
      <c r="Z50" s="90"/>
      <c r="AA50" s="90"/>
      <c r="AB50" s="757">
        <f>'別紙様式2-2 個表_処遇'!$O$5</f>
        <v>0</v>
      </c>
      <c r="AC50" s="758"/>
      <c r="AD50" s="758"/>
      <c r="AE50" s="758"/>
      <c r="AF50" s="758"/>
      <c r="AG50" s="758"/>
      <c r="AH50" s="758"/>
      <c r="AI50" s="759" t="s">
        <v>2</v>
      </c>
      <c r="AJ50" s="755"/>
      <c r="AK50" s="2"/>
      <c r="AT50" s="75"/>
    </row>
    <row r="51" spans="1:46" ht="21" customHeight="1" thickBot="1">
      <c r="A51" s="93" t="s">
        <v>18</v>
      </c>
      <c r="B51" s="94" t="s">
        <v>265</v>
      </c>
      <c r="C51" s="95"/>
      <c r="D51" s="94"/>
      <c r="E51" s="94"/>
      <c r="F51" s="94"/>
      <c r="G51" s="94"/>
      <c r="H51" s="94"/>
      <c r="I51" s="94"/>
      <c r="J51" s="94"/>
      <c r="K51" s="94"/>
      <c r="L51" s="94"/>
      <c r="M51" s="94"/>
      <c r="N51" s="94"/>
      <c r="O51" s="94"/>
      <c r="P51" s="94"/>
      <c r="Q51" s="94"/>
      <c r="R51" s="94"/>
      <c r="S51" s="94"/>
      <c r="T51" s="94"/>
      <c r="U51" s="94"/>
      <c r="V51" s="94"/>
      <c r="W51" s="94"/>
      <c r="X51" s="94"/>
      <c r="Y51" s="94"/>
      <c r="Z51" s="96"/>
      <c r="AA51" s="97" t="s">
        <v>210</v>
      </c>
      <c r="AB51" s="760">
        <f>IFERROR(AB52-AB53,"")</f>
        <v>24674000</v>
      </c>
      <c r="AC51" s="761"/>
      <c r="AD51" s="761"/>
      <c r="AE51" s="761"/>
      <c r="AF51" s="761"/>
      <c r="AG51" s="761"/>
      <c r="AH51" s="761"/>
      <c r="AI51" s="759" t="s">
        <v>2</v>
      </c>
      <c r="AJ51" s="755"/>
      <c r="AK51" s="43" t="s">
        <v>168</v>
      </c>
      <c r="AL51" s="98" t="str">
        <f>IFERROR(IF(AND(ISNUMBER(AB51),ISNUMBER(AB50),AB51&gt;AB50),"○","☓"),"")</f>
        <v>○</v>
      </c>
      <c r="AM51" s="99" t="s">
        <v>169</v>
      </c>
      <c r="AN51" s="100"/>
      <c r="AO51" s="100"/>
      <c r="AP51" s="100"/>
      <c r="AQ51" s="100"/>
      <c r="AR51" s="100"/>
      <c r="AS51" s="100"/>
      <c r="AT51" s="101"/>
    </row>
    <row r="52" spans="1:46" ht="25.15" customHeight="1" thickBot="1">
      <c r="A52" s="102"/>
      <c r="B52" s="963" t="s">
        <v>322</v>
      </c>
      <c r="C52" s="763"/>
      <c r="D52" s="763"/>
      <c r="E52" s="763"/>
      <c r="F52" s="763"/>
      <c r="G52" s="763"/>
      <c r="H52" s="763"/>
      <c r="I52" s="763"/>
      <c r="J52" s="763"/>
      <c r="K52" s="763"/>
      <c r="L52" s="763"/>
      <c r="M52" s="763"/>
      <c r="N52" s="763"/>
      <c r="O52" s="763"/>
      <c r="P52" s="763"/>
      <c r="Q52" s="763"/>
      <c r="R52" s="763"/>
      <c r="S52" s="763"/>
      <c r="T52" s="763"/>
      <c r="U52" s="763"/>
      <c r="V52" s="763"/>
      <c r="W52" s="763"/>
      <c r="X52" s="763"/>
      <c r="Y52" s="763"/>
      <c r="Z52" s="763"/>
      <c r="AA52" s="763"/>
      <c r="AB52" s="713">
        <v>230800000</v>
      </c>
      <c r="AC52" s="714"/>
      <c r="AD52" s="714"/>
      <c r="AE52" s="714"/>
      <c r="AF52" s="714"/>
      <c r="AG52" s="714"/>
      <c r="AH52" s="715"/>
      <c r="AI52" s="720" t="s">
        <v>2</v>
      </c>
      <c r="AJ52" s="721"/>
      <c r="AK52" s="43"/>
      <c r="AT52" s="75"/>
    </row>
    <row r="53" spans="1:46" ht="25.15" customHeight="1" thickBot="1">
      <c r="A53" s="103"/>
      <c r="B53" s="706" t="s">
        <v>321</v>
      </c>
      <c r="C53" s="707"/>
      <c r="D53" s="707"/>
      <c r="E53" s="707"/>
      <c r="F53" s="707"/>
      <c r="G53" s="707"/>
      <c r="H53" s="707"/>
      <c r="I53" s="707"/>
      <c r="J53" s="707"/>
      <c r="K53" s="707"/>
      <c r="L53" s="707"/>
      <c r="M53" s="707"/>
      <c r="N53" s="707"/>
      <c r="O53" s="707"/>
      <c r="P53" s="707"/>
      <c r="Q53" s="707"/>
      <c r="R53" s="707"/>
      <c r="S53" s="707"/>
      <c r="T53" s="707"/>
      <c r="U53" s="707"/>
      <c r="V53" s="707"/>
      <c r="W53" s="707"/>
      <c r="X53" s="707"/>
      <c r="Y53" s="707"/>
      <c r="Z53" s="707"/>
      <c r="AA53" s="707"/>
      <c r="AB53" s="708">
        <f>AB54-AB55-AB56-AB57</f>
        <v>206126000</v>
      </c>
      <c r="AC53" s="709"/>
      <c r="AD53" s="709"/>
      <c r="AE53" s="709"/>
      <c r="AF53" s="709"/>
      <c r="AG53" s="709"/>
      <c r="AH53" s="709"/>
      <c r="AI53" s="710" t="s">
        <v>2</v>
      </c>
      <c r="AJ53" s="711"/>
      <c r="AK53" s="43"/>
      <c r="AT53" s="75"/>
    </row>
    <row r="54" spans="1:46" ht="21" customHeight="1" thickBot="1">
      <c r="A54" s="104"/>
      <c r="B54" s="712"/>
      <c r="C54" s="105" t="s">
        <v>323</v>
      </c>
      <c r="D54" s="105"/>
      <c r="E54" s="106"/>
      <c r="F54" s="106"/>
      <c r="G54" s="106"/>
      <c r="H54" s="106"/>
      <c r="I54" s="106"/>
      <c r="J54" s="106"/>
      <c r="K54" s="106"/>
      <c r="L54" s="106"/>
      <c r="M54" s="106"/>
      <c r="N54" s="106"/>
      <c r="O54" s="106"/>
      <c r="P54" s="106"/>
      <c r="Q54" s="106"/>
      <c r="R54" s="106"/>
      <c r="S54" s="106"/>
      <c r="T54" s="106"/>
      <c r="U54" s="106"/>
      <c r="V54" s="106"/>
      <c r="W54" s="106"/>
      <c r="X54" s="106"/>
      <c r="Y54" s="106"/>
      <c r="Z54" s="106"/>
      <c r="AA54" s="106"/>
      <c r="AB54" s="713">
        <v>234350000</v>
      </c>
      <c r="AC54" s="714"/>
      <c r="AD54" s="714"/>
      <c r="AE54" s="714"/>
      <c r="AF54" s="714"/>
      <c r="AG54" s="714"/>
      <c r="AH54" s="715"/>
      <c r="AI54" s="716" t="s">
        <v>2</v>
      </c>
      <c r="AJ54" s="717"/>
      <c r="AK54" s="2"/>
      <c r="AT54" s="75"/>
    </row>
    <row r="55" spans="1:46" ht="21" customHeight="1" thickBot="1">
      <c r="A55" s="104"/>
      <c r="B55" s="712"/>
      <c r="C55" s="107" t="s">
        <v>316</v>
      </c>
      <c r="D55" s="107"/>
      <c r="E55" s="108"/>
      <c r="F55" s="108"/>
      <c r="G55" s="108"/>
      <c r="H55" s="108"/>
      <c r="I55" s="108"/>
      <c r="J55" s="108"/>
      <c r="K55" s="108"/>
      <c r="L55" s="108"/>
      <c r="M55" s="108"/>
      <c r="N55" s="108"/>
      <c r="O55" s="108"/>
      <c r="P55" s="108"/>
      <c r="Q55" s="108"/>
      <c r="R55" s="108"/>
      <c r="S55" s="108"/>
      <c r="T55" s="108"/>
      <c r="U55" s="108"/>
      <c r="V55" s="108"/>
      <c r="W55" s="108"/>
      <c r="X55" s="108"/>
      <c r="Y55" s="108"/>
      <c r="Z55" s="108"/>
      <c r="AA55" s="108"/>
      <c r="AB55" s="713">
        <v>24240000</v>
      </c>
      <c r="AC55" s="718"/>
      <c r="AD55" s="718"/>
      <c r="AE55" s="718"/>
      <c r="AF55" s="718"/>
      <c r="AG55" s="718"/>
      <c r="AH55" s="719"/>
      <c r="AI55" s="720" t="s">
        <v>2</v>
      </c>
      <c r="AJ55" s="721"/>
      <c r="AK55" s="2"/>
      <c r="AT55" s="75"/>
    </row>
    <row r="56" spans="1:46" ht="21" customHeight="1" thickBot="1">
      <c r="A56" s="104"/>
      <c r="B56" s="712"/>
      <c r="C56" s="722" t="s">
        <v>326</v>
      </c>
      <c r="D56" s="722"/>
      <c r="E56" s="722"/>
      <c r="F56" s="722"/>
      <c r="G56" s="722"/>
      <c r="H56" s="722"/>
      <c r="I56" s="722"/>
      <c r="J56" s="722"/>
      <c r="K56" s="722"/>
      <c r="L56" s="722"/>
      <c r="M56" s="722"/>
      <c r="N56" s="722"/>
      <c r="O56" s="722"/>
      <c r="P56" s="722"/>
      <c r="Q56" s="722"/>
      <c r="R56" s="722"/>
      <c r="S56" s="722"/>
      <c r="T56" s="722"/>
      <c r="U56" s="722"/>
      <c r="V56" s="722"/>
      <c r="W56" s="722"/>
      <c r="X56" s="722"/>
      <c r="Y56" s="722"/>
      <c r="Z56" s="722"/>
      <c r="AA56" s="723"/>
      <c r="AB56" s="724">
        <v>3984000</v>
      </c>
      <c r="AC56" s="725"/>
      <c r="AD56" s="725"/>
      <c r="AE56" s="725"/>
      <c r="AF56" s="725"/>
      <c r="AG56" s="725"/>
      <c r="AH56" s="726"/>
      <c r="AI56" s="720" t="s">
        <v>2</v>
      </c>
      <c r="AJ56" s="721"/>
      <c r="AK56" s="2"/>
      <c r="AT56" s="75"/>
    </row>
    <row r="57" spans="1:46" ht="21" customHeight="1" thickBot="1">
      <c r="A57" s="112"/>
      <c r="B57" s="113"/>
      <c r="C57" s="114" t="s">
        <v>280</v>
      </c>
      <c r="D57" s="114"/>
      <c r="E57" s="115"/>
      <c r="F57" s="115"/>
      <c r="G57" s="115"/>
      <c r="H57" s="115"/>
      <c r="I57" s="115"/>
      <c r="J57" s="115"/>
      <c r="K57" s="115"/>
      <c r="L57" s="115"/>
      <c r="M57" s="108"/>
      <c r="N57" s="108"/>
      <c r="O57" s="108"/>
      <c r="P57" s="108"/>
      <c r="Q57" s="108"/>
      <c r="R57" s="108"/>
      <c r="S57" s="108"/>
      <c r="T57" s="108"/>
      <c r="U57" s="109"/>
      <c r="V57" s="110"/>
      <c r="W57" s="110"/>
      <c r="X57" s="110"/>
      <c r="Y57" s="110"/>
      <c r="Z57" s="111"/>
      <c r="AA57" s="111"/>
      <c r="AB57" s="691"/>
      <c r="AC57" s="692"/>
      <c r="AD57" s="692"/>
      <c r="AE57" s="692"/>
      <c r="AF57" s="692"/>
      <c r="AG57" s="692"/>
      <c r="AH57" s="693"/>
      <c r="AI57" s="694" t="s">
        <v>126</v>
      </c>
      <c r="AJ57" s="695"/>
      <c r="AK57" s="2"/>
      <c r="AT57" s="75"/>
    </row>
    <row r="58" spans="1:46" s="50" customFormat="1" ht="21" customHeight="1" thickBot="1">
      <c r="A58" s="52" t="s">
        <v>69</v>
      </c>
      <c r="B58" s="696" t="s">
        <v>14</v>
      </c>
      <c r="C58" s="696"/>
      <c r="D58" s="696"/>
      <c r="E58" s="696"/>
      <c r="F58" s="696"/>
      <c r="G58" s="696"/>
      <c r="H58" s="696"/>
      <c r="I58" s="696"/>
      <c r="J58" s="696"/>
      <c r="K58" s="696"/>
      <c r="L58" s="697"/>
      <c r="M58" s="116"/>
      <c r="N58" s="117" t="s">
        <v>19</v>
      </c>
      <c r="O58" s="117"/>
      <c r="P58" s="698">
        <v>3</v>
      </c>
      <c r="Q58" s="698"/>
      <c r="R58" s="117" t="s">
        <v>11</v>
      </c>
      <c r="S58" s="698">
        <v>4</v>
      </c>
      <c r="T58" s="698"/>
      <c r="U58" s="117" t="s">
        <v>12</v>
      </c>
      <c r="V58" s="699" t="s">
        <v>13</v>
      </c>
      <c r="W58" s="699"/>
      <c r="X58" s="117" t="s">
        <v>19</v>
      </c>
      <c r="Y58" s="117"/>
      <c r="Z58" s="698">
        <v>4</v>
      </c>
      <c r="AA58" s="698"/>
      <c r="AB58" s="117" t="s">
        <v>11</v>
      </c>
      <c r="AC58" s="698">
        <v>3</v>
      </c>
      <c r="AD58" s="698"/>
      <c r="AE58" s="117" t="s">
        <v>12</v>
      </c>
      <c r="AF58" s="117"/>
      <c r="AG58" s="117"/>
      <c r="AH58" s="699"/>
      <c r="AI58" s="699"/>
      <c r="AJ58" s="118"/>
      <c r="AK58" s="2"/>
    </row>
    <row r="59" spans="1:46" ht="6.75" customHeight="1">
      <c r="A59" s="119"/>
      <c r="B59" s="120"/>
      <c r="C59" s="120"/>
      <c r="D59" s="120"/>
      <c r="E59" s="120"/>
      <c r="F59" s="120"/>
      <c r="G59" s="120"/>
      <c r="H59" s="120"/>
      <c r="I59" s="120"/>
      <c r="J59" s="120"/>
      <c r="K59" s="120"/>
      <c r="L59" s="120"/>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2"/>
      <c r="AK59" s="43"/>
      <c r="AT59" s="75"/>
    </row>
    <row r="60" spans="1:46" ht="13.5" customHeight="1" thickBot="1">
      <c r="A60" s="123" t="s">
        <v>78</v>
      </c>
      <c r="B60" s="124"/>
      <c r="C60" s="124"/>
      <c r="D60" s="124"/>
      <c r="E60" s="124"/>
      <c r="F60" s="124"/>
      <c r="G60" s="124"/>
      <c r="H60" s="124"/>
      <c r="I60" s="124"/>
      <c r="J60" s="124"/>
      <c r="K60" s="124"/>
      <c r="L60" s="124"/>
      <c r="M60" s="124"/>
      <c r="N60" s="124"/>
      <c r="O60" s="124"/>
      <c r="P60" s="124"/>
      <c r="Q60" s="124"/>
      <c r="R60" s="124"/>
      <c r="S60" s="124"/>
      <c r="T60" s="124"/>
      <c r="U60" s="124"/>
      <c r="V60" s="124"/>
      <c r="W60" s="124"/>
      <c r="X60" s="124"/>
      <c r="Y60" s="124"/>
      <c r="Z60" s="124"/>
      <c r="AA60" s="124"/>
      <c r="AB60" s="124"/>
      <c r="AC60" s="124"/>
      <c r="AD60" s="124"/>
      <c r="AE60" s="124"/>
      <c r="AF60" s="124"/>
      <c r="AG60" s="124"/>
      <c r="AH60" s="124"/>
      <c r="AI60" s="124"/>
      <c r="AJ60" s="125"/>
      <c r="AK60" s="43"/>
      <c r="AT60" s="75"/>
    </row>
    <row r="61" spans="1:46" ht="34.9" customHeight="1" thickBot="1">
      <c r="A61" s="126" t="s">
        <v>79</v>
      </c>
      <c r="B61" s="690" t="s">
        <v>355</v>
      </c>
      <c r="C61" s="690"/>
      <c r="D61" s="690"/>
      <c r="E61" s="690"/>
      <c r="F61" s="690"/>
      <c r="G61" s="690"/>
      <c r="H61" s="690"/>
      <c r="I61" s="690"/>
      <c r="J61" s="690"/>
      <c r="K61" s="690"/>
      <c r="L61" s="690"/>
      <c r="M61" s="690"/>
      <c r="N61" s="690"/>
      <c r="O61" s="690"/>
      <c r="P61" s="690"/>
      <c r="Q61" s="690"/>
      <c r="R61" s="690"/>
      <c r="S61" s="690"/>
      <c r="T61" s="690"/>
      <c r="U61" s="690"/>
      <c r="V61" s="690"/>
      <c r="W61" s="690"/>
      <c r="X61" s="690"/>
      <c r="Y61" s="690"/>
      <c r="Z61" s="690"/>
      <c r="AA61" s="690"/>
      <c r="AB61" s="690"/>
      <c r="AC61" s="690"/>
      <c r="AD61" s="690"/>
      <c r="AE61" s="690"/>
      <c r="AF61" s="690"/>
      <c r="AG61" s="690"/>
      <c r="AH61" s="690"/>
      <c r="AI61" s="690"/>
      <c r="AJ61" s="690"/>
      <c r="AK61" s="43"/>
      <c r="AL61" s="98" t="str">
        <f>IFERROR(IF(AND(ISNUMBER(P58),ISNUMBER(Z58),ISNUMBER(S58),ISNUMBER(AC58),P58=Y$4,Z58=P58+1,S58=4,AC58=3),"○","！"),"")</f>
        <v>○</v>
      </c>
      <c r="AM61" s="99" t="str">
        <f>IFERROR(IF(AND(ISNUMBER(P58),ISNUMBER(Z58),ISNUMBER(S58),ISNUMBER(AC58),P58=Y$4,Z58=P58+1,S58=4,AC58=3),"賃金改善実施期間は原則通り入力されています。","原則、計画年の4月から翌年3月までの連続する期間を記入してください。"),"")</f>
        <v>賃金改善実施期間は原則通り入力されています。</v>
      </c>
      <c r="AN61" s="100"/>
      <c r="AO61" s="100"/>
      <c r="AP61" s="100"/>
      <c r="AQ61" s="100"/>
      <c r="AR61" s="100"/>
      <c r="AS61" s="100"/>
      <c r="AT61" s="101"/>
    </row>
    <row r="62" spans="1:46" ht="24" customHeight="1">
      <c r="A62" s="126" t="s">
        <v>79</v>
      </c>
      <c r="B62" s="690" t="s">
        <v>324</v>
      </c>
      <c r="C62" s="690"/>
      <c r="D62" s="690"/>
      <c r="E62" s="690"/>
      <c r="F62" s="690"/>
      <c r="G62" s="690"/>
      <c r="H62" s="690"/>
      <c r="I62" s="690"/>
      <c r="J62" s="690"/>
      <c r="K62" s="690"/>
      <c r="L62" s="690"/>
      <c r="M62" s="690"/>
      <c r="N62" s="690"/>
      <c r="O62" s="690"/>
      <c r="P62" s="690"/>
      <c r="Q62" s="690"/>
      <c r="R62" s="690"/>
      <c r="S62" s="690"/>
      <c r="T62" s="690"/>
      <c r="U62" s="690"/>
      <c r="V62" s="690"/>
      <c r="W62" s="690"/>
      <c r="X62" s="690"/>
      <c r="Y62" s="690"/>
      <c r="Z62" s="690"/>
      <c r="AA62" s="690"/>
      <c r="AB62" s="690"/>
      <c r="AC62" s="690"/>
      <c r="AD62" s="690"/>
      <c r="AE62" s="690"/>
      <c r="AF62" s="690"/>
      <c r="AG62" s="690"/>
      <c r="AH62" s="690"/>
      <c r="AI62" s="690"/>
      <c r="AJ62" s="690"/>
      <c r="AK62" s="43"/>
    </row>
    <row r="63" spans="1:46" ht="24" customHeight="1">
      <c r="A63" s="126" t="s">
        <v>79</v>
      </c>
      <c r="B63" s="688" t="s">
        <v>422</v>
      </c>
      <c r="C63" s="688"/>
      <c r="D63" s="688"/>
      <c r="E63" s="688"/>
      <c r="F63" s="688"/>
      <c r="G63" s="688"/>
      <c r="H63" s="688"/>
      <c r="I63" s="688"/>
      <c r="J63" s="688"/>
      <c r="K63" s="688"/>
      <c r="L63" s="688"/>
      <c r="M63" s="688"/>
      <c r="N63" s="688"/>
      <c r="O63" s="688"/>
      <c r="P63" s="688"/>
      <c r="Q63" s="688"/>
      <c r="R63" s="688"/>
      <c r="S63" s="688"/>
      <c r="T63" s="688"/>
      <c r="U63" s="688"/>
      <c r="V63" s="688"/>
      <c r="W63" s="688"/>
      <c r="X63" s="688"/>
      <c r="Y63" s="688"/>
      <c r="Z63" s="688"/>
      <c r="AA63" s="688"/>
      <c r="AB63" s="688"/>
      <c r="AC63" s="688"/>
      <c r="AD63" s="688"/>
      <c r="AE63" s="688"/>
      <c r="AF63" s="688"/>
      <c r="AG63" s="688"/>
      <c r="AH63" s="688"/>
      <c r="AI63" s="688"/>
      <c r="AJ63" s="688"/>
      <c r="AK63" s="43"/>
      <c r="AT63" s="75"/>
    </row>
    <row r="64" spans="1:46" s="84" customFormat="1" ht="36" customHeight="1">
      <c r="A64" s="126" t="s">
        <v>79</v>
      </c>
      <c r="B64" s="688" t="s">
        <v>325</v>
      </c>
      <c r="C64" s="688"/>
      <c r="D64" s="688"/>
      <c r="E64" s="688"/>
      <c r="F64" s="688"/>
      <c r="G64" s="688"/>
      <c r="H64" s="688"/>
      <c r="I64" s="688"/>
      <c r="J64" s="688"/>
      <c r="K64" s="688"/>
      <c r="L64" s="688"/>
      <c r="M64" s="688"/>
      <c r="N64" s="688"/>
      <c r="O64" s="688"/>
      <c r="P64" s="688"/>
      <c r="Q64" s="688"/>
      <c r="R64" s="688"/>
      <c r="S64" s="688"/>
      <c r="T64" s="688"/>
      <c r="U64" s="688"/>
      <c r="V64" s="688"/>
      <c r="W64" s="688"/>
      <c r="X64" s="688"/>
      <c r="Y64" s="688"/>
      <c r="Z64" s="688"/>
      <c r="AA64" s="688"/>
      <c r="AB64" s="688"/>
      <c r="AC64" s="688"/>
      <c r="AD64" s="688"/>
      <c r="AE64" s="688"/>
      <c r="AF64" s="688"/>
      <c r="AG64" s="688"/>
      <c r="AH64" s="688"/>
      <c r="AI64" s="688"/>
      <c r="AJ64" s="688"/>
      <c r="AK64" s="43"/>
      <c r="AT64" s="127"/>
    </row>
    <row r="65" spans="1:46" s="84" customFormat="1" ht="45" customHeight="1">
      <c r="A65" s="126" t="s">
        <v>79</v>
      </c>
      <c r="B65" s="690" t="s">
        <v>354</v>
      </c>
      <c r="C65" s="690"/>
      <c r="D65" s="690"/>
      <c r="E65" s="690"/>
      <c r="F65" s="690"/>
      <c r="G65" s="690"/>
      <c r="H65" s="690"/>
      <c r="I65" s="690"/>
      <c r="J65" s="690"/>
      <c r="K65" s="690"/>
      <c r="L65" s="690"/>
      <c r="M65" s="690"/>
      <c r="N65" s="690"/>
      <c r="O65" s="690"/>
      <c r="P65" s="690"/>
      <c r="Q65" s="690"/>
      <c r="R65" s="690"/>
      <c r="S65" s="690"/>
      <c r="T65" s="690"/>
      <c r="U65" s="690"/>
      <c r="V65" s="690"/>
      <c r="W65" s="690"/>
      <c r="X65" s="690"/>
      <c r="Y65" s="690"/>
      <c r="Z65" s="690"/>
      <c r="AA65" s="690"/>
      <c r="AB65" s="690"/>
      <c r="AC65" s="690"/>
      <c r="AD65" s="690"/>
      <c r="AE65" s="690"/>
      <c r="AF65" s="690"/>
      <c r="AG65" s="690"/>
      <c r="AH65" s="690"/>
      <c r="AI65" s="690"/>
      <c r="AJ65" s="690"/>
      <c r="AK65" s="43"/>
      <c r="AT65" s="127"/>
    </row>
    <row r="66" spans="1:46" s="84" customFormat="1" ht="15" customHeight="1">
      <c r="A66" s="126"/>
      <c r="B66" s="128"/>
      <c r="C66" s="128"/>
      <c r="D66" s="128"/>
      <c r="E66" s="128"/>
      <c r="F66" s="128"/>
      <c r="G66" s="128"/>
      <c r="H66" s="128"/>
      <c r="I66" s="128"/>
      <c r="J66" s="128"/>
      <c r="K66" s="128"/>
      <c r="L66" s="128"/>
      <c r="M66" s="128"/>
      <c r="N66" s="128"/>
      <c r="O66" s="128"/>
      <c r="P66" s="128"/>
      <c r="Q66" s="128"/>
      <c r="R66" s="128"/>
      <c r="S66" s="128"/>
      <c r="T66" s="128"/>
      <c r="U66" s="128"/>
      <c r="V66" s="128"/>
      <c r="W66" s="128"/>
      <c r="X66" s="128"/>
      <c r="Y66" s="128"/>
      <c r="Z66" s="128"/>
      <c r="AA66" s="128"/>
      <c r="AB66" s="128"/>
      <c r="AC66" s="128"/>
      <c r="AD66" s="128"/>
      <c r="AE66" s="128"/>
      <c r="AF66" s="128"/>
      <c r="AG66" s="128"/>
      <c r="AH66" s="128"/>
      <c r="AI66" s="128"/>
      <c r="AJ66" s="129"/>
      <c r="AK66" s="43"/>
      <c r="AT66" s="127"/>
    </row>
    <row r="67" spans="1:46" ht="15" customHeight="1">
      <c r="A67" s="41" t="s">
        <v>314</v>
      </c>
      <c r="B67" s="50"/>
      <c r="C67" s="84"/>
      <c r="D67" s="84"/>
      <c r="E67" s="84"/>
      <c r="F67" s="84"/>
      <c r="G67" s="84"/>
      <c r="H67" s="84"/>
      <c r="I67" s="84"/>
      <c r="J67" s="84"/>
      <c r="K67" s="84"/>
      <c r="L67" s="84"/>
      <c r="M67" s="84"/>
      <c r="N67" s="84"/>
      <c r="O67" s="84"/>
      <c r="P67" s="84"/>
      <c r="Q67" s="84"/>
      <c r="R67" s="84"/>
      <c r="S67" s="84"/>
      <c r="T67" s="84"/>
      <c r="U67" s="84"/>
      <c r="V67" s="84"/>
      <c r="W67" s="84"/>
      <c r="X67" s="84"/>
      <c r="Y67" s="130"/>
      <c r="Z67" s="84"/>
      <c r="AA67" s="84"/>
      <c r="AB67" s="84"/>
      <c r="AC67" s="84"/>
      <c r="AD67" s="84"/>
      <c r="AE67" s="84"/>
      <c r="AF67" s="84"/>
      <c r="AG67" s="84"/>
      <c r="AH67" s="84"/>
      <c r="AI67" s="84"/>
      <c r="AK67" s="43"/>
      <c r="AT67" s="75"/>
    </row>
    <row r="68" spans="1:46" ht="21" customHeight="1">
      <c r="A68" s="52" t="s">
        <v>9</v>
      </c>
      <c r="B68" s="941" t="s">
        <v>188</v>
      </c>
      <c r="C68" s="941"/>
      <c r="D68" s="941"/>
      <c r="E68" s="941"/>
      <c r="F68" s="941"/>
      <c r="G68" s="941"/>
      <c r="H68" s="941"/>
      <c r="I68" s="941"/>
      <c r="J68" s="941"/>
      <c r="K68" s="941"/>
      <c r="L68" s="132" t="s">
        <v>57</v>
      </c>
      <c r="M68" s="133"/>
      <c r="N68" s="133"/>
      <c r="O68" s="133"/>
      <c r="P68" s="133"/>
      <c r="Q68" s="133"/>
      <c r="R68" s="133"/>
      <c r="S68" s="133"/>
      <c r="T68" s="133"/>
      <c r="U68" s="133"/>
      <c r="V68" s="133"/>
      <c r="W68" s="133"/>
      <c r="X68" s="133"/>
      <c r="Y68" s="133"/>
      <c r="Z68" s="133"/>
      <c r="AA68" s="133"/>
      <c r="AB68" s="133"/>
      <c r="AC68" s="133"/>
      <c r="AD68" s="133"/>
      <c r="AE68" s="133"/>
      <c r="AF68" s="133"/>
      <c r="AG68" s="133"/>
      <c r="AH68" s="133"/>
      <c r="AI68" s="133"/>
      <c r="AJ68" s="134"/>
      <c r="AK68" s="43"/>
      <c r="AT68" s="75"/>
    </row>
    <row r="69" spans="1:46" ht="21" customHeight="1">
      <c r="A69" s="52" t="s">
        <v>10</v>
      </c>
      <c r="B69" s="957" t="s">
        <v>283</v>
      </c>
      <c r="C69" s="957"/>
      <c r="D69" s="957"/>
      <c r="E69" s="957"/>
      <c r="F69" s="957"/>
      <c r="G69" s="957"/>
      <c r="H69" s="957"/>
      <c r="I69" s="957"/>
      <c r="J69" s="957"/>
      <c r="K69" s="957"/>
      <c r="L69" s="132"/>
      <c r="M69" s="970" t="s">
        <v>307</v>
      </c>
      <c r="N69" s="971"/>
      <c r="O69" s="971"/>
      <c r="P69" s="971"/>
      <c r="Q69" s="971"/>
      <c r="R69" s="971"/>
      <c r="S69" s="971"/>
      <c r="T69" s="971"/>
      <c r="U69" s="971"/>
      <c r="V69" s="971"/>
      <c r="W69" s="971"/>
      <c r="X69" s="971"/>
      <c r="Y69" s="971"/>
      <c r="Z69" s="971"/>
      <c r="AA69" s="971"/>
      <c r="AB69" s="971"/>
      <c r="AC69" s="971"/>
      <c r="AD69" s="971"/>
      <c r="AE69" s="971"/>
      <c r="AF69" s="971"/>
      <c r="AG69" s="971"/>
      <c r="AH69" s="971"/>
      <c r="AI69" s="971"/>
      <c r="AJ69" s="972"/>
      <c r="AK69" s="43"/>
      <c r="AL69" s="135"/>
      <c r="AT69" s="75"/>
    </row>
    <row r="70" spans="1:46" ht="21" customHeight="1">
      <c r="A70" s="89" t="s">
        <v>20</v>
      </c>
      <c r="B70" s="941" t="s">
        <v>211</v>
      </c>
      <c r="C70" s="941"/>
      <c r="D70" s="941"/>
      <c r="E70" s="941"/>
      <c r="F70" s="941"/>
      <c r="G70" s="941"/>
      <c r="H70" s="941"/>
      <c r="I70" s="941"/>
      <c r="J70" s="941"/>
      <c r="K70" s="941"/>
      <c r="L70" s="132"/>
      <c r="M70" s="137"/>
      <c r="N70" s="137"/>
      <c r="O70" s="137"/>
      <c r="P70" s="137"/>
      <c r="Q70" s="137"/>
      <c r="R70" s="137"/>
      <c r="S70" s="137"/>
      <c r="T70" s="137"/>
      <c r="U70" s="137"/>
      <c r="V70" s="137"/>
      <c r="W70" s="137"/>
      <c r="X70" s="137"/>
      <c r="Y70" s="137"/>
      <c r="Z70" s="137"/>
      <c r="AA70" s="137"/>
      <c r="AB70" s="138"/>
      <c r="AC70" s="138"/>
      <c r="AD70" s="138"/>
      <c r="AE70" s="138"/>
      <c r="AF70" s="138"/>
      <c r="AG70" s="138"/>
      <c r="AH70" s="138"/>
      <c r="AI70" s="138"/>
      <c r="AJ70" s="139"/>
      <c r="AK70" s="43"/>
      <c r="AT70" s="75"/>
    </row>
    <row r="71" spans="1:46" ht="21" customHeight="1" thickBot="1">
      <c r="A71" s="140" t="s">
        <v>308</v>
      </c>
      <c r="B71" s="141" t="s">
        <v>19</v>
      </c>
      <c r="C71" s="141"/>
      <c r="D71" s="756">
        <f>IF($Y$4="","",$Y$4)</f>
        <v>3</v>
      </c>
      <c r="E71" s="756"/>
      <c r="F71" s="141" t="s">
        <v>284</v>
      </c>
      <c r="G71" s="141"/>
      <c r="H71" s="141"/>
      <c r="I71" s="141"/>
      <c r="J71" s="141"/>
      <c r="K71" s="141"/>
      <c r="L71" s="130"/>
      <c r="M71" s="141"/>
      <c r="N71" s="141"/>
      <c r="O71" s="142"/>
      <c r="P71" s="142"/>
      <c r="Q71" s="141"/>
      <c r="R71" s="142"/>
      <c r="S71" s="142"/>
      <c r="T71" s="143"/>
      <c r="U71" s="141"/>
      <c r="V71" s="141"/>
      <c r="W71" s="95"/>
      <c r="X71" s="141"/>
      <c r="Y71" s="144"/>
      <c r="Z71" s="145"/>
      <c r="AA71" s="145"/>
      <c r="AB71" s="976">
        <f>'別紙様式2-3 個表_特定'!O5</f>
        <v>0</v>
      </c>
      <c r="AC71" s="977"/>
      <c r="AD71" s="977"/>
      <c r="AE71" s="977"/>
      <c r="AF71" s="977"/>
      <c r="AG71" s="977"/>
      <c r="AH71" s="977"/>
      <c r="AI71" s="759" t="s">
        <v>2</v>
      </c>
      <c r="AJ71" s="755"/>
      <c r="AK71" s="2"/>
      <c r="AT71" s="75"/>
    </row>
    <row r="72" spans="1:46" ht="21" customHeight="1" thickBot="1">
      <c r="A72" s="136" t="s">
        <v>309</v>
      </c>
      <c r="B72" s="94" t="s">
        <v>145</v>
      </c>
      <c r="C72" s="94"/>
      <c r="D72" s="94"/>
      <c r="E72" s="94"/>
      <c r="F72" s="94"/>
      <c r="G72" s="94"/>
      <c r="H72" s="94"/>
      <c r="I72" s="94"/>
      <c r="J72" s="94"/>
      <c r="K72" s="94"/>
      <c r="L72" s="94"/>
      <c r="M72" s="94"/>
      <c r="N72" s="94"/>
      <c r="O72" s="94"/>
      <c r="P72" s="94"/>
      <c r="Q72" s="94"/>
      <c r="R72" s="94"/>
      <c r="S72" s="94"/>
      <c r="T72" s="94"/>
      <c r="U72" s="94"/>
      <c r="V72" s="94"/>
      <c r="W72" s="94"/>
      <c r="X72" s="94"/>
      <c r="Y72" s="94"/>
      <c r="Z72" s="96"/>
      <c r="AA72" s="97" t="s">
        <v>327</v>
      </c>
      <c r="AB72" s="760">
        <f>AB73-AB74</f>
        <v>6750000</v>
      </c>
      <c r="AC72" s="761"/>
      <c r="AD72" s="761"/>
      <c r="AE72" s="761"/>
      <c r="AF72" s="761"/>
      <c r="AG72" s="761"/>
      <c r="AH72" s="761"/>
      <c r="AI72" s="759" t="s">
        <v>2</v>
      </c>
      <c r="AJ72" s="755"/>
      <c r="AK72" s="43" t="s">
        <v>168</v>
      </c>
      <c r="AL72" s="98" t="str">
        <f>IFERROR(IF(AND(ISNUMBER(AB72),ISNUMBER(AB71),AB72&gt;AB71),"○","☓"),"")</f>
        <v>○</v>
      </c>
      <c r="AM72" s="99" t="s">
        <v>169</v>
      </c>
      <c r="AN72" s="100"/>
      <c r="AO72" s="100"/>
      <c r="AP72" s="100"/>
      <c r="AQ72" s="100"/>
      <c r="AR72" s="100"/>
      <c r="AS72" s="100"/>
      <c r="AT72" s="101"/>
    </row>
    <row r="73" spans="1:46" ht="21" customHeight="1" thickBot="1">
      <c r="A73" s="102"/>
      <c r="B73" s="146" t="s">
        <v>153</v>
      </c>
      <c r="C73" s="147"/>
      <c r="D73" s="147"/>
      <c r="E73" s="147"/>
      <c r="F73" s="147"/>
      <c r="G73" s="147"/>
      <c r="H73" s="147"/>
      <c r="I73" s="147"/>
      <c r="J73" s="147"/>
      <c r="K73" s="147"/>
      <c r="L73" s="147"/>
      <c r="M73" s="147"/>
      <c r="N73" s="147"/>
      <c r="O73" s="147"/>
      <c r="P73" s="147"/>
      <c r="Q73" s="147"/>
      <c r="R73" s="147"/>
      <c r="S73" s="147"/>
      <c r="T73" s="147"/>
      <c r="U73" s="147"/>
      <c r="V73" s="147"/>
      <c r="W73" s="147"/>
      <c r="X73" s="147"/>
      <c r="Y73" s="147"/>
      <c r="Z73" s="147"/>
      <c r="AA73" s="147"/>
      <c r="AB73" s="952">
        <v>260300000</v>
      </c>
      <c r="AC73" s="953"/>
      <c r="AD73" s="953"/>
      <c r="AE73" s="953"/>
      <c r="AF73" s="953"/>
      <c r="AG73" s="953"/>
      <c r="AH73" s="954"/>
      <c r="AI73" s="720" t="s">
        <v>2</v>
      </c>
      <c r="AJ73" s="721"/>
      <c r="AK73" s="43"/>
      <c r="AT73" s="75"/>
    </row>
    <row r="74" spans="1:46" ht="21" customHeight="1" thickBot="1">
      <c r="A74" s="140"/>
      <c r="B74" s="965" t="s">
        <v>266</v>
      </c>
      <c r="C74" s="966"/>
      <c r="D74" s="966"/>
      <c r="E74" s="966"/>
      <c r="F74" s="966"/>
      <c r="G74" s="966"/>
      <c r="H74" s="966"/>
      <c r="I74" s="966"/>
      <c r="J74" s="966"/>
      <c r="K74" s="966"/>
      <c r="L74" s="966"/>
      <c r="M74" s="966"/>
      <c r="N74" s="966"/>
      <c r="O74" s="966"/>
      <c r="P74" s="966"/>
      <c r="Q74" s="966"/>
      <c r="R74" s="966"/>
      <c r="S74" s="966"/>
      <c r="T74" s="966"/>
      <c r="U74" s="966"/>
      <c r="V74" s="966"/>
      <c r="W74" s="966"/>
      <c r="X74" s="966"/>
      <c r="Y74" s="966"/>
      <c r="Z74" s="966"/>
      <c r="AA74" s="966"/>
      <c r="AB74" s="708">
        <f>$AB$75-AB76-AB77-AB78</f>
        <v>253550000</v>
      </c>
      <c r="AC74" s="709"/>
      <c r="AD74" s="709"/>
      <c r="AE74" s="709"/>
      <c r="AF74" s="709"/>
      <c r="AG74" s="709"/>
      <c r="AH74" s="709"/>
      <c r="AI74" s="710" t="s">
        <v>2</v>
      </c>
      <c r="AJ74" s="711"/>
      <c r="AK74" s="43"/>
      <c r="AL74" s="148"/>
      <c r="AT74" s="75"/>
    </row>
    <row r="75" spans="1:46" ht="21" customHeight="1" thickBot="1">
      <c r="A75" s="140"/>
      <c r="B75" s="149"/>
      <c r="C75" s="150" t="s">
        <v>154</v>
      </c>
      <c r="D75" s="105"/>
      <c r="E75" s="106"/>
      <c r="F75" s="106"/>
      <c r="G75" s="106"/>
      <c r="H75" s="106"/>
      <c r="I75" s="106"/>
      <c r="J75" s="106"/>
      <c r="K75" s="106"/>
      <c r="L75" s="106"/>
      <c r="M75" s="106"/>
      <c r="N75" s="106"/>
      <c r="O75" s="106"/>
      <c r="P75" s="106"/>
      <c r="Q75" s="106"/>
      <c r="R75" s="106"/>
      <c r="S75" s="106"/>
      <c r="T75" s="106"/>
      <c r="U75" s="106"/>
      <c r="V75" s="106"/>
      <c r="W75" s="106"/>
      <c r="X75" s="106"/>
      <c r="Y75" s="106"/>
      <c r="Z75" s="106"/>
      <c r="AA75" s="106"/>
      <c r="AB75" s="952">
        <v>282350000</v>
      </c>
      <c r="AC75" s="953"/>
      <c r="AD75" s="953"/>
      <c r="AE75" s="953"/>
      <c r="AF75" s="953"/>
      <c r="AG75" s="953"/>
      <c r="AH75" s="954"/>
      <c r="AI75" s="716" t="s">
        <v>2</v>
      </c>
      <c r="AJ75" s="717"/>
      <c r="AK75" s="2"/>
      <c r="AT75" s="75"/>
    </row>
    <row r="76" spans="1:46" ht="21" customHeight="1" thickBot="1">
      <c r="A76" s="140"/>
      <c r="B76" s="151"/>
      <c r="C76" s="150" t="s">
        <v>316</v>
      </c>
      <c r="D76" s="107"/>
      <c r="E76" s="108"/>
      <c r="F76" s="108"/>
      <c r="G76" s="108"/>
      <c r="H76" s="108"/>
      <c r="I76" s="108"/>
      <c r="J76" s="108"/>
      <c r="K76" s="108"/>
      <c r="L76" s="108"/>
      <c r="M76" s="108"/>
      <c r="N76" s="108"/>
      <c r="O76" s="108"/>
      <c r="P76" s="108"/>
      <c r="Q76" s="108"/>
      <c r="R76" s="108"/>
      <c r="S76" s="108"/>
      <c r="T76" s="108"/>
      <c r="U76" s="108"/>
      <c r="V76" s="108"/>
      <c r="W76" s="108"/>
      <c r="X76" s="108"/>
      <c r="Y76" s="108"/>
      <c r="Z76" s="108"/>
      <c r="AA76" s="108"/>
      <c r="AB76" s="952">
        <v>24240000</v>
      </c>
      <c r="AC76" s="953"/>
      <c r="AD76" s="953"/>
      <c r="AE76" s="953"/>
      <c r="AF76" s="953"/>
      <c r="AG76" s="953"/>
      <c r="AH76" s="954"/>
      <c r="AI76" s="720" t="s">
        <v>2</v>
      </c>
      <c r="AJ76" s="721"/>
      <c r="AK76" s="2"/>
      <c r="AT76" s="75"/>
    </row>
    <row r="77" spans="1:46" ht="21" customHeight="1" thickBot="1">
      <c r="A77" s="104"/>
      <c r="B77" s="152"/>
      <c r="C77" s="109" t="s">
        <v>328</v>
      </c>
      <c r="D77" s="107"/>
      <c r="E77" s="108"/>
      <c r="F77" s="108"/>
      <c r="G77" s="108"/>
      <c r="H77" s="108"/>
      <c r="I77" s="108"/>
      <c r="J77" s="108"/>
      <c r="K77" s="108"/>
      <c r="L77" s="108"/>
      <c r="M77" s="108"/>
      <c r="N77" s="108"/>
      <c r="O77" s="108"/>
      <c r="P77" s="108"/>
      <c r="Q77" s="108"/>
      <c r="R77" s="108"/>
      <c r="S77" s="108"/>
      <c r="T77" s="108"/>
      <c r="U77" s="109"/>
      <c r="V77" s="110"/>
      <c r="W77" s="110"/>
      <c r="X77" s="110"/>
      <c r="Y77" s="110"/>
      <c r="Z77" s="111"/>
      <c r="AA77" s="111"/>
      <c r="AB77" s="857">
        <v>4560000</v>
      </c>
      <c r="AC77" s="858"/>
      <c r="AD77" s="858"/>
      <c r="AE77" s="858"/>
      <c r="AF77" s="858"/>
      <c r="AG77" s="858"/>
      <c r="AH77" s="859"/>
      <c r="AI77" s="720" t="s">
        <v>2</v>
      </c>
      <c r="AJ77" s="721"/>
      <c r="AK77" s="2"/>
      <c r="AL77" s="148"/>
      <c r="AT77" s="75"/>
    </row>
    <row r="78" spans="1:46" ht="21" customHeight="1" thickBot="1">
      <c r="A78" s="112"/>
      <c r="B78" s="153"/>
      <c r="C78" s="109" t="s">
        <v>280</v>
      </c>
      <c r="D78" s="114"/>
      <c r="E78" s="115"/>
      <c r="F78" s="115"/>
      <c r="G78" s="115"/>
      <c r="H78" s="115"/>
      <c r="I78" s="115"/>
      <c r="J78" s="115"/>
      <c r="K78" s="115"/>
      <c r="L78" s="115"/>
      <c r="M78" s="108"/>
      <c r="N78" s="108"/>
      <c r="O78" s="108"/>
      <c r="P78" s="108"/>
      <c r="Q78" s="108"/>
      <c r="R78" s="108"/>
      <c r="S78" s="108"/>
      <c r="T78" s="108"/>
      <c r="U78" s="109"/>
      <c r="V78" s="110"/>
      <c r="W78" s="110"/>
      <c r="X78" s="110"/>
      <c r="Y78" s="110"/>
      <c r="Z78" s="111"/>
      <c r="AA78" s="111"/>
      <c r="AB78" s="978"/>
      <c r="AC78" s="979"/>
      <c r="AD78" s="979"/>
      <c r="AE78" s="979"/>
      <c r="AF78" s="979"/>
      <c r="AG78" s="979"/>
      <c r="AH78" s="980"/>
      <c r="AI78" s="981" t="s">
        <v>126</v>
      </c>
      <c r="AJ78" s="766"/>
      <c r="AK78" s="2"/>
      <c r="AL78" s="148"/>
      <c r="AO78" s="602">
        <f>SUM(S80,Y80,AE80)</f>
        <v>253550000</v>
      </c>
      <c r="AT78" s="75"/>
    </row>
    <row r="79" spans="1:46" ht="24" customHeight="1" thickBot="1">
      <c r="A79" s="154" t="s">
        <v>23</v>
      </c>
      <c r="B79" s="133" t="s">
        <v>76</v>
      </c>
      <c r="C79" s="133"/>
      <c r="D79" s="133"/>
      <c r="E79" s="133"/>
      <c r="F79" s="133"/>
      <c r="G79" s="133"/>
      <c r="H79" s="133"/>
      <c r="I79" s="133"/>
      <c r="J79" s="133"/>
      <c r="K79" s="133"/>
      <c r="L79" s="155"/>
      <c r="M79" s="155"/>
      <c r="N79" s="133"/>
      <c r="O79" s="133"/>
      <c r="P79" s="156"/>
      <c r="Q79" s="156"/>
      <c r="R79" s="157"/>
      <c r="S79" s="973" t="s">
        <v>285</v>
      </c>
      <c r="T79" s="974"/>
      <c r="U79" s="974"/>
      <c r="V79" s="974"/>
      <c r="W79" s="974"/>
      <c r="X79" s="975"/>
      <c r="Y79" s="982" t="s">
        <v>286</v>
      </c>
      <c r="Z79" s="983"/>
      <c r="AA79" s="983"/>
      <c r="AB79" s="983"/>
      <c r="AC79" s="983"/>
      <c r="AD79" s="984"/>
      <c r="AE79" s="982" t="s">
        <v>89</v>
      </c>
      <c r="AF79" s="983"/>
      <c r="AG79" s="983"/>
      <c r="AH79" s="983"/>
      <c r="AI79" s="983"/>
      <c r="AJ79" s="984"/>
      <c r="AL79" s="158" t="s">
        <v>144</v>
      </c>
      <c r="AT79" s="75"/>
    </row>
    <row r="80" spans="1:46" ht="21.75" customHeight="1" thickBot="1">
      <c r="A80" s="964"/>
      <c r="B80" s="967" t="s">
        <v>267</v>
      </c>
      <c r="C80" s="968"/>
      <c r="D80" s="968"/>
      <c r="E80" s="968"/>
      <c r="F80" s="968"/>
      <c r="G80" s="968"/>
      <c r="H80" s="968"/>
      <c r="I80" s="968"/>
      <c r="J80" s="968"/>
      <c r="K80" s="968"/>
      <c r="L80" s="968"/>
      <c r="M80" s="968"/>
      <c r="N80" s="968"/>
      <c r="O80" s="968"/>
      <c r="P80" s="968"/>
      <c r="Q80" s="968"/>
      <c r="R80" s="969"/>
      <c r="S80" s="948">
        <v>57600000</v>
      </c>
      <c r="T80" s="949"/>
      <c r="U80" s="949"/>
      <c r="V80" s="949"/>
      <c r="W80" s="950"/>
      <c r="X80" s="159" t="s">
        <v>2</v>
      </c>
      <c r="Y80" s="948">
        <v>148000000</v>
      </c>
      <c r="Z80" s="949"/>
      <c r="AA80" s="949"/>
      <c r="AB80" s="949"/>
      <c r="AC80" s="950"/>
      <c r="AD80" s="160" t="s">
        <v>2</v>
      </c>
      <c r="AE80" s="948">
        <v>47950000</v>
      </c>
      <c r="AF80" s="949"/>
      <c r="AG80" s="949"/>
      <c r="AH80" s="949"/>
      <c r="AI80" s="950"/>
      <c r="AJ80" s="161" t="s">
        <v>2</v>
      </c>
      <c r="AL80" s="158" t="s">
        <v>101</v>
      </c>
      <c r="AT80" s="75"/>
    </row>
    <row r="81" spans="1:50" ht="21.75" customHeight="1" thickBot="1">
      <c r="A81" s="964"/>
      <c r="B81" s="162" t="s">
        <v>268</v>
      </c>
      <c r="C81" s="163"/>
      <c r="D81" s="163"/>
      <c r="E81" s="163"/>
      <c r="F81" s="163"/>
      <c r="G81" s="163"/>
      <c r="H81" s="163"/>
      <c r="I81" s="163"/>
      <c r="J81" s="163"/>
      <c r="K81" s="163"/>
      <c r="L81" s="164"/>
      <c r="M81" s="164"/>
      <c r="N81" s="164"/>
      <c r="O81" s="164"/>
      <c r="P81" s="164"/>
      <c r="Q81" s="164"/>
      <c r="R81" s="165"/>
      <c r="S81" s="868">
        <v>14.3</v>
      </c>
      <c r="T81" s="869"/>
      <c r="U81" s="869"/>
      <c r="V81" s="869"/>
      <c r="W81" s="870"/>
      <c r="X81" s="166" t="s">
        <v>24</v>
      </c>
      <c r="Y81" s="868">
        <v>42.5</v>
      </c>
      <c r="Z81" s="869"/>
      <c r="AA81" s="869"/>
      <c r="AB81" s="869"/>
      <c r="AC81" s="870"/>
      <c r="AD81" s="167" t="s">
        <v>24</v>
      </c>
      <c r="AE81" s="868">
        <v>12</v>
      </c>
      <c r="AF81" s="869"/>
      <c r="AG81" s="869"/>
      <c r="AH81" s="869"/>
      <c r="AI81" s="870"/>
      <c r="AJ81" s="168" t="s">
        <v>24</v>
      </c>
      <c r="AL81" s="158" t="s">
        <v>106</v>
      </c>
      <c r="AT81" s="75"/>
    </row>
    <row r="82" spans="1:50" ht="21.75" customHeight="1" thickBot="1">
      <c r="A82" s="964"/>
      <c r="B82" s="169" t="s">
        <v>269</v>
      </c>
      <c r="C82" s="170"/>
      <c r="D82" s="170"/>
      <c r="E82" s="170"/>
      <c r="F82" s="170"/>
      <c r="G82" s="170"/>
      <c r="H82" s="170"/>
      <c r="I82" s="170"/>
      <c r="J82" s="170"/>
      <c r="K82" s="170"/>
      <c r="L82" s="171"/>
      <c r="M82" s="171"/>
      <c r="N82" s="171"/>
      <c r="O82" s="171"/>
      <c r="P82" s="171"/>
      <c r="Q82" s="171"/>
      <c r="R82" s="171"/>
      <c r="S82" s="852">
        <f>S81/12</f>
        <v>1.1916666666666667</v>
      </c>
      <c r="T82" s="853"/>
      <c r="U82" s="853"/>
      <c r="V82" s="853"/>
      <c r="W82" s="854"/>
      <c r="X82" s="166" t="s">
        <v>24</v>
      </c>
      <c r="Y82" s="852">
        <f>Y81/12</f>
        <v>3.5416666666666665</v>
      </c>
      <c r="Z82" s="853"/>
      <c r="AA82" s="853"/>
      <c r="AB82" s="853"/>
      <c r="AC82" s="854"/>
      <c r="AD82" s="167" t="s">
        <v>24</v>
      </c>
      <c r="AE82" s="852">
        <f>AE81/12</f>
        <v>1</v>
      </c>
      <c r="AF82" s="853"/>
      <c r="AG82" s="853"/>
      <c r="AH82" s="853"/>
      <c r="AI82" s="854"/>
      <c r="AJ82" s="168" t="s">
        <v>24</v>
      </c>
      <c r="AL82" s="158" t="s">
        <v>143</v>
      </c>
      <c r="AT82" s="75"/>
    </row>
    <row r="83" spans="1:50" ht="21.75" customHeight="1" thickBot="1">
      <c r="A83" s="964"/>
      <c r="B83" s="169" t="s">
        <v>270</v>
      </c>
      <c r="C83" s="172"/>
      <c r="D83" s="172"/>
      <c r="E83" s="172"/>
      <c r="F83" s="172"/>
      <c r="G83" s="172"/>
      <c r="H83" s="172"/>
      <c r="I83" s="172"/>
      <c r="J83" s="172"/>
      <c r="K83" s="172"/>
      <c r="L83" s="138"/>
      <c r="M83" s="138"/>
      <c r="N83" s="138"/>
      <c r="O83" s="138"/>
      <c r="P83" s="138"/>
      <c r="Q83" s="138"/>
      <c r="R83" s="138"/>
      <c r="S83" s="932">
        <f>ROUND(S80/S81,)</f>
        <v>4027972</v>
      </c>
      <c r="T83" s="933"/>
      <c r="U83" s="933"/>
      <c r="V83" s="933"/>
      <c r="W83" s="934"/>
      <c r="X83" s="166" t="s">
        <v>2</v>
      </c>
      <c r="Y83" s="932">
        <f>ROUND(Y80/Y81,)</f>
        <v>3482353</v>
      </c>
      <c r="Z83" s="933"/>
      <c r="AA83" s="933"/>
      <c r="AB83" s="933"/>
      <c r="AC83" s="934"/>
      <c r="AD83" s="166" t="s">
        <v>2</v>
      </c>
      <c r="AE83" s="932">
        <f>ROUND(AE80/AE81,)</f>
        <v>3995833</v>
      </c>
      <c r="AF83" s="933"/>
      <c r="AG83" s="933"/>
      <c r="AH83" s="933"/>
      <c r="AI83" s="934"/>
      <c r="AJ83" s="168" t="s">
        <v>2</v>
      </c>
      <c r="AL83" s="158" t="s">
        <v>187</v>
      </c>
      <c r="AT83" s="75"/>
    </row>
    <row r="84" spans="1:50" ht="18" customHeight="1">
      <c r="A84" s="964"/>
      <c r="B84" s="961" t="s">
        <v>271</v>
      </c>
      <c r="C84" s="962"/>
      <c r="D84" s="962"/>
      <c r="E84" s="962"/>
      <c r="F84" s="962"/>
      <c r="G84" s="962"/>
      <c r="H84" s="962"/>
      <c r="I84" s="962"/>
      <c r="J84" s="962"/>
      <c r="K84" s="173"/>
      <c r="L84" s="174" t="s">
        <v>181</v>
      </c>
      <c r="M84" s="175"/>
      <c r="N84" s="175"/>
      <c r="O84" s="175"/>
      <c r="P84" s="175"/>
      <c r="Q84" s="175"/>
      <c r="R84" s="175"/>
      <c r="S84" s="866">
        <f>CEILING(AN85,1)</f>
        <v>0</v>
      </c>
      <c r="T84" s="867"/>
      <c r="U84" s="867"/>
      <c r="V84" s="867"/>
      <c r="W84" s="867"/>
      <c r="X84" s="176" t="s">
        <v>182</v>
      </c>
      <c r="Y84" s="863"/>
      <c r="Z84" s="864"/>
      <c r="AA84" s="864"/>
      <c r="AB84" s="864"/>
      <c r="AC84" s="864"/>
      <c r="AD84" s="865"/>
      <c r="AE84" s="958"/>
      <c r="AF84" s="959"/>
      <c r="AG84" s="959"/>
      <c r="AH84" s="959"/>
      <c r="AI84" s="959"/>
      <c r="AJ84" s="960"/>
      <c r="AL84" s="177"/>
      <c r="AM84" s="178"/>
      <c r="AN84" s="179" t="s">
        <v>98</v>
      </c>
      <c r="AO84" s="180" t="s">
        <v>99</v>
      </c>
      <c r="AP84" s="179" t="s">
        <v>100</v>
      </c>
      <c r="AQ84" s="180" t="s">
        <v>173</v>
      </c>
      <c r="AR84" s="181" t="s">
        <v>174</v>
      </c>
      <c r="AS84" s="182" t="s">
        <v>175</v>
      </c>
      <c r="AT84" s="183" t="s">
        <v>176</v>
      </c>
      <c r="AU84" s="182"/>
      <c r="AV84" s="182"/>
      <c r="AW84" s="182"/>
      <c r="AX84" s="184"/>
    </row>
    <row r="85" spans="1:50" ht="18" customHeight="1">
      <c r="A85" s="964"/>
      <c r="B85" s="884"/>
      <c r="C85" s="873"/>
      <c r="D85" s="873"/>
      <c r="E85" s="873"/>
      <c r="F85" s="873"/>
      <c r="G85" s="873"/>
      <c r="H85" s="873"/>
      <c r="I85" s="873"/>
      <c r="J85" s="873"/>
      <c r="K85" s="185"/>
      <c r="L85" s="170"/>
      <c r="M85" s="186" t="s">
        <v>138</v>
      </c>
      <c r="N85" s="855">
        <f>T85</f>
        <v>0</v>
      </c>
      <c r="O85" s="855"/>
      <c r="P85" s="855"/>
      <c r="Q85" s="186" t="s">
        <v>182</v>
      </c>
      <c r="R85" s="187" t="s">
        <v>183</v>
      </c>
      <c r="S85" s="188" t="s">
        <v>138</v>
      </c>
      <c r="T85" s="856">
        <f>S82*S84*12</f>
        <v>0</v>
      </c>
      <c r="U85" s="856"/>
      <c r="V85" s="856"/>
      <c r="W85" s="189" t="s">
        <v>182</v>
      </c>
      <c r="X85" s="190" t="s">
        <v>183</v>
      </c>
      <c r="Y85" s="863"/>
      <c r="Z85" s="864"/>
      <c r="AA85" s="864"/>
      <c r="AB85" s="864"/>
      <c r="AC85" s="864"/>
      <c r="AD85" s="865"/>
      <c r="AE85" s="958"/>
      <c r="AF85" s="959"/>
      <c r="AG85" s="959"/>
      <c r="AH85" s="959"/>
      <c r="AI85" s="959"/>
      <c r="AJ85" s="960"/>
      <c r="AL85" s="191" t="s">
        <v>103</v>
      </c>
      <c r="AM85" s="191" t="s">
        <v>96</v>
      </c>
      <c r="AN85" s="192">
        <f>AB71/(S82*12)</f>
        <v>0</v>
      </c>
      <c r="AO85" s="193"/>
      <c r="AP85" s="192"/>
      <c r="AQ85" s="182"/>
      <c r="AR85" s="194"/>
      <c r="AS85" s="182"/>
      <c r="AT85" s="195" t="s">
        <v>177</v>
      </c>
      <c r="AU85" s="182"/>
      <c r="AV85" s="182"/>
      <c r="AW85" s="182"/>
      <c r="AX85" s="184"/>
    </row>
    <row r="86" spans="1:50" ht="18" customHeight="1" thickBot="1">
      <c r="A86" s="964"/>
      <c r="B86" s="884"/>
      <c r="C86" s="873"/>
      <c r="D86" s="873"/>
      <c r="E86" s="873"/>
      <c r="F86" s="873"/>
      <c r="G86" s="873"/>
      <c r="H86" s="873"/>
      <c r="I86" s="873"/>
      <c r="J86" s="873"/>
      <c r="K86" s="173"/>
      <c r="L86" s="174" t="s">
        <v>184</v>
      </c>
      <c r="M86" s="175"/>
      <c r="N86" s="175"/>
      <c r="O86" s="175"/>
      <c r="P86" s="175"/>
      <c r="Q86" s="175"/>
      <c r="R86" s="175"/>
      <c r="S86" s="946">
        <f>IF((CEILING(AN88,1)-AN88)-2*(CEILING(AO88,1)-AO88)&gt;=0,CEILING(AN88,1),CEILING(AN88+AS89/S82/12,1))</f>
        <v>0</v>
      </c>
      <c r="T86" s="947"/>
      <c r="U86" s="947"/>
      <c r="V86" s="947"/>
      <c r="W86" s="947"/>
      <c r="X86" s="196" t="s">
        <v>182</v>
      </c>
      <c r="Y86" s="946">
        <f>IF((CEILING(AN88,1)-AN88)-2*(CEILING(AO88,1)-AO88)&gt;=0,CEILING(AO88,1),FLOOR(AO88,1))</f>
        <v>0</v>
      </c>
      <c r="Z86" s="947"/>
      <c r="AA86" s="947"/>
      <c r="AB86" s="947"/>
      <c r="AC86" s="947"/>
      <c r="AD86" s="196" t="s">
        <v>182</v>
      </c>
      <c r="AE86" s="935"/>
      <c r="AF86" s="936"/>
      <c r="AG86" s="936"/>
      <c r="AH86" s="936"/>
      <c r="AI86" s="936"/>
      <c r="AJ86" s="937"/>
      <c r="AL86" s="197"/>
      <c r="AM86" s="198" t="s">
        <v>97</v>
      </c>
      <c r="AN86" s="199">
        <f>AB71</f>
        <v>0</v>
      </c>
      <c r="AO86" s="200"/>
      <c r="AP86" s="199"/>
      <c r="AQ86" s="201">
        <f>SUM(AN86:AP86)</f>
        <v>0</v>
      </c>
      <c r="AR86" s="202">
        <f>AQ86-S82*S84*12</f>
        <v>0</v>
      </c>
      <c r="AS86" s="203" t="s">
        <v>157</v>
      </c>
      <c r="AT86" s="204"/>
      <c r="AU86" s="205"/>
      <c r="AV86" s="205"/>
      <c r="AW86" s="205"/>
      <c r="AX86" s="206"/>
    </row>
    <row r="87" spans="1:50" ht="18" customHeight="1" thickBot="1">
      <c r="A87" s="964"/>
      <c r="B87" s="884"/>
      <c r="C87" s="873"/>
      <c r="D87" s="873"/>
      <c r="E87" s="873"/>
      <c r="F87" s="873"/>
      <c r="G87" s="873"/>
      <c r="H87" s="873"/>
      <c r="I87" s="873"/>
      <c r="J87" s="873"/>
      <c r="K87" s="185"/>
      <c r="L87" s="170"/>
      <c r="M87" s="186" t="s">
        <v>138</v>
      </c>
      <c r="N87" s="855">
        <f>SUM(T87,Z87)</f>
        <v>0</v>
      </c>
      <c r="O87" s="855"/>
      <c r="P87" s="855"/>
      <c r="Q87" s="186" t="s">
        <v>182</v>
      </c>
      <c r="R87" s="187" t="s">
        <v>183</v>
      </c>
      <c r="S87" s="207" t="s">
        <v>138</v>
      </c>
      <c r="T87" s="855">
        <f>S82*S86*12</f>
        <v>0</v>
      </c>
      <c r="U87" s="855"/>
      <c r="V87" s="855"/>
      <c r="W87" s="186" t="s">
        <v>182</v>
      </c>
      <c r="X87" s="208" t="s">
        <v>183</v>
      </c>
      <c r="Y87" s="207" t="s">
        <v>138</v>
      </c>
      <c r="Z87" s="855">
        <f>Y82*Y86*12</f>
        <v>0</v>
      </c>
      <c r="AA87" s="855"/>
      <c r="AB87" s="855"/>
      <c r="AC87" s="186" t="s">
        <v>182</v>
      </c>
      <c r="AD87" s="208" t="s">
        <v>183</v>
      </c>
      <c r="AE87" s="938"/>
      <c r="AF87" s="939"/>
      <c r="AG87" s="939"/>
      <c r="AH87" s="939"/>
      <c r="AI87" s="939"/>
      <c r="AJ87" s="940"/>
      <c r="AL87" s="191" t="s">
        <v>104</v>
      </c>
      <c r="AM87" s="209" t="s">
        <v>102</v>
      </c>
      <c r="AN87" s="210">
        <v>1.01</v>
      </c>
      <c r="AO87" s="211">
        <v>1</v>
      </c>
      <c r="AP87" s="212"/>
      <c r="AQ87" s="182"/>
      <c r="AR87" s="194"/>
      <c r="AS87" s="182"/>
      <c r="AT87" s="195" t="s">
        <v>178</v>
      </c>
      <c r="AU87" s="213">
        <f>AN87/AO87</f>
        <v>1.01</v>
      </c>
      <c r="AV87" s="214" t="str">
        <f>IF(AU87&lt;=1,"  【エラー】１を超えるよう配分比率を設定してください。","  １を超えていることをご確認ください。")</f>
        <v xml:space="preserve">  １を超えていることをご確認ください。</v>
      </c>
      <c r="AW87" s="214"/>
      <c r="AX87" s="215"/>
    </row>
    <row r="88" spans="1:50" ht="18" customHeight="1">
      <c r="A88" s="964"/>
      <c r="B88" s="884"/>
      <c r="C88" s="873"/>
      <c r="D88" s="873"/>
      <c r="E88" s="873"/>
      <c r="F88" s="873"/>
      <c r="G88" s="873"/>
      <c r="H88" s="873"/>
      <c r="I88" s="873"/>
      <c r="J88" s="873"/>
      <c r="K88" s="216"/>
      <c r="L88" s="174" t="s">
        <v>185</v>
      </c>
      <c r="M88" s="175"/>
      <c r="N88" s="175"/>
      <c r="O88" s="175"/>
      <c r="P88" s="175"/>
      <c r="Q88" s="175"/>
      <c r="R88" s="175"/>
      <c r="S88" s="866">
        <f>IF((CEILING(AN91,1)-AN91)-2*(CEILING(AO91,1)-AO91)&gt;=0,CEILING(AN91,1),CEILING(AN91+(AS91+AS92)/S82/12,1))</f>
        <v>0</v>
      </c>
      <c r="T88" s="867"/>
      <c r="U88" s="867"/>
      <c r="V88" s="867"/>
      <c r="W88" s="867"/>
      <c r="X88" s="176" t="s">
        <v>182</v>
      </c>
      <c r="Y88" s="866">
        <f>IF((CEILING(AN91,1)-AN91)-2*(CEILING(AO91,1)-AO91)&gt;=0,CEILING(AO91,1),FLOOR(AO91,1))</f>
        <v>0</v>
      </c>
      <c r="Z88" s="867"/>
      <c r="AA88" s="867"/>
      <c r="AB88" s="867"/>
      <c r="AC88" s="867"/>
      <c r="AD88" s="176" t="s">
        <v>182</v>
      </c>
      <c r="AE88" s="867">
        <f>IF(Y88-2*(CEILING(AP91,1))&gt;=0,CEILING(AP91,1),FLOOR(AP91,1))</f>
        <v>0</v>
      </c>
      <c r="AF88" s="867"/>
      <c r="AG88" s="867"/>
      <c r="AH88" s="867"/>
      <c r="AI88" s="867"/>
      <c r="AJ88" s="217" t="s">
        <v>182</v>
      </c>
      <c r="AL88" s="218"/>
      <c r="AM88" s="219" t="s">
        <v>96</v>
      </c>
      <c r="AN88" s="220">
        <f>AB71/((S82+Y82/AU87)*12)</f>
        <v>0</v>
      </c>
      <c r="AO88" s="221">
        <f>AB71/((S82*AU87+Y82)*12)</f>
        <v>0</v>
      </c>
      <c r="AP88" s="220"/>
      <c r="AQ88" s="222"/>
      <c r="AR88" s="223"/>
      <c r="AS88" s="222"/>
      <c r="AT88" s="224"/>
      <c r="AU88" s="225"/>
      <c r="AV88" s="222"/>
      <c r="AW88" s="222"/>
      <c r="AX88" s="226"/>
    </row>
    <row r="89" spans="1:50" ht="18" customHeight="1" thickBot="1">
      <c r="A89" s="227"/>
      <c r="B89" s="884"/>
      <c r="C89" s="873"/>
      <c r="D89" s="873"/>
      <c r="E89" s="873"/>
      <c r="F89" s="873"/>
      <c r="G89" s="873"/>
      <c r="H89" s="873"/>
      <c r="I89" s="873"/>
      <c r="J89" s="873"/>
      <c r="K89" s="185"/>
      <c r="L89" s="172"/>
      <c r="M89" s="189" t="s">
        <v>138</v>
      </c>
      <c r="N89" s="856">
        <f>SUM(T89,Z89,AF89)</f>
        <v>0</v>
      </c>
      <c r="O89" s="856"/>
      <c r="P89" s="856"/>
      <c r="Q89" s="189" t="s">
        <v>182</v>
      </c>
      <c r="R89" s="228" t="s">
        <v>183</v>
      </c>
      <c r="S89" s="188" t="s">
        <v>138</v>
      </c>
      <c r="T89" s="856">
        <f>S82*S88*12</f>
        <v>0</v>
      </c>
      <c r="U89" s="856"/>
      <c r="V89" s="856"/>
      <c r="W89" s="189" t="s">
        <v>182</v>
      </c>
      <c r="X89" s="208" t="s">
        <v>183</v>
      </c>
      <c r="Y89" s="188" t="s">
        <v>138</v>
      </c>
      <c r="Z89" s="856">
        <f>Y82*Y88*12</f>
        <v>0</v>
      </c>
      <c r="AA89" s="856"/>
      <c r="AB89" s="856"/>
      <c r="AC89" s="189" t="s">
        <v>182</v>
      </c>
      <c r="AD89" s="208" t="s">
        <v>183</v>
      </c>
      <c r="AE89" s="189" t="s">
        <v>138</v>
      </c>
      <c r="AF89" s="856">
        <f>AE82*AE88*12</f>
        <v>0</v>
      </c>
      <c r="AG89" s="856"/>
      <c r="AH89" s="856"/>
      <c r="AI89" s="189" t="s">
        <v>182</v>
      </c>
      <c r="AJ89" s="229" t="s">
        <v>183</v>
      </c>
      <c r="AL89" s="197"/>
      <c r="AM89" s="197" t="s">
        <v>97</v>
      </c>
      <c r="AN89" s="230">
        <f>AB71/(1+Y82/S82/AU87)</f>
        <v>0</v>
      </c>
      <c r="AO89" s="231">
        <f>AB71/(S82/Y82*AU87+1)</f>
        <v>0</v>
      </c>
      <c r="AP89" s="230"/>
      <c r="AQ89" s="201">
        <f>SUM(AN89:AP89)</f>
        <v>0</v>
      </c>
      <c r="AR89" s="202">
        <f>AQ89-S82*S86*12-Y82*Y86*12</f>
        <v>0</v>
      </c>
      <c r="AS89" s="205">
        <f>IF((CEILING(AN88,1)-AN88)-2*(CEILING(AO88,1)-AO88)&gt;=0,0,(AO88-FLOOR(AO88,1))*Y82*12)</f>
        <v>0</v>
      </c>
      <c r="AT89" s="204"/>
      <c r="AU89" s="232"/>
      <c r="AV89" s="205"/>
      <c r="AW89" s="205"/>
      <c r="AX89" s="206"/>
    </row>
    <row r="90" spans="1:50" ht="18" customHeight="1" thickBot="1">
      <c r="A90" s="227"/>
      <c r="B90" s="884"/>
      <c r="C90" s="873"/>
      <c r="D90" s="873"/>
      <c r="E90" s="873"/>
      <c r="F90" s="873"/>
      <c r="G90" s="873"/>
      <c r="H90" s="873"/>
      <c r="I90" s="873"/>
      <c r="J90" s="873"/>
      <c r="K90" s="216"/>
      <c r="L90" s="174" t="s">
        <v>186</v>
      </c>
      <c r="M90" s="175"/>
      <c r="N90" s="175"/>
      <c r="O90" s="175"/>
      <c r="P90" s="175"/>
      <c r="Q90" s="175"/>
      <c r="R90" s="175"/>
      <c r="S90" s="860"/>
      <c r="T90" s="861"/>
      <c r="U90" s="861"/>
      <c r="V90" s="861"/>
      <c r="W90" s="862"/>
      <c r="X90" s="172" t="s">
        <v>182</v>
      </c>
      <c r="Y90" s="860"/>
      <c r="Z90" s="861"/>
      <c r="AA90" s="861"/>
      <c r="AB90" s="861"/>
      <c r="AC90" s="862"/>
      <c r="AD90" s="233" t="s">
        <v>182</v>
      </c>
      <c r="AE90" s="860"/>
      <c r="AF90" s="861"/>
      <c r="AG90" s="861"/>
      <c r="AH90" s="861"/>
      <c r="AI90" s="862"/>
      <c r="AJ90" s="3" t="s">
        <v>182</v>
      </c>
      <c r="AL90" s="191" t="s">
        <v>105</v>
      </c>
      <c r="AM90" s="224" t="s">
        <v>102</v>
      </c>
      <c r="AN90" s="210">
        <v>1.01</v>
      </c>
      <c r="AO90" s="234">
        <v>1</v>
      </c>
      <c r="AP90" s="235">
        <v>0.5</v>
      </c>
      <c r="AQ90" s="222"/>
      <c r="AR90" s="223"/>
      <c r="AS90" s="222"/>
      <c r="AT90" s="224" t="s">
        <v>178</v>
      </c>
      <c r="AU90" s="225">
        <f>AN90/AO90</f>
        <v>1.01</v>
      </c>
      <c r="AV90" s="236" t="str">
        <f>IF(AU90&lt;=1," 【エラー】１を超えるよう配分比率を設定してください。","  １を超えていることをご確認ください。")</f>
        <v xml:space="preserve">  １を超えていることをご確認ください。</v>
      </c>
      <c r="AW90" s="236"/>
      <c r="AX90" s="237"/>
    </row>
    <row r="91" spans="1:50" ht="18" customHeight="1" thickBot="1">
      <c r="A91" s="227"/>
      <c r="B91" s="885"/>
      <c r="C91" s="886"/>
      <c r="D91" s="886"/>
      <c r="E91" s="886"/>
      <c r="F91" s="886"/>
      <c r="G91" s="886"/>
      <c r="H91" s="886"/>
      <c r="I91" s="873"/>
      <c r="J91" s="873"/>
      <c r="K91" s="238"/>
      <c r="L91" s="172"/>
      <c r="M91" s="239" t="s">
        <v>138</v>
      </c>
      <c r="N91" s="945">
        <f>SUM(T91,Z91,AF91)</f>
        <v>0</v>
      </c>
      <c r="O91" s="945"/>
      <c r="P91" s="945"/>
      <c r="Q91" s="239" t="s">
        <v>182</v>
      </c>
      <c r="R91" s="240" t="s">
        <v>183</v>
      </c>
      <c r="S91" s="241" t="s">
        <v>138</v>
      </c>
      <c r="T91" s="945">
        <f>S82*S90*12</f>
        <v>0</v>
      </c>
      <c r="U91" s="945"/>
      <c r="V91" s="945"/>
      <c r="W91" s="239" t="s">
        <v>182</v>
      </c>
      <c r="X91" s="242" t="s">
        <v>183</v>
      </c>
      <c r="Y91" s="239" t="s">
        <v>138</v>
      </c>
      <c r="Z91" s="945">
        <f>Y82*Y90*12</f>
        <v>0</v>
      </c>
      <c r="AA91" s="945"/>
      <c r="AB91" s="945"/>
      <c r="AC91" s="239" t="s">
        <v>182</v>
      </c>
      <c r="AD91" s="242" t="s">
        <v>183</v>
      </c>
      <c r="AE91" s="239" t="s">
        <v>138</v>
      </c>
      <c r="AF91" s="945">
        <f>AE82*AE90*12</f>
        <v>0</v>
      </c>
      <c r="AG91" s="945"/>
      <c r="AH91" s="945"/>
      <c r="AI91" s="239" t="s">
        <v>182</v>
      </c>
      <c r="AJ91" s="243" t="s">
        <v>183</v>
      </c>
      <c r="AL91" s="244"/>
      <c r="AM91" s="245" t="s">
        <v>96</v>
      </c>
      <c r="AN91" s="220">
        <f>AB71/((S82+Y82/AU90+AE82/AU92)*12)</f>
        <v>0</v>
      </c>
      <c r="AO91" s="221">
        <f>AB71/((S82*AU90+Y82+AE82/AU91)*12)</f>
        <v>0</v>
      </c>
      <c r="AP91" s="220">
        <f>AB71/((S82*AU92+Y82*AU91+AE82)*12)</f>
        <v>0</v>
      </c>
      <c r="AQ91" s="222"/>
      <c r="AR91" s="223"/>
      <c r="AS91" s="246">
        <f>IF((CEILING(AN91,1)-AN91)-2*(CEILING(AO91,1)-AO91)&gt;=0,0,(AO91-FLOOR(AO91,1))*Y82*12)</f>
        <v>0</v>
      </c>
      <c r="AT91" s="224" t="s">
        <v>179</v>
      </c>
      <c r="AU91" s="225">
        <f>AO90/AP90</f>
        <v>2</v>
      </c>
      <c r="AV91" s="236" t="str">
        <f>IF(AU91&lt;1,"【エラー】２以上となるよう配分比率を設定してください。元々の平均賃金がB＞Cである場合でも１以上となるよう配分比率を設定してください。",IF(AU91&lt;2,"  【警告】２以上となるよう配分比率を設定してください。または、元々の平均賃金がB＞Cであることを確認してください。","  ２以上であることをご確認ください。"))</f>
        <v xml:space="preserve">  ２以上であることをご確認ください。</v>
      </c>
      <c r="AW91" s="236"/>
      <c r="AX91" s="237"/>
    </row>
    <row r="92" spans="1:50" s="50" customFormat="1" ht="18" customHeight="1" thickBot="1">
      <c r="A92" s="247"/>
      <c r="B92" s="248" t="s">
        <v>212</v>
      </c>
      <c r="C92" s="133"/>
      <c r="D92" s="133"/>
      <c r="E92" s="133"/>
      <c r="F92" s="133"/>
      <c r="G92" s="133"/>
      <c r="H92" s="133"/>
      <c r="I92" s="133"/>
      <c r="J92" s="133"/>
      <c r="K92" s="249"/>
      <c r="L92" s="249"/>
      <c r="M92" s="133"/>
      <c r="N92" s="133"/>
      <c r="O92" s="133"/>
      <c r="P92" s="133"/>
      <c r="Q92" s="133"/>
      <c r="R92" s="133"/>
      <c r="S92" s="133"/>
      <c r="T92" s="133"/>
      <c r="U92" s="133"/>
      <c r="V92" s="133"/>
      <c r="W92" s="250"/>
      <c r="X92" s="942">
        <v>6</v>
      </c>
      <c r="Y92" s="943"/>
      <c r="Z92" s="251" t="s">
        <v>63</v>
      </c>
      <c r="AA92" s="252"/>
      <c r="AB92" s="252"/>
      <c r="AC92" s="944"/>
      <c r="AD92" s="944"/>
      <c r="AE92" s="251"/>
      <c r="AF92" s="251"/>
      <c r="AG92" s="251"/>
      <c r="AH92" s="253"/>
      <c r="AI92" s="254"/>
      <c r="AJ92" s="255"/>
      <c r="AL92" s="256"/>
      <c r="AM92" s="197" t="s">
        <v>97</v>
      </c>
      <c r="AN92" s="257">
        <f>AB71/(1+Y82/S82/AU90+AE82/S82/AU92)</f>
        <v>0</v>
      </c>
      <c r="AO92" s="201">
        <f>AB71/(S82/Y82*AU90+1+AE82/Y82/AU91)</f>
        <v>0</v>
      </c>
      <c r="AP92" s="257">
        <f>AB71/(S82/AE82*AU92+Y82/AE82*AU91+1)</f>
        <v>0</v>
      </c>
      <c r="AQ92" s="201">
        <f>SUM(AN92:AP92)</f>
        <v>0</v>
      </c>
      <c r="AR92" s="202">
        <f>AQ92-S82*S88*12-Y82*Y88*12-AE82*AE88*12</f>
        <v>0</v>
      </c>
      <c r="AS92" s="258">
        <f>IF(Y88-2*(CEILING(AP91,1))&gt;=0,0,(AP91-FLOOR(AP91,1))*AE82*12)</f>
        <v>0</v>
      </c>
      <c r="AT92" s="204" t="s">
        <v>180</v>
      </c>
      <c r="AU92" s="205">
        <f>AN90/AP90</f>
        <v>2.02</v>
      </c>
      <c r="AV92" s="205"/>
      <c r="AW92" s="205"/>
      <c r="AX92" s="206"/>
    </row>
    <row r="93" spans="1:50" s="50" customFormat="1" ht="18" customHeight="1">
      <c r="A93" s="259"/>
      <c r="B93" s="260"/>
      <c r="C93" s="261" t="s">
        <v>329</v>
      </c>
      <c r="D93" s="262"/>
      <c r="E93" s="262"/>
      <c r="F93" s="262"/>
      <c r="G93" s="262"/>
      <c r="H93" s="262"/>
      <c r="I93" s="262"/>
      <c r="J93" s="262"/>
      <c r="K93" s="262"/>
      <c r="L93" s="262"/>
      <c r="M93" s="262"/>
      <c r="N93" s="262"/>
      <c r="O93" s="262"/>
      <c r="P93" s="262"/>
      <c r="Q93" s="262"/>
      <c r="R93" s="262"/>
      <c r="S93" s="262"/>
      <c r="T93" s="262"/>
      <c r="U93" s="262"/>
      <c r="V93" s="262"/>
      <c r="W93" s="262"/>
      <c r="X93" s="262"/>
      <c r="Y93" s="262"/>
      <c r="Z93" s="262"/>
      <c r="AA93" s="262"/>
      <c r="AB93" s="262"/>
      <c r="AC93" s="262"/>
      <c r="AD93" s="262"/>
      <c r="AE93" s="262"/>
      <c r="AF93" s="262"/>
      <c r="AG93" s="262"/>
      <c r="AH93" s="262"/>
      <c r="AI93" s="262"/>
      <c r="AJ93" s="263"/>
      <c r="AL93" s="264"/>
      <c r="AM93" s="76"/>
      <c r="AN93" s="265"/>
      <c r="AO93" s="265"/>
      <c r="AP93" s="265"/>
      <c r="AQ93" s="265"/>
      <c r="AR93" s="266"/>
      <c r="AT93" s="55"/>
    </row>
    <row r="94" spans="1:50" s="50" customFormat="1" ht="18" customHeight="1">
      <c r="A94" s="259"/>
      <c r="B94" s="260"/>
      <c r="C94" s="267"/>
      <c r="D94" s="261" t="s">
        <v>170</v>
      </c>
      <c r="E94" s="268"/>
      <c r="F94" s="268"/>
      <c r="G94" s="268"/>
      <c r="H94" s="268"/>
      <c r="I94" s="268"/>
      <c r="J94" s="268"/>
      <c r="K94" s="268"/>
      <c r="L94" s="268"/>
      <c r="M94" s="268"/>
      <c r="N94" s="268"/>
      <c r="O94" s="268"/>
      <c r="P94" s="268"/>
      <c r="Q94" s="268"/>
      <c r="R94" s="268"/>
      <c r="S94" s="268"/>
      <c r="T94" s="268"/>
      <c r="U94" s="268"/>
      <c r="V94" s="268"/>
      <c r="W94" s="268"/>
      <c r="X94" s="268"/>
      <c r="Y94" s="268"/>
      <c r="Z94" s="268"/>
      <c r="AA94" s="268"/>
      <c r="AB94" s="268"/>
      <c r="AC94" s="268"/>
      <c r="AD94" s="268"/>
      <c r="AE94" s="268"/>
      <c r="AF94" s="268"/>
      <c r="AG94" s="268"/>
      <c r="AH94" s="268"/>
      <c r="AI94" s="145"/>
      <c r="AJ94" s="263"/>
      <c r="AL94" s="264"/>
      <c r="AM94" s="76"/>
      <c r="AN94" s="265"/>
      <c r="AO94" s="265"/>
      <c r="AP94" s="265"/>
      <c r="AQ94" s="265"/>
      <c r="AR94" s="266"/>
      <c r="AT94" s="55"/>
    </row>
    <row r="95" spans="1:50" s="50" customFormat="1" ht="18" customHeight="1">
      <c r="A95" s="259"/>
      <c r="B95" s="260"/>
      <c r="C95" s="269"/>
      <c r="D95" s="261" t="s">
        <v>171</v>
      </c>
      <c r="E95" s="270"/>
      <c r="F95" s="270"/>
      <c r="G95" s="270"/>
      <c r="H95" s="270"/>
      <c r="I95" s="270"/>
      <c r="J95" s="270"/>
      <c r="K95" s="270"/>
      <c r="L95" s="270"/>
      <c r="M95" s="270"/>
      <c r="N95" s="270"/>
      <c r="O95" s="270"/>
      <c r="P95" s="270"/>
      <c r="Q95" s="270"/>
      <c r="R95" s="270"/>
      <c r="S95" s="270"/>
      <c r="T95" s="268"/>
      <c r="U95" s="268"/>
      <c r="V95" s="268"/>
      <c r="W95" s="268"/>
      <c r="X95" s="268"/>
      <c r="Y95" s="268"/>
      <c r="Z95" s="268"/>
      <c r="AA95" s="268"/>
      <c r="AB95" s="268"/>
      <c r="AC95" s="268"/>
      <c r="AD95" s="268"/>
      <c r="AE95" s="268"/>
      <c r="AF95" s="268"/>
      <c r="AG95" s="268"/>
      <c r="AH95" s="268"/>
      <c r="AI95" s="145"/>
      <c r="AJ95" s="263"/>
      <c r="AL95" s="264"/>
      <c r="AM95" s="76"/>
      <c r="AN95" s="265"/>
      <c r="AO95" s="265"/>
      <c r="AP95" s="265"/>
      <c r="AQ95" s="265"/>
      <c r="AR95" s="266"/>
      <c r="AT95" s="55"/>
    </row>
    <row r="96" spans="1:50" s="50" customFormat="1" ht="27" customHeight="1">
      <c r="A96" s="259"/>
      <c r="B96" s="260"/>
      <c r="C96" s="269"/>
      <c r="D96" s="910" t="s">
        <v>213</v>
      </c>
      <c r="E96" s="910"/>
      <c r="F96" s="910"/>
      <c r="G96" s="910"/>
      <c r="H96" s="910"/>
      <c r="I96" s="910"/>
      <c r="J96" s="910"/>
      <c r="K96" s="910"/>
      <c r="L96" s="910"/>
      <c r="M96" s="910"/>
      <c r="N96" s="910"/>
      <c r="O96" s="910"/>
      <c r="P96" s="910"/>
      <c r="Q96" s="910"/>
      <c r="R96" s="910"/>
      <c r="S96" s="910"/>
      <c r="T96" s="910"/>
      <c r="U96" s="910"/>
      <c r="V96" s="910"/>
      <c r="W96" s="910"/>
      <c r="X96" s="910"/>
      <c r="Y96" s="910"/>
      <c r="Z96" s="910"/>
      <c r="AA96" s="910"/>
      <c r="AB96" s="910"/>
      <c r="AC96" s="910"/>
      <c r="AD96" s="910"/>
      <c r="AE96" s="910"/>
      <c r="AF96" s="910"/>
      <c r="AG96" s="910"/>
      <c r="AH96" s="910"/>
      <c r="AI96" s="910"/>
      <c r="AJ96" s="263"/>
      <c r="AL96" s="264"/>
      <c r="AM96" s="76"/>
      <c r="AN96" s="265"/>
      <c r="AO96" s="265"/>
      <c r="AP96" s="265"/>
      <c r="AQ96" s="265"/>
      <c r="AR96" s="266"/>
      <c r="AT96" s="55"/>
    </row>
    <row r="97" spans="1:46" s="50" customFormat="1" ht="18" customHeight="1" thickBot="1">
      <c r="A97" s="271"/>
      <c r="B97" s="272"/>
      <c r="C97" s="273"/>
      <c r="D97" s="274" t="s">
        <v>49</v>
      </c>
      <c r="E97" s="275"/>
      <c r="F97" s="911"/>
      <c r="G97" s="911"/>
      <c r="H97" s="911"/>
      <c r="I97" s="911"/>
      <c r="J97" s="911"/>
      <c r="K97" s="911"/>
      <c r="L97" s="911"/>
      <c r="M97" s="911"/>
      <c r="N97" s="911"/>
      <c r="O97" s="911"/>
      <c r="P97" s="911"/>
      <c r="Q97" s="911"/>
      <c r="R97" s="911"/>
      <c r="S97" s="911"/>
      <c r="T97" s="911"/>
      <c r="U97" s="911"/>
      <c r="V97" s="911"/>
      <c r="W97" s="911"/>
      <c r="X97" s="911"/>
      <c r="Y97" s="911"/>
      <c r="Z97" s="911"/>
      <c r="AA97" s="911"/>
      <c r="AB97" s="911"/>
      <c r="AC97" s="911"/>
      <c r="AD97" s="911"/>
      <c r="AE97" s="911"/>
      <c r="AF97" s="911"/>
      <c r="AG97" s="911"/>
      <c r="AH97" s="911"/>
      <c r="AI97" s="911"/>
      <c r="AJ97" s="276" t="s">
        <v>172</v>
      </c>
      <c r="AL97" s="264"/>
      <c r="AM97" s="76"/>
      <c r="AN97" s="265"/>
      <c r="AO97" s="265"/>
      <c r="AP97" s="265"/>
      <c r="AQ97" s="265"/>
      <c r="AR97" s="266"/>
      <c r="AT97" s="55"/>
    </row>
    <row r="98" spans="1:46" s="50" customFormat="1" ht="18" customHeight="1" thickBot="1">
      <c r="A98" s="52" t="s">
        <v>310</v>
      </c>
      <c r="B98" s="277" t="s">
        <v>272</v>
      </c>
      <c r="C98" s="278"/>
      <c r="D98" s="278"/>
      <c r="E98" s="278"/>
      <c r="F98" s="278"/>
      <c r="G98" s="278"/>
      <c r="H98" s="277"/>
      <c r="I98" s="277"/>
      <c r="J98" s="277"/>
      <c r="K98" s="277"/>
      <c r="L98" s="279"/>
      <c r="M98" s="116"/>
      <c r="N98" s="280" t="s">
        <v>125</v>
      </c>
      <c r="O98" s="117"/>
      <c r="P98" s="927">
        <v>3</v>
      </c>
      <c r="Q98" s="927"/>
      <c r="R98" s="117" t="s">
        <v>11</v>
      </c>
      <c r="S98" s="927">
        <v>4</v>
      </c>
      <c r="T98" s="927"/>
      <c r="U98" s="117" t="s">
        <v>12</v>
      </c>
      <c r="V98" s="699" t="s">
        <v>13</v>
      </c>
      <c r="W98" s="699"/>
      <c r="X98" s="117" t="s">
        <v>19</v>
      </c>
      <c r="Y98" s="117"/>
      <c r="Z98" s="927">
        <v>4</v>
      </c>
      <c r="AA98" s="927"/>
      <c r="AB98" s="117" t="s">
        <v>11</v>
      </c>
      <c r="AC98" s="927">
        <v>3</v>
      </c>
      <c r="AD98" s="927"/>
      <c r="AE98" s="117" t="s">
        <v>12</v>
      </c>
      <c r="AF98" s="117" t="s">
        <v>123</v>
      </c>
      <c r="AG98" s="480">
        <f>IF(P98&gt;=1,(Z98*12+AC98)-(P98*12+S98)+1,"")</f>
        <v>12</v>
      </c>
      <c r="AH98" s="699" t="s">
        <v>124</v>
      </c>
      <c r="AI98" s="699"/>
      <c r="AJ98" s="118" t="s">
        <v>52</v>
      </c>
    </row>
    <row r="99" spans="1:46" s="50" customFormat="1" ht="6" customHeight="1">
      <c r="A99" s="281"/>
      <c r="B99" s="282"/>
      <c r="C99" s="282"/>
      <c r="D99" s="282"/>
      <c r="E99" s="282"/>
      <c r="F99" s="282"/>
      <c r="G99" s="282"/>
      <c r="H99" s="282"/>
      <c r="I99" s="282"/>
      <c r="J99" s="282"/>
      <c r="K99" s="282"/>
      <c r="L99" s="282"/>
      <c r="M99" s="124"/>
      <c r="N99" s="124"/>
      <c r="O99" s="124"/>
      <c r="P99" s="124"/>
      <c r="Q99" s="124"/>
      <c r="R99" s="124"/>
      <c r="S99" s="124"/>
      <c r="T99" s="124"/>
      <c r="U99" s="124"/>
      <c r="V99" s="124"/>
      <c r="W99" s="124"/>
      <c r="X99" s="124"/>
      <c r="Y99" s="124"/>
      <c r="Z99" s="124"/>
      <c r="AA99" s="124"/>
      <c r="AB99" s="124"/>
      <c r="AC99" s="124"/>
      <c r="AD99" s="124"/>
      <c r="AE99" s="124"/>
      <c r="AF99" s="124"/>
      <c r="AG99" s="124"/>
      <c r="AH99" s="124"/>
      <c r="AI99" s="124"/>
      <c r="AJ99" s="125"/>
    </row>
    <row r="100" spans="1:46" s="50" customFormat="1" ht="13.5" customHeight="1">
      <c r="A100" s="123" t="s">
        <v>78</v>
      </c>
      <c r="B100" s="124"/>
      <c r="C100" s="124"/>
      <c r="D100" s="124"/>
      <c r="E100" s="124"/>
      <c r="F100" s="124"/>
      <c r="G100" s="124"/>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5"/>
    </row>
    <row r="101" spans="1:46" s="50" customFormat="1" ht="24" customHeight="1">
      <c r="A101" s="283" t="s">
        <v>79</v>
      </c>
      <c r="B101" s="871" t="s">
        <v>356</v>
      </c>
      <c r="C101" s="871"/>
      <c r="D101" s="871"/>
      <c r="E101" s="871"/>
      <c r="F101" s="871"/>
      <c r="G101" s="871"/>
      <c r="H101" s="871"/>
      <c r="I101" s="871"/>
      <c r="J101" s="871"/>
      <c r="K101" s="871"/>
      <c r="L101" s="871"/>
      <c r="M101" s="871"/>
      <c r="N101" s="871"/>
      <c r="O101" s="871"/>
      <c r="P101" s="871"/>
      <c r="Q101" s="871"/>
      <c r="R101" s="871"/>
      <c r="S101" s="871"/>
      <c r="T101" s="871"/>
      <c r="U101" s="871"/>
      <c r="V101" s="871"/>
      <c r="W101" s="871"/>
      <c r="X101" s="871"/>
      <c r="Y101" s="871"/>
      <c r="Z101" s="871"/>
      <c r="AA101" s="871"/>
      <c r="AB101" s="871"/>
      <c r="AC101" s="871"/>
      <c r="AD101" s="871"/>
      <c r="AE101" s="871"/>
      <c r="AF101" s="871"/>
      <c r="AG101" s="871"/>
      <c r="AH101" s="871"/>
      <c r="AI101" s="871"/>
      <c r="AJ101" s="871"/>
    </row>
    <row r="102" spans="1:46" s="50" customFormat="1" ht="24" customHeight="1">
      <c r="A102" s="283" t="s">
        <v>79</v>
      </c>
      <c r="B102" s="871" t="s">
        <v>357</v>
      </c>
      <c r="C102" s="871"/>
      <c r="D102" s="871"/>
      <c r="E102" s="871"/>
      <c r="F102" s="871"/>
      <c r="G102" s="871"/>
      <c r="H102" s="871"/>
      <c r="I102" s="871"/>
      <c r="J102" s="871"/>
      <c r="K102" s="871"/>
      <c r="L102" s="871"/>
      <c r="M102" s="871"/>
      <c r="N102" s="871"/>
      <c r="O102" s="871"/>
      <c r="P102" s="871"/>
      <c r="Q102" s="871"/>
      <c r="R102" s="871"/>
      <c r="S102" s="871"/>
      <c r="T102" s="871"/>
      <c r="U102" s="871"/>
      <c r="V102" s="871"/>
      <c r="W102" s="871"/>
      <c r="X102" s="871"/>
      <c r="Y102" s="871"/>
      <c r="Z102" s="871"/>
      <c r="AA102" s="871"/>
      <c r="AB102" s="871"/>
      <c r="AC102" s="871"/>
      <c r="AD102" s="871"/>
      <c r="AE102" s="871"/>
      <c r="AF102" s="871"/>
      <c r="AG102" s="871"/>
      <c r="AH102" s="871"/>
      <c r="AI102" s="871"/>
      <c r="AJ102" s="871"/>
    </row>
    <row r="103" spans="1:46" s="50" customFormat="1" ht="27" customHeight="1">
      <c r="A103" s="284" t="s">
        <v>79</v>
      </c>
      <c r="B103" s="687" t="s">
        <v>358</v>
      </c>
      <c r="C103" s="687"/>
      <c r="D103" s="687"/>
      <c r="E103" s="687"/>
      <c r="F103" s="687"/>
      <c r="G103" s="687"/>
      <c r="H103" s="687"/>
      <c r="I103" s="687"/>
      <c r="J103" s="687"/>
      <c r="K103" s="687"/>
      <c r="L103" s="687"/>
      <c r="M103" s="687"/>
      <c r="N103" s="687"/>
      <c r="O103" s="687"/>
      <c r="P103" s="687"/>
      <c r="Q103" s="687"/>
      <c r="R103" s="687"/>
      <c r="S103" s="687"/>
      <c r="T103" s="687"/>
      <c r="U103" s="687"/>
      <c r="V103" s="687"/>
      <c r="W103" s="687"/>
      <c r="X103" s="687"/>
      <c r="Y103" s="687"/>
      <c r="Z103" s="687"/>
      <c r="AA103" s="687"/>
      <c r="AB103" s="687"/>
      <c r="AC103" s="687"/>
      <c r="AD103" s="687"/>
      <c r="AE103" s="687"/>
      <c r="AF103" s="687"/>
      <c r="AG103" s="687"/>
      <c r="AH103" s="687"/>
      <c r="AI103" s="687"/>
      <c r="AJ103" s="687"/>
    </row>
    <row r="104" spans="1:46" s="50" customFormat="1" ht="40.15" customHeight="1">
      <c r="A104" s="126" t="s">
        <v>79</v>
      </c>
      <c r="B104" s="690" t="s">
        <v>361</v>
      </c>
      <c r="C104" s="690"/>
      <c r="D104" s="690"/>
      <c r="E104" s="690"/>
      <c r="F104" s="690"/>
      <c r="G104" s="690"/>
      <c r="H104" s="690"/>
      <c r="I104" s="690"/>
      <c r="J104" s="690"/>
      <c r="K104" s="690"/>
      <c r="L104" s="690"/>
      <c r="M104" s="690"/>
      <c r="N104" s="690"/>
      <c r="O104" s="690"/>
      <c r="P104" s="690"/>
      <c r="Q104" s="690"/>
      <c r="R104" s="690"/>
      <c r="S104" s="690"/>
      <c r="T104" s="690"/>
      <c r="U104" s="690"/>
      <c r="V104" s="690"/>
      <c r="W104" s="690"/>
      <c r="X104" s="690"/>
      <c r="Y104" s="690"/>
      <c r="Z104" s="690"/>
      <c r="AA104" s="690"/>
      <c r="AB104" s="690"/>
      <c r="AC104" s="690"/>
      <c r="AD104" s="690"/>
      <c r="AE104" s="690"/>
      <c r="AF104" s="690"/>
      <c r="AG104" s="690"/>
      <c r="AH104" s="690"/>
      <c r="AI104" s="690"/>
      <c r="AJ104" s="690"/>
    </row>
    <row r="105" spans="1:46" s="50" customFormat="1" ht="36" customHeight="1">
      <c r="A105" s="284" t="s">
        <v>94</v>
      </c>
      <c r="B105" s="877" t="s">
        <v>359</v>
      </c>
      <c r="C105" s="877"/>
      <c r="D105" s="877"/>
      <c r="E105" s="877"/>
      <c r="F105" s="877"/>
      <c r="G105" s="877"/>
      <c r="H105" s="877"/>
      <c r="I105" s="877"/>
      <c r="J105" s="877"/>
      <c r="K105" s="877"/>
      <c r="L105" s="877"/>
      <c r="M105" s="877"/>
      <c r="N105" s="877"/>
      <c r="O105" s="877"/>
      <c r="P105" s="877"/>
      <c r="Q105" s="877"/>
      <c r="R105" s="877"/>
      <c r="S105" s="877"/>
      <c r="T105" s="877"/>
      <c r="U105" s="877"/>
      <c r="V105" s="877"/>
      <c r="W105" s="877"/>
      <c r="X105" s="877"/>
      <c r="Y105" s="877"/>
      <c r="Z105" s="877"/>
      <c r="AA105" s="877"/>
      <c r="AB105" s="877"/>
      <c r="AC105" s="877"/>
      <c r="AD105" s="877"/>
      <c r="AE105" s="877"/>
      <c r="AF105" s="877"/>
      <c r="AG105" s="877"/>
      <c r="AH105" s="877"/>
      <c r="AI105" s="877"/>
      <c r="AJ105" s="877"/>
    </row>
    <row r="106" spans="1:46" s="50" customFormat="1" ht="27" customHeight="1">
      <c r="A106" s="284" t="s">
        <v>79</v>
      </c>
      <c r="B106" s="877" t="s">
        <v>360</v>
      </c>
      <c r="C106" s="877"/>
      <c r="D106" s="877"/>
      <c r="E106" s="877"/>
      <c r="F106" s="877"/>
      <c r="G106" s="877"/>
      <c r="H106" s="877"/>
      <c r="I106" s="877"/>
      <c r="J106" s="877"/>
      <c r="K106" s="877"/>
      <c r="L106" s="877"/>
      <c r="M106" s="877"/>
      <c r="N106" s="877"/>
      <c r="O106" s="877"/>
      <c r="P106" s="877"/>
      <c r="Q106" s="877"/>
      <c r="R106" s="877"/>
      <c r="S106" s="877"/>
      <c r="T106" s="877"/>
      <c r="U106" s="877"/>
      <c r="V106" s="877"/>
      <c r="W106" s="877"/>
      <c r="X106" s="877"/>
      <c r="Y106" s="877"/>
      <c r="Z106" s="877"/>
      <c r="AA106" s="877"/>
      <c r="AB106" s="877"/>
      <c r="AC106" s="877"/>
      <c r="AD106" s="877"/>
      <c r="AE106" s="877"/>
      <c r="AF106" s="877"/>
      <c r="AG106" s="877"/>
      <c r="AH106" s="877"/>
      <c r="AI106" s="877"/>
      <c r="AJ106" s="877"/>
    </row>
    <row r="107" spans="1:46" s="50" customFormat="1" ht="15" customHeight="1">
      <c r="A107" s="264"/>
      <c r="B107" s="285"/>
      <c r="C107" s="285"/>
      <c r="D107" s="285"/>
      <c r="E107" s="285"/>
      <c r="F107" s="285"/>
      <c r="G107" s="285"/>
      <c r="H107" s="285"/>
      <c r="I107" s="285"/>
      <c r="J107" s="285"/>
      <c r="K107" s="285"/>
      <c r="L107" s="285"/>
      <c r="M107" s="264"/>
      <c r="N107" s="264"/>
      <c r="O107" s="286"/>
      <c r="P107" s="286"/>
      <c r="Q107" s="264"/>
      <c r="R107" s="286"/>
      <c r="S107" s="286"/>
      <c r="T107" s="264"/>
      <c r="U107" s="145"/>
      <c r="V107" s="145"/>
      <c r="W107" s="264"/>
      <c r="X107" s="264"/>
      <c r="Y107" s="286"/>
      <c r="Z107" s="286"/>
      <c r="AA107" s="264"/>
      <c r="AB107" s="286"/>
      <c r="AC107" s="286"/>
      <c r="AD107" s="264"/>
      <c r="AE107" s="264"/>
      <c r="AF107" s="264"/>
      <c r="AG107" s="264"/>
      <c r="AH107" s="264"/>
      <c r="AI107" s="264"/>
      <c r="AJ107" s="2"/>
    </row>
    <row r="108" spans="1:46" s="50" customFormat="1" ht="18" customHeight="1">
      <c r="A108" s="566" t="s">
        <v>330</v>
      </c>
      <c r="B108" s="264"/>
      <c r="C108" s="287"/>
      <c r="D108" s="287"/>
      <c r="E108" s="287"/>
      <c r="F108" s="287"/>
      <c r="G108" s="287"/>
      <c r="H108" s="287"/>
      <c r="I108" s="287"/>
      <c r="J108" s="287"/>
      <c r="K108" s="287"/>
      <c r="L108" s="287"/>
      <c r="M108" s="287"/>
      <c r="N108" s="287"/>
      <c r="O108" s="287"/>
      <c r="P108" s="287"/>
      <c r="Q108" s="287"/>
      <c r="R108" s="287"/>
      <c r="S108" s="287"/>
      <c r="T108" s="287"/>
      <c r="U108" s="287"/>
      <c r="V108" s="287"/>
      <c r="W108" s="287"/>
      <c r="X108" s="287"/>
      <c r="Y108" s="287"/>
      <c r="Z108" s="287"/>
      <c r="AA108" s="287"/>
      <c r="AB108" s="287"/>
      <c r="AC108" s="287"/>
      <c r="AD108" s="287"/>
      <c r="AE108" s="287"/>
      <c r="AF108" s="287"/>
      <c r="AG108" s="287"/>
      <c r="AH108" s="287"/>
      <c r="AI108" s="287"/>
      <c r="AJ108" s="27"/>
    </row>
    <row r="109" spans="1:46" s="50" customFormat="1" ht="15.75" customHeight="1">
      <c r="A109" s="233"/>
      <c r="B109" s="264"/>
      <c r="C109" s="287"/>
      <c r="D109" s="287"/>
      <c r="E109" s="287"/>
      <c r="F109" s="287"/>
      <c r="G109" s="287"/>
      <c r="H109" s="287"/>
      <c r="I109" s="287"/>
      <c r="J109" s="287"/>
      <c r="K109" s="287"/>
      <c r="L109" s="287"/>
      <c r="M109" s="287"/>
      <c r="N109" s="287"/>
      <c r="O109" s="287"/>
      <c r="P109" s="287"/>
      <c r="Q109" s="287"/>
      <c r="R109" s="287"/>
      <c r="S109" s="287"/>
      <c r="T109" s="287"/>
      <c r="U109" s="287"/>
      <c r="V109" s="287"/>
      <c r="W109" s="287"/>
      <c r="X109" s="287"/>
      <c r="Y109" s="287"/>
      <c r="Z109" s="287"/>
      <c r="AA109" s="287"/>
      <c r="AB109" s="287"/>
      <c r="AC109" s="287"/>
      <c r="AD109" s="287"/>
    </row>
    <row r="110" spans="1:46" s="50" customFormat="1" ht="18" customHeight="1">
      <c r="A110" s="288" t="s">
        <v>287</v>
      </c>
      <c r="B110" s="289"/>
      <c r="C110" s="290"/>
      <c r="D110" s="290"/>
      <c r="E110" s="287"/>
      <c r="F110" s="290"/>
      <c r="G110" s="290"/>
      <c r="H110" s="290"/>
      <c r="I110" s="287"/>
      <c r="J110" s="290"/>
      <c r="K110" s="290"/>
      <c r="L110" s="290"/>
      <c r="M110" s="290"/>
      <c r="N110" s="290"/>
      <c r="O110" s="287"/>
      <c r="P110" s="290"/>
      <c r="Q110" s="290"/>
      <c r="R110" s="290"/>
      <c r="S110" s="290"/>
      <c r="T110" s="290"/>
      <c r="U110" s="290"/>
      <c r="V110" s="287"/>
      <c r="W110" s="290"/>
      <c r="X110" s="290"/>
      <c r="Y110" s="287"/>
      <c r="Z110" s="287"/>
      <c r="AA110" s="290"/>
      <c r="AB110" s="290"/>
      <c r="AC110" s="290"/>
      <c r="AD110" s="290"/>
      <c r="AF110" s="481" t="s">
        <v>149</v>
      </c>
      <c r="AG110" s="291"/>
      <c r="AH110" s="292" t="s">
        <v>93</v>
      </c>
      <c r="AI110" s="291"/>
      <c r="AJ110" s="293"/>
      <c r="AK110" s="2"/>
    </row>
    <row r="111" spans="1:46" s="50" customFormat="1" ht="26.25" customHeight="1">
      <c r="A111" s="890" t="s">
        <v>35</v>
      </c>
      <c r="B111" s="891"/>
      <c r="C111" s="891"/>
      <c r="D111" s="898"/>
      <c r="E111" s="294"/>
      <c r="F111" s="295" t="s">
        <v>33</v>
      </c>
      <c r="G111" s="143"/>
      <c r="H111" s="143"/>
      <c r="I111" s="296"/>
      <c r="J111" s="295" t="s">
        <v>80</v>
      </c>
      <c r="K111" s="143"/>
      <c r="L111" s="143"/>
      <c r="M111" s="143"/>
      <c r="N111" s="143"/>
      <c r="O111" s="296"/>
      <c r="P111" s="295" t="s">
        <v>81</v>
      </c>
      <c r="Q111" s="143"/>
      <c r="R111" s="143"/>
      <c r="S111" s="143"/>
      <c r="T111" s="143"/>
      <c r="U111" s="143"/>
      <c r="V111" s="296"/>
      <c r="W111" s="295" t="s">
        <v>34</v>
      </c>
      <c r="X111" s="143"/>
      <c r="Y111" s="297"/>
      <c r="Z111" s="296"/>
      <c r="AA111" s="295" t="s">
        <v>29</v>
      </c>
      <c r="AB111" s="143"/>
      <c r="AC111" s="143"/>
      <c r="AD111" s="143"/>
      <c r="AE111" s="297"/>
      <c r="AF111" s="297"/>
      <c r="AG111" s="297"/>
      <c r="AH111" s="297"/>
      <c r="AI111" s="297"/>
      <c r="AJ111" s="298"/>
      <c r="AK111" s="2"/>
    </row>
    <row r="112" spans="1:46" s="50" customFormat="1" ht="18" customHeight="1">
      <c r="A112" s="882" t="s">
        <v>32</v>
      </c>
      <c r="B112" s="883"/>
      <c r="C112" s="883"/>
      <c r="D112" s="883"/>
      <c r="E112" s="299" t="s">
        <v>214</v>
      </c>
      <c r="F112" s="300"/>
      <c r="G112" s="301"/>
      <c r="H112" s="301"/>
      <c r="I112" s="135"/>
      <c r="J112" s="301"/>
      <c r="K112" s="301"/>
      <c r="L112" s="301"/>
      <c r="M112" s="301"/>
      <c r="N112" s="301"/>
      <c r="O112" s="302"/>
      <c r="P112" s="301"/>
      <c r="Q112" s="301"/>
      <c r="R112" s="301"/>
      <c r="S112" s="301"/>
      <c r="T112" s="301"/>
      <c r="U112" s="301"/>
      <c r="V112" s="302"/>
      <c r="W112" s="301"/>
      <c r="X112" s="301"/>
      <c r="Y112" s="135"/>
      <c r="Z112" s="135"/>
      <c r="AA112" s="301"/>
      <c r="AB112" s="301"/>
      <c r="AC112" s="301"/>
      <c r="AD112" s="301"/>
      <c r="AE112" s="301"/>
      <c r="AF112" s="301"/>
      <c r="AG112" s="301"/>
      <c r="AH112" s="301"/>
      <c r="AI112" s="301"/>
      <c r="AJ112" s="303"/>
      <c r="AK112" s="2"/>
    </row>
    <row r="113" spans="1:37" s="50" customFormat="1" ht="18" customHeight="1">
      <c r="A113" s="884"/>
      <c r="B113" s="873"/>
      <c r="C113" s="873"/>
      <c r="D113" s="873"/>
      <c r="E113" s="304"/>
      <c r="F113" s="302" t="s">
        <v>36</v>
      </c>
      <c r="G113" s="135"/>
      <c r="H113" s="135"/>
      <c r="I113" s="135"/>
      <c r="J113" s="135"/>
      <c r="K113" s="305"/>
      <c r="L113" s="302" t="s">
        <v>129</v>
      </c>
      <c r="M113" s="135"/>
      <c r="N113" s="135"/>
      <c r="O113" s="302"/>
      <c r="P113" s="302"/>
      <c r="Q113" s="306"/>
      <c r="R113" s="307"/>
      <c r="S113" s="302" t="s">
        <v>29</v>
      </c>
      <c r="T113" s="302"/>
      <c r="U113" s="302" t="s">
        <v>30</v>
      </c>
      <c r="V113" s="794"/>
      <c r="W113" s="794"/>
      <c r="X113" s="794"/>
      <c r="Y113" s="794"/>
      <c r="Z113" s="794"/>
      <c r="AA113" s="794"/>
      <c r="AB113" s="794"/>
      <c r="AC113" s="794"/>
      <c r="AD113" s="794"/>
      <c r="AE113" s="794"/>
      <c r="AF113" s="794"/>
      <c r="AG113" s="794"/>
      <c r="AH113" s="794"/>
      <c r="AI113" s="794"/>
      <c r="AJ113" s="308" t="s">
        <v>31</v>
      </c>
      <c r="AK113" s="2"/>
    </row>
    <row r="114" spans="1:37" s="50" customFormat="1" ht="18" customHeight="1" thickBot="1">
      <c r="A114" s="884"/>
      <c r="B114" s="873"/>
      <c r="C114" s="873"/>
      <c r="D114" s="873"/>
      <c r="E114" s="309" t="s">
        <v>37</v>
      </c>
      <c r="F114" s="306"/>
      <c r="G114" s="135"/>
      <c r="H114" s="135"/>
      <c r="I114" s="135"/>
      <c r="J114" s="135"/>
      <c r="K114" s="264"/>
      <c r="L114" s="135"/>
      <c r="O114" s="302"/>
      <c r="P114" s="306"/>
      <c r="Q114" s="306"/>
      <c r="R114" s="306"/>
      <c r="S114" s="310"/>
      <c r="T114" s="310"/>
      <c r="U114" s="310"/>
      <c r="V114" s="310"/>
      <c r="W114" s="310"/>
      <c r="X114" s="310"/>
      <c r="Y114" s="310"/>
      <c r="Z114" s="310"/>
      <c r="AA114" s="310"/>
      <c r="AB114" s="310"/>
      <c r="AC114" s="310"/>
      <c r="AD114" s="310"/>
      <c r="AE114" s="310"/>
      <c r="AF114" s="310"/>
      <c r="AG114" s="310"/>
      <c r="AH114" s="310"/>
      <c r="AI114" s="310"/>
      <c r="AJ114" s="311"/>
      <c r="AK114" s="2"/>
    </row>
    <row r="115" spans="1:37" s="50" customFormat="1" ht="75" customHeight="1" thickBot="1">
      <c r="A115" s="884"/>
      <c r="B115" s="873"/>
      <c r="C115" s="873"/>
      <c r="D115" s="873"/>
      <c r="E115" s="912" t="s">
        <v>429</v>
      </c>
      <c r="F115" s="913"/>
      <c r="G115" s="913"/>
      <c r="H115" s="913"/>
      <c r="I115" s="913"/>
      <c r="J115" s="913"/>
      <c r="K115" s="913"/>
      <c r="L115" s="913"/>
      <c r="M115" s="913"/>
      <c r="N115" s="913"/>
      <c r="O115" s="913"/>
      <c r="P115" s="913"/>
      <c r="Q115" s="913"/>
      <c r="R115" s="913"/>
      <c r="S115" s="913"/>
      <c r="T115" s="913"/>
      <c r="U115" s="913"/>
      <c r="V115" s="913"/>
      <c r="W115" s="913"/>
      <c r="X115" s="913"/>
      <c r="Y115" s="913"/>
      <c r="Z115" s="913"/>
      <c r="AA115" s="913"/>
      <c r="AB115" s="913"/>
      <c r="AC115" s="913"/>
      <c r="AD115" s="913"/>
      <c r="AE115" s="913"/>
      <c r="AF115" s="913"/>
      <c r="AG115" s="913"/>
      <c r="AH115" s="913"/>
      <c r="AI115" s="913"/>
      <c r="AJ115" s="914"/>
      <c r="AK115" s="2"/>
    </row>
    <row r="116" spans="1:37" s="50" customFormat="1" ht="12">
      <c r="A116" s="884"/>
      <c r="B116" s="873"/>
      <c r="C116" s="873"/>
      <c r="D116" s="873"/>
      <c r="E116" s="312" t="s">
        <v>216</v>
      </c>
      <c r="F116" s="310"/>
      <c r="G116" s="310"/>
      <c r="H116" s="310"/>
      <c r="I116" s="310"/>
      <c r="J116" s="310"/>
      <c r="K116" s="310"/>
      <c r="L116" s="310"/>
      <c r="M116" s="310"/>
      <c r="N116" s="310"/>
      <c r="O116" s="310"/>
      <c r="P116" s="310"/>
      <c r="Q116" s="310"/>
      <c r="R116" s="310"/>
      <c r="S116" s="310"/>
      <c r="T116" s="310"/>
      <c r="U116" s="310"/>
      <c r="V116" s="310"/>
      <c r="W116" s="310"/>
      <c r="X116" s="310"/>
      <c r="Y116" s="310"/>
      <c r="Z116" s="310"/>
      <c r="AA116" s="310"/>
      <c r="AB116" s="310"/>
      <c r="AC116" s="310"/>
      <c r="AD116" s="310"/>
      <c r="AE116" s="310"/>
      <c r="AF116" s="310"/>
      <c r="AG116" s="310"/>
      <c r="AH116" s="310"/>
      <c r="AI116" s="310"/>
      <c r="AJ116" s="313"/>
      <c r="AK116" s="2"/>
    </row>
    <row r="117" spans="1:37" s="50" customFormat="1" ht="12.75" thickBot="1">
      <c r="A117" s="884"/>
      <c r="B117" s="873"/>
      <c r="C117" s="873"/>
      <c r="D117" s="873"/>
      <c r="E117" s="312" t="s">
        <v>215</v>
      </c>
      <c r="F117" s="135"/>
      <c r="G117" s="135"/>
      <c r="H117" s="135"/>
      <c r="I117" s="135"/>
      <c r="J117" s="135"/>
      <c r="K117" s="135"/>
      <c r="L117" s="135"/>
      <c r="M117" s="135"/>
      <c r="N117" s="135"/>
      <c r="O117" s="135"/>
      <c r="P117" s="135"/>
      <c r="Q117" s="135"/>
      <c r="R117" s="135"/>
      <c r="S117" s="135"/>
      <c r="T117" s="135"/>
      <c r="U117" s="135"/>
      <c r="V117" s="135"/>
      <c r="W117" s="135"/>
      <c r="X117" s="135"/>
      <c r="Y117" s="135"/>
      <c r="Z117" s="135"/>
      <c r="AA117" s="135"/>
      <c r="AB117" s="135"/>
      <c r="AC117" s="135"/>
      <c r="AD117" s="135"/>
      <c r="AE117" s="135"/>
      <c r="AF117" s="135"/>
      <c r="AG117" s="135"/>
      <c r="AH117" s="135"/>
      <c r="AI117" s="135"/>
      <c r="AJ117" s="314"/>
      <c r="AK117" s="2"/>
    </row>
    <row r="118" spans="1:37" s="50" customFormat="1" ht="18" customHeight="1" thickBot="1">
      <c r="A118" s="885"/>
      <c r="B118" s="886"/>
      <c r="C118" s="886"/>
      <c r="D118" s="886"/>
      <c r="E118" s="315" t="s">
        <v>132</v>
      </c>
      <c r="F118" s="142"/>
      <c r="G118" s="142"/>
      <c r="H118" s="142"/>
      <c r="I118" s="142"/>
      <c r="J118" s="142"/>
      <c r="K118" s="142"/>
      <c r="L118" s="875" t="s">
        <v>224</v>
      </c>
      <c r="M118" s="876"/>
      <c r="N118" s="876"/>
      <c r="O118" s="902">
        <v>29</v>
      </c>
      <c r="P118" s="902"/>
      <c r="Q118" s="316" t="s">
        <v>5</v>
      </c>
      <c r="R118" s="902">
        <v>4</v>
      </c>
      <c r="S118" s="902"/>
      <c r="T118" s="316" t="s">
        <v>38</v>
      </c>
      <c r="U118" s="317" t="s">
        <v>30</v>
      </c>
      <c r="V118" s="318"/>
      <c r="W118" s="319" t="s">
        <v>39</v>
      </c>
      <c r="X118" s="317"/>
      <c r="Y118" s="317"/>
      <c r="Z118" s="318"/>
      <c r="AA118" s="319" t="s">
        <v>40</v>
      </c>
      <c r="AB118" s="317"/>
      <c r="AC118" s="317" t="s">
        <v>31</v>
      </c>
      <c r="AD118" s="317"/>
      <c r="AE118" s="317"/>
      <c r="AF118" s="317"/>
      <c r="AG118" s="317"/>
      <c r="AH118" s="317"/>
      <c r="AI118" s="317"/>
      <c r="AJ118" s="320"/>
      <c r="AK118" s="2"/>
    </row>
    <row r="119" spans="1:37" s="50" customFormat="1" ht="12" customHeight="1">
      <c r="A119" s="321"/>
      <c r="B119" s="321"/>
      <c r="C119" s="321"/>
      <c r="D119" s="321"/>
      <c r="E119" s="322"/>
      <c r="F119" s="286"/>
      <c r="G119" s="286"/>
      <c r="H119" s="286"/>
      <c r="I119" s="286"/>
      <c r="J119" s="286"/>
      <c r="K119" s="286"/>
      <c r="L119" s="302"/>
      <c r="M119" s="302"/>
      <c r="N119" s="286"/>
      <c r="O119" s="323"/>
      <c r="P119" s="323"/>
      <c r="Q119" s="323"/>
      <c r="R119" s="323"/>
      <c r="S119" s="323"/>
      <c r="T119" s="323"/>
      <c r="U119" s="286"/>
      <c r="V119" s="286"/>
      <c r="W119" s="324"/>
      <c r="X119" s="286"/>
      <c r="Y119" s="286"/>
      <c r="Z119" s="286"/>
      <c r="AA119" s="323"/>
      <c r="AB119" s="286"/>
      <c r="AC119" s="286"/>
      <c r="AD119" s="286"/>
      <c r="AE119" s="286"/>
      <c r="AF119" s="286"/>
      <c r="AG119" s="286"/>
      <c r="AH119" s="286"/>
      <c r="AI119" s="286"/>
      <c r="AJ119" s="325"/>
    </row>
    <row r="120" spans="1:37" s="50" customFormat="1" ht="12" customHeight="1">
      <c r="B120" s="321"/>
      <c r="C120" s="321"/>
      <c r="D120" s="321"/>
      <c r="E120" s="322"/>
      <c r="F120" s="286"/>
      <c r="G120" s="286"/>
      <c r="H120" s="286"/>
      <c r="I120" s="286"/>
      <c r="J120" s="286"/>
      <c r="K120" s="286"/>
      <c r="L120" s="302"/>
      <c r="M120" s="302"/>
      <c r="N120" s="286"/>
      <c r="O120" s="323"/>
      <c r="P120" s="323"/>
      <c r="Q120" s="323"/>
      <c r="R120" s="323"/>
      <c r="S120" s="323"/>
      <c r="T120" s="323"/>
      <c r="U120" s="286"/>
      <c r="V120" s="286"/>
      <c r="W120" s="324"/>
      <c r="X120" s="286"/>
      <c r="Y120" s="286"/>
      <c r="Z120" s="286"/>
      <c r="AA120" s="323"/>
      <c r="AB120" s="286"/>
      <c r="AC120" s="286"/>
      <c r="AD120" s="286"/>
      <c r="AE120" s="286"/>
      <c r="AF120" s="286"/>
      <c r="AG120" s="286"/>
      <c r="AH120" s="286"/>
      <c r="AI120" s="286"/>
      <c r="AJ120" s="325"/>
    </row>
    <row r="121" spans="1:37" s="50" customFormat="1" ht="18" customHeight="1" thickBot="1">
      <c r="A121" s="326" t="s">
        <v>288</v>
      </c>
      <c r="B121" s="135"/>
      <c r="C121" s="135"/>
      <c r="D121" s="135"/>
      <c r="E121" s="286"/>
      <c r="F121" s="286"/>
      <c r="G121" s="286"/>
      <c r="H121" s="286"/>
      <c r="I121" s="286"/>
      <c r="J121" s="286"/>
      <c r="K121" s="286"/>
      <c r="L121" s="286"/>
      <c r="M121" s="286"/>
      <c r="N121" s="286"/>
      <c r="O121" s="286"/>
      <c r="P121" s="286"/>
      <c r="Q121" s="286"/>
      <c r="R121" s="286"/>
      <c r="S121" s="286"/>
      <c r="T121" s="286"/>
      <c r="U121" s="286"/>
      <c r="V121" s="286"/>
      <c r="W121" s="286"/>
      <c r="X121" s="286"/>
      <c r="Y121" s="286"/>
      <c r="Z121" s="286"/>
      <c r="AA121" s="286"/>
      <c r="AB121" s="286"/>
      <c r="AC121" s="286"/>
      <c r="AD121" s="286"/>
      <c r="AE121" s="286"/>
      <c r="AF121" s="481" t="s">
        <v>149</v>
      </c>
      <c r="AG121" s="327"/>
      <c r="AH121" s="328" t="s">
        <v>93</v>
      </c>
      <c r="AI121" s="327"/>
      <c r="AJ121" s="327"/>
      <c r="AK121" s="2"/>
    </row>
    <row r="122" spans="1:37" s="50" customFormat="1" ht="75" customHeight="1" thickBot="1">
      <c r="A122" s="890" t="s">
        <v>291</v>
      </c>
      <c r="B122" s="891"/>
      <c r="C122" s="891"/>
      <c r="D122" s="892"/>
      <c r="E122" s="814" t="s">
        <v>430</v>
      </c>
      <c r="F122" s="815"/>
      <c r="G122" s="815"/>
      <c r="H122" s="815"/>
      <c r="I122" s="815"/>
      <c r="J122" s="815"/>
      <c r="K122" s="815"/>
      <c r="L122" s="815"/>
      <c r="M122" s="815"/>
      <c r="N122" s="815"/>
      <c r="O122" s="815"/>
      <c r="P122" s="815"/>
      <c r="Q122" s="815"/>
      <c r="R122" s="815"/>
      <c r="S122" s="815"/>
      <c r="T122" s="815"/>
      <c r="U122" s="815"/>
      <c r="V122" s="815"/>
      <c r="W122" s="815"/>
      <c r="X122" s="815"/>
      <c r="Y122" s="815"/>
      <c r="Z122" s="815"/>
      <c r="AA122" s="815"/>
      <c r="AB122" s="815"/>
      <c r="AC122" s="815"/>
      <c r="AD122" s="815"/>
      <c r="AE122" s="815"/>
      <c r="AF122" s="815"/>
      <c r="AG122" s="815"/>
      <c r="AH122" s="815"/>
      <c r="AI122" s="815"/>
      <c r="AJ122" s="816"/>
      <c r="AK122" s="2"/>
    </row>
    <row r="123" spans="1:37" s="50" customFormat="1" ht="18" customHeight="1" thickBot="1">
      <c r="A123" s="882" t="s">
        <v>108</v>
      </c>
      <c r="B123" s="883"/>
      <c r="C123" s="883"/>
      <c r="D123" s="893"/>
      <c r="E123" s="329"/>
      <c r="F123" s="300" t="s">
        <v>289</v>
      </c>
      <c r="G123" s="301"/>
      <c r="H123" s="301"/>
      <c r="I123" s="301"/>
      <c r="J123" s="301"/>
      <c r="K123" s="301"/>
      <c r="L123" s="301"/>
      <c r="M123" s="301"/>
      <c r="P123" s="329"/>
      <c r="Q123" s="300" t="s">
        <v>290</v>
      </c>
      <c r="R123" s="301"/>
      <c r="S123" s="301"/>
      <c r="T123" s="301"/>
      <c r="U123" s="301"/>
      <c r="V123" s="301"/>
      <c r="X123" s="329"/>
      <c r="Y123" s="300" t="s">
        <v>128</v>
      </c>
      <c r="Z123" s="301"/>
      <c r="AA123" s="301"/>
      <c r="AB123" s="301"/>
      <c r="AC123" s="301"/>
      <c r="AD123" s="301"/>
      <c r="AE123" s="301"/>
      <c r="AF123" s="301"/>
      <c r="AG123" s="301"/>
      <c r="AH123" s="301"/>
      <c r="AI123" s="301"/>
      <c r="AJ123" s="303"/>
      <c r="AK123" s="2"/>
    </row>
    <row r="124" spans="1:37" s="50" customFormat="1" ht="14.25" customHeight="1" thickBot="1">
      <c r="A124" s="885"/>
      <c r="B124" s="886"/>
      <c r="C124" s="886"/>
      <c r="D124" s="894"/>
      <c r="E124" s="295" t="s">
        <v>140</v>
      </c>
      <c r="F124" s="295"/>
      <c r="G124" s="143"/>
      <c r="H124" s="143"/>
      <c r="I124" s="143"/>
      <c r="J124" s="143"/>
      <c r="K124" s="143"/>
      <c r="L124" s="143"/>
      <c r="M124" s="143"/>
      <c r="N124" s="143"/>
      <c r="O124" s="295"/>
      <c r="P124" s="899"/>
      <c r="Q124" s="900"/>
      <c r="R124" s="900"/>
      <c r="S124" s="900"/>
      <c r="T124" s="900"/>
      <c r="U124" s="900"/>
      <c r="V124" s="900"/>
      <c r="W124" s="900"/>
      <c r="X124" s="900"/>
      <c r="Y124" s="900"/>
      <c r="Z124" s="900"/>
      <c r="AA124" s="900"/>
      <c r="AB124" s="900"/>
      <c r="AC124" s="900"/>
      <c r="AD124" s="900"/>
      <c r="AE124" s="900"/>
      <c r="AF124" s="900"/>
      <c r="AG124" s="900"/>
      <c r="AH124" s="900"/>
      <c r="AI124" s="900"/>
      <c r="AJ124" s="901"/>
      <c r="AK124" s="2"/>
    </row>
    <row r="125" spans="1:37" s="50" customFormat="1" ht="26.25" customHeight="1">
      <c r="A125" s="890" t="s">
        <v>35</v>
      </c>
      <c r="B125" s="891"/>
      <c r="C125" s="891"/>
      <c r="D125" s="898"/>
      <c r="E125" s="330"/>
      <c r="F125" s="295" t="s">
        <v>33</v>
      </c>
      <c r="G125" s="143"/>
      <c r="H125" s="143"/>
      <c r="I125" s="330"/>
      <c r="J125" s="295" t="s">
        <v>80</v>
      </c>
      <c r="K125" s="143"/>
      <c r="L125" s="143"/>
      <c r="M125" s="143"/>
      <c r="N125" s="143"/>
      <c r="O125" s="331"/>
      <c r="P125" s="295" t="s">
        <v>81</v>
      </c>
      <c r="Q125" s="143"/>
      <c r="R125" s="143"/>
      <c r="S125" s="143"/>
      <c r="T125" s="143"/>
      <c r="U125" s="143"/>
      <c r="V125" s="331"/>
      <c r="W125" s="295" t="s">
        <v>34</v>
      </c>
      <c r="X125" s="143"/>
      <c r="Y125" s="330"/>
      <c r="Z125" s="295" t="s">
        <v>29</v>
      </c>
      <c r="AA125" s="295"/>
      <c r="AB125" s="143"/>
      <c r="AC125" s="143"/>
      <c r="AD125" s="143"/>
      <c r="AE125" s="143"/>
      <c r="AF125" s="143"/>
      <c r="AG125" s="143"/>
      <c r="AH125" s="143"/>
      <c r="AI125" s="143"/>
      <c r="AJ125" s="332"/>
      <c r="AK125" s="2"/>
    </row>
    <row r="126" spans="1:37" s="50" customFormat="1" ht="15" customHeight="1">
      <c r="A126" s="882" t="s">
        <v>32</v>
      </c>
      <c r="B126" s="883"/>
      <c r="C126" s="883"/>
      <c r="D126" s="883"/>
      <c r="E126" s="299" t="s">
        <v>189</v>
      </c>
      <c r="F126" s="300"/>
      <c r="G126" s="301"/>
      <c r="H126" s="301"/>
      <c r="I126" s="301"/>
      <c r="J126" s="301"/>
      <c r="K126" s="301"/>
      <c r="L126" s="301"/>
      <c r="M126" s="301"/>
      <c r="N126" s="301"/>
      <c r="O126" s="300"/>
      <c r="P126" s="301"/>
      <c r="Q126" s="301"/>
      <c r="R126" s="301"/>
      <c r="S126" s="301"/>
      <c r="T126" s="301"/>
      <c r="U126" s="301"/>
      <c r="V126" s="300"/>
      <c r="W126" s="301"/>
      <c r="X126" s="301"/>
      <c r="Y126" s="301"/>
      <c r="Z126" s="301"/>
      <c r="AA126" s="301"/>
      <c r="AB126" s="301"/>
      <c r="AC126" s="301"/>
      <c r="AD126" s="301"/>
      <c r="AE126" s="301"/>
      <c r="AF126" s="301"/>
      <c r="AG126" s="301"/>
      <c r="AH126" s="301"/>
      <c r="AI126" s="301"/>
      <c r="AJ126" s="303"/>
      <c r="AK126" s="2"/>
    </row>
    <row r="127" spans="1:37" s="50" customFormat="1" ht="18" customHeight="1">
      <c r="A127" s="884"/>
      <c r="B127" s="873"/>
      <c r="C127" s="873"/>
      <c r="D127" s="873"/>
      <c r="E127" s="333"/>
      <c r="F127" s="302" t="s">
        <v>36</v>
      </c>
      <c r="G127" s="135"/>
      <c r="H127" s="135"/>
      <c r="I127" s="135"/>
      <c r="J127" s="135"/>
      <c r="K127" s="334"/>
      <c r="L127" s="302" t="s">
        <v>130</v>
      </c>
      <c r="M127" s="135"/>
      <c r="N127" s="135"/>
      <c r="O127" s="302"/>
      <c r="P127" s="302"/>
      <c r="Q127" s="306"/>
      <c r="R127" s="267"/>
      <c r="S127" s="302" t="s">
        <v>29</v>
      </c>
      <c r="T127" s="302"/>
      <c r="U127" s="302" t="s">
        <v>30</v>
      </c>
      <c r="V127" s="928"/>
      <c r="W127" s="928"/>
      <c r="X127" s="928"/>
      <c r="Y127" s="928"/>
      <c r="Z127" s="928"/>
      <c r="AA127" s="928"/>
      <c r="AB127" s="928"/>
      <c r="AC127" s="928"/>
      <c r="AD127" s="928"/>
      <c r="AE127" s="928"/>
      <c r="AF127" s="928"/>
      <c r="AG127" s="928"/>
      <c r="AH127" s="928"/>
      <c r="AI127" s="928"/>
      <c r="AJ127" s="308" t="s">
        <v>31</v>
      </c>
      <c r="AK127" s="2"/>
    </row>
    <row r="128" spans="1:37" s="50" customFormat="1" ht="15.75" customHeight="1" thickBot="1">
      <c r="A128" s="884"/>
      <c r="B128" s="873"/>
      <c r="C128" s="873"/>
      <c r="D128" s="873"/>
      <c r="E128" s="309" t="s">
        <v>37</v>
      </c>
      <c r="F128" s="306"/>
      <c r="G128" s="135"/>
      <c r="H128" s="135"/>
      <c r="I128" s="135"/>
      <c r="J128" s="135"/>
      <c r="K128" s="264"/>
      <c r="L128" s="135"/>
      <c r="M128" s="335"/>
      <c r="N128" s="302"/>
      <c r="O128" s="302"/>
      <c r="P128" s="302"/>
      <c r="Q128" s="302"/>
      <c r="R128" s="302"/>
      <c r="S128" s="302"/>
      <c r="T128" s="302"/>
      <c r="U128" s="302"/>
      <c r="V128" s="302"/>
      <c r="W128" s="302"/>
      <c r="X128" s="302"/>
      <c r="Y128" s="302"/>
      <c r="Z128" s="302"/>
      <c r="AA128" s="302"/>
      <c r="AB128" s="302"/>
      <c r="AC128" s="302"/>
      <c r="AD128" s="302"/>
      <c r="AE128" s="302"/>
      <c r="AF128" s="302"/>
      <c r="AG128" s="302"/>
      <c r="AH128" s="302"/>
      <c r="AI128" s="302"/>
      <c r="AJ128" s="308"/>
      <c r="AK128" s="2"/>
    </row>
    <row r="129" spans="1:38" s="50" customFormat="1" ht="75" customHeight="1" thickBot="1">
      <c r="A129" s="884"/>
      <c r="B129" s="873"/>
      <c r="C129" s="873"/>
      <c r="D129" s="873"/>
      <c r="E129" s="895" t="s">
        <v>431</v>
      </c>
      <c r="F129" s="896"/>
      <c r="G129" s="896"/>
      <c r="H129" s="896"/>
      <c r="I129" s="896"/>
      <c r="J129" s="896"/>
      <c r="K129" s="896"/>
      <c r="L129" s="896"/>
      <c r="M129" s="896"/>
      <c r="N129" s="896"/>
      <c r="O129" s="896"/>
      <c r="P129" s="896"/>
      <c r="Q129" s="896"/>
      <c r="R129" s="896"/>
      <c r="S129" s="896"/>
      <c r="T129" s="896"/>
      <c r="U129" s="896"/>
      <c r="V129" s="896"/>
      <c r="W129" s="896"/>
      <c r="X129" s="896"/>
      <c r="Y129" s="896"/>
      <c r="Z129" s="896"/>
      <c r="AA129" s="896"/>
      <c r="AB129" s="896"/>
      <c r="AC129" s="896"/>
      <c r="AD129" s="896"/>
      <c r="AE129" s="896"/>
      <c r="AF129" s="896"/>
      <c r="AG129" s="896"/>
      <c r="AH129" s="896"/>
      <c r="AI129" s="896"/>
      <c r="AJ129" s="897"/>
      <c r="AK129" s="2"/>
    </row>
    <row r="130" spans="1:38" s="50" customFormat="1" ht="12">
      <c r="A130" s="884"/>
      <c r="B130" s="873"/>
      <c r="C130" s="873"/>
      <c r="D130" s="873"/>
      <c r="E130" s="312" t="s">
        <v>216</v>
      </c>
      <c r="F130" s="310"/>
      <c r="G130" s="310"/>
      <c r="H130" s="310"/>
      <c r="I130" s="310"/>
      <c r="J130" s="310"/>
      <c r="K130" s="310"/>
      <c r="L130" s="310"/>
      <c r="M130" s="310"/>
      <c r="N130" s="310"/>
      <c r="O130" s="310"/>
      <c r="P130" s="310"/>
      <c r="Q130" s="310"/>
      <c r="R130" s="310"/>
      <c r="S130" s="310"/>
      <c r="T130" s="310"/>
      <c r="U130" s="310"/>
      <c r="V130" s="310"/>
      <c r="W130" s="310"/>
      <c r="X130" s="310"/>
      <c r="Y130" s="310"/>
      <c r="Z130" s="310"/>
      <c r="AA130" s="310"/>
      <c r="AB130" s="310"/>
      <c r="AC130" s="310"/>
      <c r="AD130" s="310"/>
      <c r="AE130" s="310" t="s">
        <v>133</v>
      </c>
      <c r="AF130" s="310"/>
      <c r="AG130" s="310"/>
      <c r="AH130" s="310"/>
      <c r="AI130" s="310"/>
      <c r="AJ130" s="313"/>
      <c r="AK130" s="2"/>
    </row>
    <row r="131" spans="1:38" s="50" customFormat="1" ht="12">
      <c r="A131" s="884"/>
      <c r="B131" s="873"/>
      <c r="C131" s="873"/>
      <c r="D131" s="873"/>
      <c r="E131" s="312" t="s">
        <v>190</v>
      </c>
      <c r="F131" s="310"/>
      <c r="G131" s="310"/>
      <c r="H131" s="310"/>
      <c r="I131" s="310"/>
      <c r="J131" s="310"/>
      <c r="K131" s="310"/>
      <c r="L131" s="310"/>
      <c r="M131" s="310"/>
      <c r="N131" s="310"/>
      <c r="O131" s="310"/>
      <c r="P131" s="310"/>
      <c r="Q131" s="310"/>
      <c r="R131" s="310"/>
      <c r="S131" s="310"/>
      <c r="T131" s="310"/>
      <c r="U131" s="310"/>
      <c r="V131" s="310"/>
      <c r="W131" s="310"/>
      <c r="X131" s="310"/>
      <c r="Y131" s="310"/>
      <c r="Z131" s="310"/>
      <c r="AA131" s="310"/>
      <c r="AB131" s="310"/>
      <c r="AC131" s="310"/>
      <c r="AD131" s="310"/>
      <c r="AE131" s="310"/>
      <c r="AF131" s="310"/>
      <c r="AG131" s="310"/>
      <c r="AH131" s="310"/>
      <c r="AI131" s="310"/>
      <c r="AJ131" s="313"/>
      <c r="AK131" s="2"/>
    </row>
    <row r="132" spans="1:38" s="50" customFormat="1" ht="14.25" thickBot="1">
      <c r="A132" s="884"/>
      <c r="B132" s="873"/>
      <c r="C132" s="873"/>
      <c r="D132" s="873"/>
      <c r="E132" s="312" t="s">
        <v>273</v>
      </c>
      <c r="F132" s="135"/>
      <c r="G132" s="135"/>
      <c r="H132" s="135"/>
      <c r="I132" s="135"/>
      <c r="J132" s="135"/>
      <c r="K132" s="135"/>
      <c r="L132" s="135"/>
      <c r="M132" s="135"/>
      <c r="N132" s="135"/>
      <c r="O132" s="135"/>
      <c r="P132" s="135"/>
      <c r="Q132" s="135"/>
      <c r="R132" s="135"/>
      <c r="S132" s="135"/>
      <c r="T132" s="135"/>
      <c r="U132" s="135"/>
      <c r="V132" s="135"/>
      <c r="W132" s="135"/>
      <c r="X132" s="135"/>
      <c r="Y132" s="135"/>
      <c r="Z132" s="135"/>
      <c r="AA132" s="135"/>
      <c r="AB132" s="135"/>
      <c r="AC132" s="135"/>
      <c r="AD132" s="135"/>
      <c r="AE132" s="135"/>
      <c r="AF132" s="135"/>
      <c r="AG132" s="135"/>
      <c r="AH132" s="135"/>
      <c r="AI132" s="135"/>
      <c r="AJ132" s="314"/>
      <c r="AK132" s="43"/>
    </row>
    <row r="133" spans="1:38" s="50" customFormat="1" ht="18" customHeight="1" thickBot="1">
      <c r="A133" s="885"/>
      <c r="B133" s="886"/>
      <c r="C133" s="886"/>
      <c r="D133" s="886"/>
      <c r="E133" s="315" t="s">
        <v>132</v>
      </c>
      <c r="F133" s="142"/>
      <c r="G133" s="142"/>
      <c r="H133" s="142"/>
      <c r="I133" s="142"/>
      <c r="J133" s="142"/>
      <c r="K133" s="336"/>
      <c r="L133" s="875" t="s">
        <v>19</v>
      </c>
      <c r="M133" s="876"/>
      <c r="N133" s="878">
        <v>3</v>
      </c>
      <c r="O133" s="878"/>
      <c r="P133" s="316" t="s">
        <v>5</v>
      </c>
      <c r="Q133" s="878">
        <v>4</v>
      </c>
      <c r="R133" s="878"/>
      <c r="S133" s="316" t="s">
        <v>38</v>
      </c>
      <c r="T133" s="317" t="s">
        <v>30</v>
      </c>
      <c r="U133" s="337"/>
      <c r="V133" s="319" t="s">
        <v>39</v>
      </c>
      <c r="W133" s="317"/>
      <c r="X133" s="317"/>
      <c r="Y133" s="337"/>
      <c r="Z133" s="316" t="s">
        <v>40</v>
      </c>
      <c r="AA133" s="317"/>
      <c r="AB133" s="317" t="s">
        <v>31</v>
      </c>
      <c r="AC133" s="317"/>
      <c r="AD133" s="317"/>
      <c r="AE133" s="317"/>
      <c r="AF133" s="317"/>
      <c r="AG133" s="317"/>
      <c r="AH133" s="317"/>
      <c r="AI133" s="317"/>
      <c r="AJ133" s="320"/>
      <c r="AK133" s="2"/>
    </row>
    <row r="134" spans="1:38" s="50" customFormat="1" ht="12" customHeight="1">
      <c r="A134" s="287"/>
      <c r="B134" s="287"/>
      <c r="C134" s="287"/>
      <c r="D134" s="287"/>
      <c r="E134" s="322"/>
      <c r="F134" s="286"/>
      <c r="G134" s="286"/>
      <c r="H134" s="286"/>
      <c r="I134" s="286"/>
      <c r="J134" s="286"/>
      <c r="K134" s="286"/>
      <c r="L134" s="323"/>
      <c r="M134" s="323"/>
      <c r="N134" s="323"/>
      <c r="O134" s="323"/>
      <c r="P134" s="323"/>
      <c r="Q134" s="323"/>
      <c r="R134" s="323"/>
      <c r="S134" s="323"/>
      <c r="T134" s="286"/>
      <c r="U134" s="286"/>
      <c r="V134" s="324"/>
      <c r="W134" s="286"/>
      <c r="X134" s="286"/>
      <c r="Y134" s="286"/>
      <c r="Z134" s="323"/>
      <c r="AA134" s="286"/>
      <c r="AB134" s="286"/>
      <c r="AC134" s="286"/>
      <c r="AD134" s="286"/>
      <c r="AE134" s="286"/>
      <c r="AF134" s="286"/>
      <c r="AG134" s="286"/>
      <c r="AH134" s="286"/>
      <c r="AI134" s="286"/>
      <c r="AJ134" s="325"/>
      <c r="AK134" s="2"/>
    </row>
    <row r="135" spans="1:38" s="50" customFormat="1" ht="18" customHeight="1">
      <c r="A135" s="338" t="s">
        <v>383</v>
      </c>
      <c r="B135" s="287"/>
      <c r="C135" s="287"/>
      <c r="D135" s="287"/>
      <c r="E135" s="322"/>
      <c r="F135" s="286"/>
      <c r="G135" s="286"/>
      <c r="H135" s="286"/>
      <c r="I135" s="286"/>
      <c r="J135" s="286"/>
      <c r="K135" s="286"/>
      <c r="L135" s="323"/>
      <c r="M135" s="323"/>
      <c r="N135" s="323"/>
      <c r="O135" s="323"/>
      <c r="P135" s="323"/>
      <c r="Q135" s="323"/>
      <c r="R135" s="323"/>
      <c r="S135" s="323"/>
      <c r="T135" s="286"/>
      <c r="U135" s="286"/>
      <c r="V135" s="324"/>
      <c r="W135" s="286"/>
      <c r="X135" s="286"/>
      <c r="Y135" s="286"/>
      <c r="Z135" s="323"/>
      <c r="AA135" s="286"/>
      <c r="AB135" s="286"/>
      <c r="AC135" s="286"/>
      <c r="AD135" s="286"/>
      <c r="AE135" s="286"/>
      <c r="AF135" s="286"/>
      <c r="AG135" s="286"/>
      <c r="AH135" s="286"/>
      <c r="AI135" s="286"/>
      <c r="AJ135" s="325"/>
      <c r="AK135" s="2"/>
    </row>
    <row r="136" spans="1:38" s="50" customFormat="1" ht="12.75" thickBot="1">
      <c r="A136" s="288"/>
      <c r="B136" s="290"/>
      <c r="C136" s="290"/>
      <c r="D136" s="290"/>
      <c r="E136" s="322"/>
      <c r="F136" s="286"/>
      <c r="G136" s="286"/>
      <c r="H136" s="286"/>
      <c r="I136" s="286"/>
      <c r="J136" s="286"/>
      <c r="K136" s="286"/>
      <c r="L136" s="323"/>
      <c r="M136" s="323"/>
      <c r="N136" s="323"/>
      <c r="O136" s="323"/>
      <c r="P136" s="323"/>
      <c r="Q136" s="323"/>
      <c r="R136" s="323"/>
      <c r="S136" s="323"/>
      <c r="T136" s="286"/>
      <c r="U136" s="286"/>
      <c r="V136" s="324"/>
      <c r="W136" s="286"/>
      <c r="X136" s="286"/>
      <c r="Y136" s="286"/>
      <c r="Z136" s="323"/>
      <c r="AA136" s="286"/>
      <c r="AB136" s="286"/>
      <c r="AC136" s="286"/>
      <c r="AD136" s="286"/>
      <c r="AE136" s="286"/>
      <c r="AF136" s="286"/>
      <c r="AG136" s="286"/>
      <c r="AH136" s="286"/>
      <c r="AI136" s="286"/>
      <c r="AJ136" s="567" t="s">
        <v>331</v>
      </c>
    </row>
    <row r="137" spans="1:38" s="50" customFormat="1" ht="70.5" customHeight="1" thickBot="1">
      <c r="A137" s="890" t="s">
        <v>152</v>
      </c>
      <c r="B137" s="891"/>
      <c r="C137" s="891"/>
      <c r="D137" s="892"/>
      <c r="E137" s="879"/>
      <c r="F137" s="880"/>
      <c r="G137" s="880"/>
      <c r="H137" s="880"/>
      <c r="I137" s="880"/>
      <c r="J137" s="880"/>
      <c r="K137" s="880"/>
      <c r="L137" s="880"/>
      <c r="M137" s="880"/>
      <c r="N137" s="880"/>
      <c r="O137" s="880"/>
      <c r="P137" s="880"/>
      <c r="Q137" s="880"/>
      <c r="R137" s="880"/>
      <c r="S137" s="880"/>
      <c r="T137" s="880"/>
      <c r="U137" s="880"/>
      <c r="V137" s="880"/>
      <c r="W137" s="880"/>
      <c r="X137" s="880"/>
      <c r="Y137" s="880"/>
      <c r="Z137" s="880"/>
      <c r="AA137" s="880"/>
      <c r="AB137" s="880"/>
      <c r="AC137" s="880"/>
      <c r="AD137" s="880"/>
      <c r="AE137" s="880"/>
      <c r="AF137" s="880"/>
      <c r="AG137" s="880"/>
      <c r="AH137" s="880"/>
      <c r="AI137" s="880"/>
      <c r="AJ137" s="881"/>
    </row>
    <row r="138" spans="1:38" s="50" customFormat="1" ht="70.5" customHeight="1" thickBot="1">
      <c r="A138" s="890" t="s">
        <v>217</v>
      </c>
      <c r="B138" s="891"/>
      <c r="C138" s="891"/>
      <c r="D138" s="892"/>
      <c r="E138" s="879"/>
      <c r="F138" s="880"/>
      <c r="G138" s="880"/>
      <c r="H138" s="880"/>
      <c r="I138" s="880"/>
      <c r="J138" s="880"/>
      <c r="K138" s="880"/>
      <c r="L138" s="880"/>
      <c r="M138" s="880"/>
      <c r="N138" s="880"/>
      <c r="O138" s="880"/>
      <c r="P138" s="880"/>
      <c r="Q138" s="880"/>
      <c r="R138" s="880"/>
      <c r="S138" s="880"/>
      <c r="T138" s="880"/>
      <c r="U138" s="880"/>
      <c r="V138" s="880"/>
      <c r="W138" s="880"/>
      <c r="X138" s="880"/>
      <c r="Y138" s="880"/>
      <c r="Z138" s="880"/>
      <c r="AA138" s="880"/>
      <c r="AB138" s="880"/>
      <c r="AC138" s="880"/>
      <c r="AD138" s="880"/>
      <c r="AE138" s="880"/>
      <c r="AF138" s="880"/>
      <c r="AG138" s="880"/>
      <c r="AH138" s="880"/>
      <c r="AI138" s="880"/>
      <c r="AJ138" s="881"/>
    </row>
    <row r="139" spans="1:38" s="50" customFormat="1" ht="18" customHeight="1">
      <c r="A139" s="233"/>
      <c r="B139" s="287"/>
      <c r="C139" s="287"/>
      <c r="D139" s="287"/>
      <c r="E139" s="322"/>
      <c r="F139" s="286"/>
      <c r="G139" s="286"/>
      <c r="H139" s="286"/>
      <c r="I139" s="286"/>
      <c r="J139" s="286"/>
      <c r="K139" s="286"/>
      <c r="L139" s="323"/>
      <c r="M139" s="323"/>
      <c r="N139" s="323"/>
      <c r="O139" s="323"/>
      <c r="P139" s="323"/>
      <c r="Q139" s="323"/>
      <c r="R139" s="323"/>
      <c r="S139" s="323"/>
      <c r="T139" s="286"/>
      <c r="U139" s="286"/>
      <c r="V139" s="324"/>
      <c r="W139" s="286"/>
      <c r="X139" s="286"/>
      <c r="Y139" s="286"/>
      <c r="Z139" s="323"/>
      <c r="AA139" s="286"/>
      <c r="AB139" s="286"/>
      <c r="AC139" s="286"/>
      <c r="AD139" s="286"/>
      <c r="AE139" s="286"/>
      <c r="AF139" s="286"/>
      <c r="AG139" s="286"/>
      <c r="AH139" s="286"/>
      <c r="AI139" s="286"/>
      <c r="AJ139" s="325"/>
    </row>
    <row r="140" spans="1:38" s="50" customFormat="1" ht="6.75" customHeight="1">
      <c r="A140" s="285"/>
      <c r="B140" s="145"/>
      <c r="C140" s="145"/>
      <c r="D140" s="145"/>
      <c r="E140" s="145"/>
      <c r="F140" s="145"/>
      <c r="G140" s="145"/>
      <c r="H140" s="145"/>
      <c r="I140" s="145"/>
      <c r="J140" s="145"/>
      <c r="K140" s="145"/>
      <c r="L140" s="145"/>
      <c r="M140" s="145"/>
      <c r="N140" s="145"/>
      <c r="O140" s="145"/>
      <c r="P140" s="145"/>
      <c r="Q140" s="145"/>
      <c r="R140" s="145"/>
      <c r="S140" s="145"/>
      <c r="T140" s="145"/>
      <c r="U140" s="145"/>
      <c r="V140" s="145"/>
      <c r="W140" s="145"/>
      <c r="X140" s="145"/>
      <c r="Y140" s="145"/>
      <c r="Z140" s="145"/>
      <c r="AA140" s="145"/>
      <c r="AB140" s="145"/>
      <c r="AC140" s="145"/>
      <c r="AD140" s="145"/>
      <c r="AE140" s="145"/>
      <c r="AF140" s="145"/>
      <c r="AG140" s="145"/>
      <c r="AH140" s="145"/>
      <c r="AI140" s="145"/>
      <c r="AJ140" s="339"/>
    </row>
    <row r="141" spans="1:38" s="50" customFormat="1" ht="18" customHeight="1">
      <c r="A141" s="40"/>
      <c r="B141" s="145"/>
      <c r="C141" s="145"/>
      <c r="D141" s="145"/>
      <c r="E141" s="145"/>
      <c r="F141" s="145"/>
      <c r="G141" s="145"/>
      <c r="H141" s="145"/>
      <c r="I141" s="145"/>
      <c r="J141" s="145"/>
      <c r="K141" s="145"/>
      <c r="L141" s="145"/>
      <c r="M141" s="145"/>
      <c r="N141" s="145"/>
      <c r="O141" s="145"/>
      <c r="P141" s="145"/>
      <c r="Q141" s="145"/>
      <c r="R141" s="145"/>
      <c r="S141" s="145"/>
      <c r="T141" s="145"/>
      <c r="U141" s="145"/>
      <c r="V141" s="145"/>
      <c r="W141" s="145"/>
      <c r="X141" s="145"/>
      <c r="Y141" s="145"/>
      <c r="Z141" s="145"/>
      <c r="AA141" s="145"/>
      <c r="AB141" s="145"/>
      <c r="AC141" s="145"/>
      <c r="AD141" s="145"/>
      <c r="AE141" s="145"/>
      <c r="AF141" s="145"/>
      <c r="AG141" s="145"/>
      <c r="AH141" s="145"/>
      <c r="AI141" s="145"/>
      <c r="AJ141" s="339"/>
    </row>
    <row r="142" spans="1:38" s="50" customFormat="1" ht="6.75" customHeight="1">
      <c r="A142" s="285"/>
      <c r="B142" s="145"/>
      <c r="C142" s="145"/>
      <c r="D142" s="145"/>
      <c r="E142" s="145"/>
      <c r="F142" s="145"/>
      <c r="G142" s="145"/>
      <c r="H142" s="145"/>
      <c r="I142" s="145"/>
      <c r="J142" s="145"/>
      <c r="K142" s="145"/>
      <c r="L142" s="145"/>
      <c r="M142" s="145"/>
      <c r="N142" s="145"/>
      <c r="O142" s="145"/>
      <c r="P142" s="145"/>
      <c r="Q142" s="145"/>
      <c r="R142" s="145"/>
      <c r="S142" s="145"/>
      <c r="T142" s="145"/>
      <c r="U142" s="145"/>
      <c r="V142" s="145"/>
      <c r="W142" s="145"/>
      <c r="X142" s="145"/>
      <c r="Y142" s="145"/>
      <c r="Z142" s="145"/>
      <c r="AA142" s="145"/>
      <c r="AB142" s="145"/>
      <c r="AC142" s="145"/>
      <c r="AD142" s="145"/>
      <c r="AE142" s="145"/>
      <c r="AF142" s="145"/>
      <c r="AG142" s="145"/>
      <c r="AH142" s="145"/>
      <c r="AI142" s="145"/>
      <c r="AJ142" s="339"/>
    </row>
    <row r="143" spans="1:38" s="50" customFormat="1" ht="17.25" customHeight="1">
      <c r="A143" s="340" t="s">
        <v>194</v>
      </c>
      <c r="B143" s="341"/>
      <c r="C143" s="341"/>
      <c r="D143" s="341"/>
      <c r="E143" s="341"/>
      <c r="F143" s="341"/>
      <c r="G143" s="341"/>
      <c r="H143" s="341"/>
      <c r="I143" s="341"/>
      <c r="J143" s="341"/>
      <c r="K143" s="341"/>
      <c r="L143" s="341"/>
      <c r="M143" s="341"/>
      <c r="N143" s="341"/>
      <c r="O143" s="341"/>
      <c r="P143" s="341"/>
      <c r="Q143" s="341"/>
      <c r="R143" s="341"/>
      <c r="S143" s="341"/>
      <c r="T143" s="341"/>
      <c r="U143" s="341"/>
      <c r="V143" s="341"/>
      <c r="W143" s="341"/>
      <c r="X143" s="341"/>
      <c r="Y143" s="341"/>
      <c r="Z143" s="341"/>
      <c r="AA143" s="341"/>
      <c r="AB143" s="341"/>
      <c r="AC143" s="341"/>
      <c r="AD143" s="341"/>
      <c r="AE143" s="341"/>
      <c r="AF143" s="287"/>
      <c r="AJ143" s="2"/>
      <c r="AL143" s="341"/>
    </row>
    <row r="144" spans="1:38" s="50" customFormat="1" ht="16.5" customHeight="1">
      <c r="A144" s="144"/>
      <c r="B144" s="144"/>
      <c r="C144" s="144"/>
      <c r="D144" s="144"/>
      <c r="E144" s="144"/>
      <c r="F144" s="144"/>
      <c r="G144" s="144"/>
      <c r="H144" s="144"/>
      <c r="I144" s="144"/>
      <c r="J144" s="144"/>
      <c r="K144" s="144"/>
      <c r="L144" s="144"/>
      <c r="M144" s="144"/>
      <c r="N144" s="144"/>
      <c r="O144" s="144"/>
      <c r="P144" s="144"/>
      <c r="Q144" s="144"/>
      <c r="R144" s="144"/>
      <c r="S144" s="144"/>
      <c r="T144" s="144"/>
      <c r="U144" s="144"/>
      <c r="V144" s="144"/>
      <c r="W144" s="144"/>
      <c r="X144" s="144"/>
      <c r="Y144" s="144"/>
      <c r="Z144" s="144"/>
      <c r="AA144" s="144"/>
      <c r="AB144" s="144"/>
      <c r="AC144" s="144"/>
      <c r="AD144" s="144"/>
      <c r="AF144" s="283" t="s">
        <v>149</v>
      </c>
      <c r="AG144" s="291"/>
      <c r="AH144" s="292" t="s">
        <v>93</v>
      </c>
      <c r="AI144" s="291"/>
      <c r="AJ144" s="293"/>
      <c r="AK144" s="2"/>
      <c r="AL144" s="144"/>
    </row>
    <row r="145" spans="1:38" s="50" customFormat="1" ht="17.25" customHeight="1">
      <c r="A145" s="144" t="s">
        <v>218</v>
      </c>
      <c r="B145" s="144"/>
      <c r="C145" s="144"/>
      <c r="D145" s="144"/>
      <c r="E145" s="144"/>
      <c r="F145" s="144"/>
      <c r="G145" s="144"/>
      <c r="H145" s="144"/>
      <c r="I145" s="144"/>
      <c r="J145" s="144"/>
      <c r="K145" s="144"/>
      <c r="L145" s="144"/>
      <c r="M145" s="144"/>
      <c r="N145" s="144"/>
      <c r="O145" s="144"/>
      <c r="P145" s="144"/>
      <c r="Q145" s="144"/>
      <c r="R145" s="144"/>
      <c r="S145" s="144"/>
      <c r="T145" s="144"/>
      <c r="U145" s="144"/>
      <c r="V145" s="144"/>
      <c r="W145" s="144"/>
      <c r="X145" s="144"/>
      <c r="Y145" s="144"/>
      <c r="Z145" s="144"/>
      <c r="AA145" s="144"/>
      <c r="AB145" s="144"/>
      <c r="AC145" s="144"/>
      <c r="AD145" s="144"/>
      <c r="AE145" s="144"/>
      <c r="AF145" s="144"/>
      <c r="AG145" s="144"/>
      <c r="AH145" s="144"/>
      <c r="AI145" s="144"/>
      <c r="AJ145" s="2"/>
      <c r="AK145" s="2"/>
      <c r="AL145" s="144"/>
    </row>
    <row r="146" spans="1:38" s="50" customFormat="1" ht="6.75" customHeight="1" thickBot="1">
      <c r="A146" s="144"/>
      <c r="B146" s="144"/>
      <c r="C146" s="144"/>
      <c r="D146" s="144"/>
      <c r="E146" s="144"/>
      <c r="F146" s="144"/>
      <c r="G146" s="144"/>
      <c r="H146" s="144"/>
      <c r="I146" s="144"/>
      <c r="J146" s="144"/>
      <c r="K146" s="144"/>
      <c r="L146" s="144"/>
      <c r="M146" s="144"/>
      <c r="N146" s="144"/>
      <c r="O146" s="144"/>
      <c r="P146" s="144"/>
      <c r="Q146" s="144"/>
      <c r="R146" s="144"/>
      <c r="S146" s="144"/>
      <c r="T146" s="144"/>
      <c r="U146" s="144"/>
      <c r="V146" s="144"/>
      <c r="W146" s="144"/>
      <c r="X146" s="144"/>
      <c r="Y146" s="144"/>
      <c r="Z146" s="144"/>
      <c r="AA146" s="144"/>
      <c r="AB146" s="144"/>
      <c r="AC146" s="144"/>
      <c r="AD146" s="144"/>
      <c r="AE146" s="144"/>
      <c r="AF146" s="144"/>
      <c r="AG146" s="144"/>
      <c r="AH146" s="144"/>
      <c r="AI146" s="144"/>
      <c r="AJ146" s="2"/>
      <c r="AK146" s="2"/>
      <c r="AL146" s="144"/>
    </row>
    <row r="147" spans="1:38" s="50" customFormat="1" ht="17.25" customHeight="1" thickBot="1">
      <c r="A147" s="342" t="s">
        <v>219</v>
      </c>
      <c r="B147" s="343"/>
      <c r="C147" s="344"/>
      <c r="D147" s="344"/>
      <c r="E147" s="344"/>
      <c r="F147" s="344"/>
      <c r="G147" s="344"/>
      <c r="H147" s="344"/>
      <c r="I147" s="344"/>
      <c r="J147" s="344"/>
      <c r="K147" s="344"/>
      <c r="L147" s="344"/>
      <c r="M147" s="344"/>
      <c r="N147" s="344"/>
      <c r="O147" s="344"/>
      <c r="P147" s="344"/>
      <c r="Q147" s="344"/>
      <c r="R147" s="344"/>
      <c r="S147" s="344"/>
      <c r="T147" s="344"/>
      <c r="U147" s="345" t="s">
        <v>41</v>
      </c>
      <c r="V147" s="346"/>
      <c r="W147" s="346"/>
      <c r="X147" s="346"/>
      <c r="Y147" s="346"/>
      <c r="Z147" s="346"/>
      <c r="AA147" s="346"/>
      <c r="AB147" s="117"/>
      <c r="AC147" s="347"/>
      <c r="AD147" s="348" t="s">
        <v>53</v>
      </c>
      <c r="AE147" s="349"/>
      <c r="AF147" s="349"/>
      <c r="AG147" s="350"/>
      <c r="AH147" s="351" t="s">
        <v>54</v>
      </c>
      <c r="AI147" s="346"/>
      <c r="AJ147" s="352"/>
      <c r="AK147" s="2"/>
      <c r="AL147" s="123"/>
    </row>
    <row r="148" spans="1:38" s="50" customFormat="1" ht="18" customHeight="1">
      <c r="A148" s="353"/>
      <c r="B148" s="354" t="s">
        <v>191</v>
      </c>
      <c r="C148" s="251" t="s">
        <v>292</v>
      </c>
      <c r="D148" s="251"/>
      <c r="E148" s="251"/>
      <c r="F148" s="251"/>
      <c r="G148" s="251"/>
      <c r="H148" s="251"/>
      <c r="I148" s="251"/>
      <c r="J148" s="251"/>
      <c r="K148" s="251"/>
      <c r="L148" s="251"/>
      <c r="M148" s="251"/>
      <c r="N148" s="251"/>
      <c r="O148" s="251"/>
      <c r="P148" s="251"/>
      <c r="Q148" s="251"/>
      <c r="R148" s="251"/>
      <c r="S148" s="251"/>
      <c r="T148" s="251"/>
      <c r="U148" s="233"/>
      <c r="V148" s="233"/>
      <c r="W148" s="233"/>
      <c r="X148" s="233"/>
      <c r="Y148" s="355"/>
      <c r="Z148" s="355"/>
      <c r="AA148" s="355"/>
      <c r="AB148" s="355"/>
      <c r="AC148" s="144"/>
      <c r="AD148" s="144"/>
      <c r="AE148" s="144"/>
      <c r="AF148" s="144"/>
      <c r="AG148" s="123"/>
      <c r="AH148" s="123"/>
      <c r="AI148" s="123"/>
      <c r="AJ148" s="226"/>
      <c r="AK148" s="356"/>
      <c r="AL148" s="357"/>
    </row>
    <row r="149" spans="1:38" s="50" customFormat="1" ht="18" customHeight="1">
      <c r="A149" s="353"/>
      <c r="B149" s="358" t="s">
        <v>192</v>
      </c>
      <c r="C149" s="359" t="s">
        <v>200</v>
      </c>
      <c r="D149" s="359"/>
      <c r="E149" s="359"/>
      <c r="F149" s="359"/>
      <c r="G149" s="359"/>
      <c r="H149" s="359"/>
      <c r="I149" s="359"/>
      <c r="J149" s="359"/>
      <c r="K149" s="359"/>
      <c r="L149" s="359"/>
      <c r="M149" s="359"/>
      <c r="N149" s="359"/>
      <c r="O149" s="359"/>
      <c r="P149" s="359"/>
      <c r="Q149" s="359"/>
      <c r="R149" s="359"/>
      <c r="S149" s="359"/>
      <c r="T149" s="359"/>
      <c r="U149" s="359"/>
      <c r="V149" s="359"/>
      <c r="W149" s="359"/>
      <c r="X149" s="359"/>
      <c r="Y149" s="360"/>
      <c r="Z149" s="360"/>
      <c r="AA149" s="360"/>
      <c r="AB149" s="360"/>
      <c r="AC149" s="361"/>
      <c r="AD149" s="362"/>
      <c r="AE149" s="361"/>
      <c r="AF149" s="361"/>
      <c r="AG149" s="363"/>
      <c r="AH149" s="363"/>
      <c r="AI149" s="363"/>
      <c r="AJ149" s="364"/>
      <c r="AK149" s="356"/>
      <c r="AL149" s="357"/>
    </row>
    <row r="150" spans="1:38" s="50" customFormat="1" ht="18" customHeight="1">
      <c r="A150" s="365"/>
      <c r="B150" s="366" t="s">
        <v>193</v>
      </c>
      <c r="C150" s="289" t="s">
        <v>293</v>
      </c>
      <c r="D150" s="290"/>
      <c r="E150" s="290"/>
      <c r="F150" s="290"/>
      <c r="G150" s="290"/>
      <c r="H150" s="290"/>
      <c r="I150" s="290"/>
      <c r="J150" s="290"/>
      <c r="K150" s="290"/>
      <c r="L150" s="290"/>
      <c r="M150" s="290"/>
      <c r="N150" s="290"/>
      <c r="O150" s="290"/>
      <c r="P150" s="290"/>
      <c r="Q150" s="290"/>
      <c r="R150" s="290"/>
      <c r="S150" s="290"/>
      <c r="T150" s="290"/>
      <c r="U150" s="290"/>
      <c r="V150" s="290"/>
      <c r="W150" s="290"/>
      <c r="X150" s="290"/>
      <c r="Y150" s="367"/>
      <c r="Z150" s="367"/>
      <c r="AA150" s="367"/>
      <c r="AB150" s="367"/>
      <c r="AC150" s="141"/>
      <c r="AD150" s="141"/>
      <c r="AE150" s="141"/>
      <c r="AF150" s="141"/>
      <c r="AG150" s="368"/>
      <c r="AH150" s="368"/>
      <c r="AI150" s="368"/>
      <c r="AJ150" s="206"/>
      <c r="AK150" s="356"/>
      <c r="AL150" s="357"/>
    </row>
    <row r="151" spans="1:38" s="50" customFormat="1" ht="10.5" customHeight="1" thickBot="1">
      <c r="A151" s="369"/>
      <c r="B151" s="78"/>
      <c r="C151" s="233"/>
      <c r="D151" s="287"/>
      <c r="E151" s="287"/>
      <c r="F151" s="287"/>
      <c r="G151" s="287"/>
      <c r="H151" s="287"/>
      <c r="I151" s="287"/>
      <c r="J151" s="287"/>
      <c r="K151" s="287"/>
      <c r="L151" s="287"/>
      <c r="M151" s="287"/>
      <c r="N151" s="287"/>
      <c r="O151" s="287"/>
      <c r="P151" s="287"/>
      <c r="Q151" s="287"/>
      <c r="R151" s="287"/>
      <c r="S151" s="287"/>
      <c r="T151" s="287"/>
      <c r="U151" s="287"/>
      <c r="V151" s="287"/>
      <c r="W151" s="287"/>
      <c r="X151" s="287"/>
      <c r="Y151" s="355"/>
      <c r="Z151" s="355"/>
      <c r="AA151" s="355"/>
      <c r="AB151" s="355"/>
      <c r="AC151" s="144"/>
      <c r="AD151" s="144"/>
      <c r="AE151" s="144"/>
      <c r="AF151" s="144"/>
      <c r="AG151" s="123"/>
      <c r="AH151" s="123"/>
      <c r="AI151" s="123"/>
      <c r="AJ151" s="370"/>
      <c r="AK151" s="356"/>
      <c r="AL151" s="357"/>
    </row>
    <row r="152" spans="1:38" s="50" customFormat="1" ht="17.25" customHeight="1" thickBot="1">
      <c r="A152" s="371" t="s">
        <v>220</v>
      </c>
      <c r="B152" s="372"/>
      <c r="C152" s="372"/>
      <c r="D152" s="372"/>
      <c r="E152" s="372"/>
      <c r="F152" s="372"/>
      <c r="G152" s="372"/>
      <c r="H152" s="372"/>
      <c r="I152" s="372"/>
      <c r="J152" s="372"/>
      <c r="K152" s="372"/>
      <c r="L152" s="372"/>
      <c r="M152" s="372"/>
      <c r="N152" s="372"/>
      <c r="O152" s="372"/>
      <c r="P152" s="372"/>
      <c r="Q152" s="372"/>
      <c r="R152" s="372"/>
      <c r="S152" s="372"/>
      <c r="T152" s="373"/>
      <c r="U152" s="345" t="s">
        <v>41</v>
      </c>
      <c r="V152" s="117"/>
      <c r="W152" s="346"/>
      <c r="X152" s="346"/>
      <c r="Y152" s="346"/>
      <c r="Z152" s="346"/>
      <c r="AA152" s="346"/>
      <c r="AB152" s="346"/>
      <c r="AC152" s="347"/>
      <c r="AD152" s="348" t="s">
        <v>53</v>
      </c>
      <c r="AE152" s="349"/>
      <c r="AF152" s="349"/>
      <c r="AG152" s="350"/>
      <c r="AH152" s="351" t="s">
        <v>54</v>
      </c>
      <c r="AI152" s="346"/>
      <c r="AJ152" s="352"/>
      <c r="AK152" s="374"/>
      <c r="AL152" s="375"/>
    </row>
    <row r="153" spans="1:38" s="50" customFormat="1" ht="31.5" customHeight="1">
      <c r="A153" s="832"/>
      <c r="B153" s="376" t="s">
        <v>45</v>
      </c>
      <c r="C153" s="887" t="s">
        <v>294</v>
      </c>
      <c r="D153" s="888"/>
      <c r="E153" s="888"/>
      <c r="F153" s="888"/>
      <c r="G153" s="888"/>
      <c r="H153" s="888"/>
      <c r="I153" s="888"/>
      <c r="J153" s="888"/>
      <c r="K153" s="888"/>
      <c r="L153" s="888"/>
      <c r="M153" s="888"/>
      <c r="N153" s="888"/>
      <c r="O153" s="888"/>
      <c r="P153" s="888"/>
      <c r="Q153" s="888"/>
      <c r="R153" s="888"/>
      <c r="S153" s="888"/>
      <c r="T153" s="888"/>
      <c r="U153" s="888"/>
      <c r="V153" s="888"/>
      <c r="W153" s="888"/>
      <c r="X153" s="888"/>
      <c r="Y153" s="888"/>
      <c r="Z153" s="888"/>
      <c r="AA153" s="888"/>
      <c r="AB153" s="888"/>
      <c r="AC153" s="888"/>
      <c r="AD153" s="888"/>
      <c r="AE153" s="888"/>
      <c r="AF153" s="888"/>
      <c r="AG153" s="888"/>
      <c r="AH153" s="888"/>
      <c r="AI153" s="888"/>
      <c r="AJ153" s="889"/>
      <c r="AK153" s="2"/>
      <c r="AL153" s="377"/>
    </row>
    <row r="154" spans="1:38" s="50" customFormat="1" ht="15" customHeight="1">
      <c r="A154" s="833"/>
      <c r="B154" s="839"/>
      <c r="C154" s="820" t="s">
        <v>195</v>
      </c>
      <c r="D154" s="821"/>
      <c r="E154" s="821"/>
      <c r="F154" s="821"/>
      <c r="G154" s="821"/>
      <c r="H154" s="821"/>
      <c r="I154" s="821"/>
      <c r="J154" s="822"/>
      <c r="K154" s="840"/>
      <c r="L154" s="841" t="s">
        <v>196</v>
      </c>
      <c r="M154" s="872" t="s">
        <v>334</v>
      </c>
      <c r="N154" s="873"/>
      <c r="O154" s="873"/>
      <c r="P154" s="873"/>
      <c r="Q154" s="873"/>
      <c r="R154" s="873"/>
      <c r="S154" s="873"/>
      <c r="T154" s="873"/>
      <c r="U154" s="873"/>
      <c r="V154" s="873"/>
      <c r="W154" s="873"/>
      <c r="X154" s="873"/>
      <c r="Y154" s="873"/>
      <c r="Z154" s="873"/>
      <c r="AA154" s="873"/>
      <c r="AB154" s="873"/>
      <c r="AC154" s="873"/>
      <c r="AD154" s="873"/>
      <c r="AE154" s="873"/>
      <c r="AF154" s="873"/>
      <c r="AG154" s="873"/>
      <c r="AH154" s="873"/>
      <c r="AI154" s="873"/>
      <c r="AJ154" s="874"/>
      <c r="AK154" s="378"/>
      <c r="AL154" s="379"/>
    </row>
    <row r="155" spans="1:38" s="50" customFormat="1" ht="15" customHeight="1" thickBot="1">
      <c r="A155" s="833"/>
      <c r="B155" s="813"/>
      <c r="C155" s="820"/>
      <c r="D155" s="821"/>
      <c r="E155" s="821"/>
      <c r="F155" s="821"/>
      <c r="G155" s="821"/>
      <c r="H155" s="821"/>
      <c r="I155" s="821"/>
      <c r="J155" s="822"/>
      <c r="K155" s="840"/>
      <c r="L155" s="841"/>
      <c r="M155" s="872"/>
      <c r="N155" s="873"/>
      <c r="O155" s="873"/>
      <c r="P155" s="873"/>
      <c r="Q155" s="873"/>
      <c r="R155" s="873"/>
      <c r="S155" s="873"/>
      <c r="T155" s="873"/>
      <c r="U155" s="873"/>
      <c r="V155" s="873"/>
      <c r="W155" s="873"/>
      <c r="X155" s="873"/>
      <c r="Y155" s="873"/>
      <c r="Z155" s="873"/>
      <c r="AA155" s="873"/>
      <c r="AB155" s="873"/>
      <c r="AC155" s="873"/>
      <c r="AD155" s="873"/>
      <c r="AE155" s="873"/>
      <c r="AF155" s="873"/>
      <c r="AG155" s="873"/>
      <c r="AH155" s="873"/>
      <c r="AI155" s="873"/>
      <c r="AJ155" s="874"/>
      <c r="AK155" s="378"/>
      <c r="AL155" s="379"/>
    </row>
    <row r="156" spans="1:38" s="50" customFormat="1" ht="75" customHeight="1" thickBot="1">
      <c r="A156" s="833"/>
      <c r="B156" s="813"/>
      <c r="C156" s="820"/>
      <c r="D156" s="821"/>
      <c r="E156" s="821"/>
      <c r="F156" s="821"/>
      <c r="G156" s="821"/>
      <c r="H156" s="821"/>
      <c r="I156" s="821"/>
      <c r="J156" s="822"/>
      <c r="K156" s="380"/>
      <c r="L156" s="842"/>
      <c r="M156" s="903"/>
      <c r="N156" s="904"/>
      <c r="O156" s="904"/>
      <c r="P156" s="904"/>
      <c r="Q156" s="904"/>
      <c r="R156" s="904"/>
      <c r="S156" s="904"/>
      <c r="T156" s="904"/>
      <c r="U156" s="904"/>
      <c r="V156" s="904"/>
      <c r="W156" s="904"/>
      <c r="X156" s="904"/>
      <c r="Y156" s="904"/>
      <c r="Z156" s="904"/>
      <c r="AA156" s="904"/>
      <c r="AB156" s="904"/>
      <c r="AC156" s="904"/>
      <c r="AD156" s="904"/>
      <c r="AE156" s="904"/>
      <c r="AF156" s="904"/>
      <c r="AG156" s="904"/>
      <c r="AH156" s="904"/>
      <c r="AI156" s="904"/>
      <c r="AJ156" s="905"/>
      <c r="AK156" s="2"/>
      <c r="AL156" s="379"/>
    </row>
    <row r="157" spans="1:38" s="50" customFormat="1" ht="17.25" customHeight="1" thickBot="1">
      <c r="A157" s="833"/>
      <c r="B157" s="813"/>
      <c r="C157" s="820"/>
      <c r="D157" s="821"/>
      <c r="E157" s="821"/>
      <c r="F157" s="821"/>
      <c r="G157" s="821"/>
      <c r="H157" s="821"/>
      <c r="I157" s="821"/>
      <c r="J157" s="822"/>
      <c r="K157" s="381"/>
      <c r="L157" s="841" t="s">
        <v>197</v>
      </c>
      <c r="M157" s="382" t="s">
        <v>48</v>
      </c>
      <c r="N157" s="379"/>
      <c r="O157" s="379"/>
      <c r="P157" s="379"/>
      <c r="Q157" s="379"/>
      <c r="R157" s="379"/>
      <c r="S157" s="379"/>
      <c r="T157" s="379"/>
      <c r="U157" s="379"/>
      <c r="W157" s="379"/>
      <c r="X157" s="379"/>
      <c r="Y157" s="379"/>
      <c r="Z157" s="379"/>
      <c r="AA157" s="379"/>
      <c r="AB157" s="379"/>
      <c r="AC157" s="379"/>
      <c r="AD157" s="379"/>
      <c r="AE157" s="379"/>
      <c r="AF157" s="379"/>
      <c r="AG157" s="379"/>
      <c r="AH157" s="379"/>
      <c r="AI157" s="379"/>
      <c r="AJ157" s="283" t="s">
        <v>55</v>
      </c>
      <c r="AK157" s="378"/>
      <c r="AL157" s="379"/>
    </row>
    <row r="158" spans="1:38" s="50" customFormat="1" ht="75" customHeight="1" thickBot="1">
      <c r="A158" s="834"/>
      <c r="B158" s="813"/>
      <c r="C158" s="820"/>
      <c r="D158" s="821"/>
      <c r="E158" s="821"/>
      <c r="F158" s="821"/>
      <c r="G158" s="821"/>
      <c r="H158" s="821"/>
      <c r="I158" s="821"/>
      <c r="J158" s="822"/>
      <c r="K158" s="383"/>
      <c r="L158" s="906"/>
      <c r="M158" s="907" t="s">
        <v>432</v>
      </c>
      <c r="N158" s="908"/>
      <c r="O158" s="908"/>
      <c r="P158" s="908"/>
      <c r="Q158" s="908"/>
      <c r="R158" s="908"/>
      <c r="S158" s="908"/>
      <c r="T158" s="908"/>
      <c r="U158" s="908"/>
      <c r="V158" s="908"/>
      <c r="W158" s="908"/>
      <c r="X158" s="908"/>
      <c r="Y158" s="908"/>
      <c r="Z158" s="908"/>
      <c r="AA158" s="908"/>
      <c r="AB158" s="908"/>
      <c r="AC158" s="908"/>
      <c r="AD158" s="908"/>
      <c r="AE158" s="908"/>
      <c r="AF158" s="908"/>
      <c r="AG158" s="908"/>
      <c r="AH158" s="908"/>
      <c r="AI158" s="908"/>
      <c r="AJ158" s="909"/>
      <c r="AK158" s="2"/>
      <c r="AL158" s="287"/>
    </row>
    <row r="159" spans="1:38" s="50" customFormat="1" ht="18" customHeight="1">
      <c r="A159" s="384"/>
      <c r="B159" s="385" t="s">
        <v>201</v>
      </c>
      <c r="C159" s="386" t="s">
        <v>296</v>
      </c>
      <c r="D159" s="387"/>
      <c r="E159" s="387"/>
      <c r="F159" s="387"/>
      <c r="G159" s="387"/>
      <c r="H159" s="387"/>
      <c r="I159" s="387"/>
      <c r="J159" s="387"/>
      <c r="K159" s="387"/>
      <c r="L159" s="387"/>
      <c r="M159" s="290"/>
      <c r="N159" s="290"/>
      <c r="O159" s="290"/>
      <c r="P159" s="290"/>
      <c r="Q159" s="290"/>
      <c r="R159" s="290"/>
      <c r="S159" s="290"/>
      <c r="T159" s="290"/>
      <c r="U159" s="290"/>
      <c r="V159" s="290"/>
      <c r="W159" s="290"/>
      <c r="X159" s="290"/>
      <c r="Y159" s="367"/>
      <c r="Z159" s="367"/>
      <c r="AA159" s="367"/>
      <c r="AB159" s="367"/>
      <c r="AC159" s="141"/>
      <c r="AD159" s="141"/>
      <c r="AE159" s="141"/>
      <c r="AF159" s="141"/>
      <c r="AG159" s="368"/>
      <c r="AH159" s="368"/>
      <c r="AI159" s="368"/>
      <c r="AJ159" s="388"/>
      <c r="AK159" s="356"/>
      <c r="AL159" s="357"/>
    </row>
    <row r="160" spans="1:38" s="50" customFormat="1" ht="10.5" customHeight="1" thickBot="1">
      <c r="A160" s="285"/>
      <c r="B160" s="285"/>
      <c r="C160" s="285"/>
      <c r="D160" s="285"/>
      <c r="E160" s="285"/>
      <c r="F160" s="285"/>
      <c r="G160" s="285"/>
      <c r="H160" s="285"/>
      <c r="I160" s="285"/>
      <c r="J160" s="285"/>
      <c r="K160" s="145"/>
      <c r="L160" s="145"/>
      <c r="M160" s="145"/>
      <c r="N160" s="145"/>
      <c r="O160" s="145"/>
      <c r="P160" s="145"/>
      <c r="Q160" s="145"/>
      <c r="R160" s="145"/>
      <c r="S160" s="145"/>
      <c r="T160" s="145"/>
      <c r="U160" s="145"/>
      <c r="V160" s="145"/>
      <c r="W160" s="145"/>
      <c r="X160" s="145"/>
      <c r="Y160" s="145"/>
      <c r="Z160" s="145"/>
      <c r="AA160" s="145"/>
      <c r="AB160" s="145"/>
      <c r="AC160" s="145"/>
      <c r="AD160" s="145"/>
      <c r="AE160" s="145"/>
      <c r="AF160" s="145"/>
      <c r="AG160" s="145"/>
      <c r="AH160" s="145"/>
      <c r="AI160" s="145"/>
      <c r="AJ160" s="339"/>
      <c r="AL160" s="145"/>
    </row>
    <row r="161" spans="1:46" s="50" customFormat="1" ht="17.25" customHeight="1" thickBot="1">
      <c r="A161" s="389" t="s">
        <v>221</v>
      </c>
      <c r="B161" s="390"/>
      <c r="C161" s="390"/>
      <c r="D161" s="390"/>
      <c r="E161" s="390"/>
      <c r="F161" s="390"/>
      <c r="G161" s="390"/>
      <c r="H161" s="390"/>
      <c r="I161" s="390"/>
      <c r="J161" s="390"/>
      <c r="K161" s="390"/>
      <c r="L161" s="390"/>
      <c r="M161" s="390"/>
      <c r="N161" s="390"/>
      <c r="O161" s="390"/>
      <c r="P161" s="390"/>
      <c r="Q161" s="390"/>
      <c r="R161" s="390"/>
      <c r="S161" s="390"/>
      <c r="T161" s="390"/>
      <c r="U161" s="345" t="s">
        <v>72</v>
      </c>
      <c r="V161" s="117"/>
      <c r="W161" s="391"/>
      <c r="X161" s="391"/>
      <c r="Y161" s="391"/>
      <c r="Z161" s="391"/>
      <c r="AA161" s="391"/>
      <c r="AB161" s="391"/>
      <c r="AC161" s="347"/>
      <c r="AD161" s="348" t="s">
        <v>53</v>
      </c>
      <c r="AE161" s="349"/>
      <c r="AF161" s="349"/>
      <c r="AG161" s="350"/>
      <c r="AH161" s="351" t="s">
        <v>54</v>
      </c>
      <c r="AI161" s="346"/>
      <c r="AJ161" s="352"/>
      <c r="AK161" s="43"/>
      <c r="AL161" s="375"/>
    </row>
    <row r="162" spans="1:46" s="50" customFormat="1" ht="25.5" customHeight="1">
      <c r="A162" s="832"/>
      <c r="B162" s="392" t="s">
        <v>191</v>
      </c>
      <c r="C162" s="835" t="s">
        <v>295</v>
      </c>
      <c r="D162" s="836"/>
      <c r="E162" s="836"/>
      <c r="F162" s="836"/>
      <c r="G162" s="836"/>
      <c r="H162" s="836"/>
      <c r="I162" s="836"/>
      <c r="J162" s="836"/>
      <c r="K162" s="836"/>
      <c r="L162" s="836"/>
      <c r="M162" s="836"/>
      <c r="N162" s="836"/>
      <c r="O162" s="836"/>
      <c r="P162" s="836"/>
      <c r="Q162" s="836"/>
      <c r="R162" s="836"/>
      <c r="S162" s="836"/>
      <c r="T162" s="836"/>
      <c r="U162" s="837"/>
      <c r="V162" s="837"/>
      <c r="W162" s="837"/>
      <c r="X162" s="837"/>
      <c r="Y162" s="837"/>
      <c r="Z162" s="837"/>
      <c r="AA162" s="837"/>
      <c r="AB162" s="837"/>
      <c r="AC162" s="837"/>
      <c r="AD162" s="837"/>
      <c r="AE162" s="837"/>
      <c r="AF162" s="837"/>
      <c r="AG162" s="837"/>
      <c r="AH162" s="837"/>
      <c r="AI162" s="837"/>
      <c r="AJ162" s="838"/>
      <c r="AK162" s="43"/>
      <c r="AL162" s="287"/>
    </row>
    <row r="163" spans="1:46" s="50" customFormat="1" ht="27" customHeight="1">
      <c r="A163" s="833"/>
      <c r="B163" s="812"/>
      <c r="C163" s="817" t="s">
        <v>202</v>
      </c>
      <c r="D163" s="818"/>
      <c r="E163" s="818"/>
      <c r="F163" s="818"/>
      <c r="G163" s="818"/>
      <c r="H163" s="818"/>
      <c r="I163" s="818"/>
      <c r="J163" s="819"/>
      <c r="K163" s="393"/>
      <c r="L163" s="394" t="s">
        <v>74</v>
      </c>
      <c r="M163" s="847" t="s">
        <v>46</v>
      </c>
      <c r="N163" s="848"/>
      <c r="O163" s="848"/>
      <c r="P163" s="848"/>
      <c r="Q163" s="848"/>
      <c r="R163" s="848"/>
      <c r="S163" s="848"/>
      <c r="T163" s="848"/>
      <c r="U163" s="848"/>
      <c r="V163" s="848"/>
      <c r="W163" s="848"/>
      <c r="X163" s="848"/>
      <c r="Y163" s="848"/>
      <c r="Z163" s="848"/>
      <c r="AA163" s="848"/>
      <c r="AB163" s="848"/>
      <c r="AC163" s="848"/>
      <c r="AD163" s="848"/>
      <c r="AE163" s="848"/>
      <c r="AF163" s="848"/>
      <c r="AG163" s="848"/>
      <c r="AH163" s="848"/>
      <c r="AI163" s="848"/>
      <c r="AJ163" s="849"/>
      <c r="AK163" s="43"/>
      <c r="AL163" s="357"/>
    </row>
    <row r="164" spans="1:46" s="50" customFormat="1" ht="40.5" customHeight="1">
      <c r="A164" s="833"/>
      <c r="B164" s="813"/>
      <c r="C164" s="820"/>
      <c r="D164" s="821"/>
      <c r="E164" s="821"/>
      <c r="F164" s="821"/>
      <c r="G164" s="821"/>
      <c r="H164" s="821"/>
      <c r="I164" s="821"/>
      <c r="J164" s="822"/>
      <c r="K164" s="395"/>
      <c r="L164" s="396" t="s">
        <v>199</v>
      </c>
      <c r="M164" s="823" t="s">
        <v>42</v>
      </c>
      <c r="N164" s="795"/>
      <c r="O164" s="795"/>
      <c r="P164" s="795"/>
      <c r="Q164" s="795"/>
      <c r="R164" s="795"/>
      <c r="S164" s="795"/>
      <c r="T164" s="795"/>
      <c r="U164" s="795"/>
      <c r="V164" s="795"/>
      <c r="W164" s="795"/>
      <c r="X164" s="795"/>
      <c r="Y164" s="795"/>
      <c r="Z164" s="795"/>
      <c r="AA164" s="795"/>
      <c r="AB164" s="795"/>
      <c r="AC164" s="795"/>
      <c r="AD164" s="795"/>
      <c r="AE164" s="795"/>
      <c r="AF164" s="795"/>
      <c r="AG164" s="795"/>
      <c r="AH164" s="795"/>
      <c r="AI164" s="795"/>
      <c r="AJ164" s="824"/>
      <c r="AK164" s="397"/>
      <c r="AL164" s="398"/>
    </row>
    <row r="165" spans="1:46" s="50" customFormat="1" ht="40.5" customHeight="1">
      <c r="A165" s="834"/>
      <c r="B165" s="813"/>
      <c r="C165" s="820"/>
      <c r="D165" s="821"/>
      <c r="E165" s="821"/>
      <c r="F165" s="821"/>
      <c r="G165" s="821"/>
      <c r="H165" s="821"/>
      <c r="I165" s="821"/>
      <c r="J165" s="822"/>
      <c r="K165" s="383"/>
      <c r="L165" s="399" t="s">
        <v>198</v>
      </c>
      <c r="M165" s="825" t="s">
        <v>47</v>
      </c>
      <c r="N165" s="826"/>
      <c r="O165" s="826"/>
      <c r="P165" s="826"/>
      <c r="Q165" s="826"/>
      <c r="R165" s="826"/>
      <c r="S165" s="826"/>
      <c r="T165" s="826"/>
      <c r="U165" s="826"/>
      <c r="V165" s="826"/>
      <c r="W165" s="826"/>
      <c r="X165" s="826"/>
      <c r="Y165" s="826"/>
      <c r="Z165" s="826"/>
      <c r="AA165" s="826"/>
      <c r="AB165" s="826"/>
      <c r="AC165" s="826"/>
      <c r="AD165" s="826"/>
      <c r="AE165" s="826"/>
      <c r="AF165" s="826"/>
      <c r="AG165" s="826"/>
      <c r="AH165" s="826"/>
      <c r="AI165" s="826"/>
      <c r="AJ165" s="827"/>
      <c r="AK165" s="397"/>
      <c r="AL165" s="398"/>
    </row>
    <row r="166" spans="1:46" s="50" customFormat="1" ht="18" customHeight="1">
      <c r="A166" s="384"/>
      <c r="B166" s="385" t="s">
        <v>201</v>
      </c>
      <c r="C166" s="386" t="s">
        <v>296</v>
      </c>
      <c r="D166" s="387"/>
      <c r="E166" s="387"/>
      <c r="F166" s="387"/>
      <c r="G166" s="387"/>
      <c r="H166" s="387"/>
      <c r="I166" s="387"/>
      <c r="J166" s="387"/>
      <c r="K166" s="387"/>
      <c r="L166" s="387"/>
      <c r="M166" s="387"/>
      <c r="N166" s="387"/>
      <c r="O166" s="387"/>
      <c r="P166" s="387"/>
      <c r="Q166" s="387"/>
      <c r="R166" s="387"/>
      <c r="S166" s="387"/>
      <c r="T166" s="387"/>
      <c r="U166" s="387"/>
      <c r="V166" s="387"/>
      <c r="W166" s="387"/>
      <c r="X166" s="387"/>
      <c r="Y166" s="400"/>
      <c r="Z166" s="400"/>
      <c r="AA166" s="400"/>
      <c r="AB166" s="400"/>
      <c r="AC166" s="401"/>
      <c r="AD166" s="401"/>
      <c r="AE166" s="401"/>
      <c r="AF166" s="401"/>
      <c r="AG166" s="402"/>
      <c r="AH166" s="402"/>
      <c r="AI166" s="402"/>
      <c r="AJ166" s="403"/>
      <c r="AK166" s="356"/>
      <c r="AL166" s="357"/>
    </row>
    <row r="167" spans="1:46" s="50" customFormat="1" ht="28.5" customHeight="1">
      <c r="A167" s="828" t="s">
        <v>107</v>
      </c>
      <c r="B167" s="828"/>
      <c r="C167" s="828"/>
      <c r="D167" s="828"/>
      <c r="E167" s="828"/>
      <c r="F167" s="828"/>
      <c r="G167" s="828"/>
      <c r="H167" s="828"/>
      <c r="I167" s="828"/>
      <c r="J167" s="828"/>
      <c r="K167" s="828"/>
      <c r="L167" s="828"/>
      <c r="M167" s="828"/>
      <c r="N167" s="828"/>
      <c r="O167" s="828"/>
      <c r="P167" s="828"/>
      <c r="Q167" s="828"/>
      <c r="R167" s="828"/>
      <c r="S167" s="828"/>
      <c r="T167" s="828"/>
      <c r="U167" s="828"/>
      <c r="V167" s="828"/>
      <c r="W167" s="828"/>
      <c r="X167" s="828"/>
      <c r="Y167" s="828"/>
      <c r="Z167" s="828"/>
      <c r="AA167" s="828"/>
      <c r="AB167" s="828"/>
      <c r="AC167" s="828"/>
      <c r="AD167" s="828"/>
      <c r="AE167" s="828"/>
      <c r="AF167" s="828"/>
      <c r="AG167" s="828"/>
      <c r="AH167" s="828"/>
      <c r="AI167" s="828"/>
      <c r="AJ167" s="828"/>
      <c r="AK167" s="397"/>
      <c r="AL167" s="287"/>
    </row>
    <row r="168" spans="1:46">
      <c r="A168" s="83" t="s">
        <v>150</v>
      </c>
      <c r="C168" s="84"/>
      <c r="D168" s="84"/>
      <c r="E168" s="84"/>
      <c r="F168" s="84"/>
      <c r="G168" s="84"/>
      <c r="H168" s="84"/>
      <c r="I168" s="84"/>
      <c r="J168" s="84"/>
      <c r="K168" s="84"/>
      <c r="L168" s="84"/>
      <c r="M168" s="84"/>
      <c r="N168" s="84"/>
      <c r="O168" s="84"/>
      <c r="P168" s="84"/>
      <c r="Q168" s="84"/>
      <c r="R168" s="84"/>
      <c r="S168" s="84"/>
      <c r="T168" s="84"/>
      <c r="U168" s="84"/>
      <c r="V168" s="84"/>
      <c r="W168" s="84"/>
      <c r="X168" s="84"/>
      <c r="Y168" s="84"/>
      <c r="Z168" s="84"/>
      <c r="AA168" s="84"/>
      <c r="AB168" s="84"/>
      <c r="AC168" s="84"/>
      <c r="AD168" s="84"/>
      <c r="AE168" s="84"/>
      <c r="AF168" s="84"/>
      <c r="AK168" s="397"/>
      <c r="AT168" s="75"/>
    </row>
    <row r="169" spans="1:46" ht="18" customHeight="1">
      <c r="A169" s="83"/>
      <c r="C169" s="84"/>
      <c r="D169" s="84"/>
      <c r="E169" s="84"/>
      <c r="F169" s="84"/>
      <c r="G169" s="84"/>
      <c r="H169" s="84"/>
      <c r="I169" s="84"/>
      <c r="J169" s="84"/>
      <c r="K169" s="84"/>
      <c r="L169" s="84"/>
      <c r="M169" s="84"/>
      <c r="N169" s="84"/>
      <c r="O169" s="84"/>
      <c r="P169" s="84"/>
      <c r="Q169" s="84"/>
      <c r="R169" s="84"/>
      <c r="S169" s="84"/>
      <c r="T169" s="84"/>
      <c r="U169" s="84"/>
      <c r="V169" s="84"/>
      <c r="W169" s="84"/>
      <c r="X169" s="84"/>
      <c r="Y169" s="84"/>
      <c r="Z169" s="84"/>
      <c r="AA169" s="84"/>
      <c r="AB169" s="84"/>
      <c r="AC169" s="84"/>
      <c r="AD169" s="84"/>
      <c r="AF169" s="283" t="s">
        <v>149</v>
      </c>
      <c r="AG169" s="404"/>
      <c r="AH169" s="405" t="s">
        <v>93</v>
      </c>
      <c r="AI169" s="404"/>
      <c r="AJ169" s="406"/>
      <c r="AK169" s="2"/>
      <c r="AT169" s="75"/>
    </row>
    <row r="170" spans="1:46" ht="129.94999999999999" customHeight="1">
      <c r="A170" s="929" t="s">
        <v>435</v>
      </c>
      <c r="B170" s="930"/>
      <c r="C170" s="930"/>
      <c r="D170" s="930"/>
      <c r="E170" s="930"/>
      <c r="F170" s="930"/>
      <c r="G170" s="930"/>
      <c r="H170" s="930"/>
      <c r="I170" s="930"/>
      <c r="J170" s="930"/>
      <c r="K170" s="930"/>
      <c r="L170" s="930"/>
      <c r="M170" s="930"/>
      <c r="N170" s="930"/>
      <c r="O170" s="930"/>
      <c r="P170" s="930"/>
      <c r="Q170" s="930"/>
      <c r="R170" s="930"/>
      <c r="S170" s="930"/>
      <c r="T170" s="930"/>
      <c r="U170" s="930"/>
      <c r="V170" s="930"/>
      <c r="W170" s="930"/>
      <c r="X170" s="930"/>
      <c r="Y170" s="930"/>
      <c r="Z170" s="930"/>
      <c r="AA170" s="930"/>
      <c r="AB170" s="930"/>
      <c r="AC170" s="930"/>
      <c r="AD170" s="930"/>
      <c r="AE170" s="930"/>
      <c r="AF170" s="930"/>
      <c r="AG170" s="930"/>
      <c r="AH170" s="930"/>
      <c r="AI170" s="930"/>
      <c r="AJ170" s="931"/>
      <c r="AK170" s="407"/>
      <c r="AT170" s="75"/>
    </row>
    <row r="171" spans="1:46" ht="7.5" customHeight="1" thickBot="1">
      <c r="A171" s="596"/>
      <c r="B171" s="596"/>
      <c r="C171" s="596"/>
      <c r="D171" s="596"/>
      <c r="E171" s="596"/>
      <c r="F171" s="596"/>
      <c r="G171" s="596"/>
      <c r="H171" s="596"/>
      <c r="I171" s="596"/>
      <c r="J171" s="596"/>
      <c r="K171" s="596"/>
      <c r="L171" s="596"/>
      <c r="M171" s="596"/>
      <c r="N171" s="596"/>
      <c r="O171" s="596"/>
      <c r="P171" s="596"/>
      <c r="Q171" s="596"/>
      <c r="R171" s="596"/>
      <c r="S171" s="596"/>
      <c r="T171" s="596"/>
      <c r="U171" s="596"/>
      <c r="V171" s="596"/>
      <c r="W171" s="596"/>
      <c r="X171" s="596"/>
      <c r="Y171" s="596"/>
      <c r="Z171" s="596"/>
      <c r="AA171" s="596"/>
      <c r="AB171" s="596"/>
      <c r="AC171" s="596"/>
      <c r="AD171" s="596"/>
      <c r="AE171" s="596"/>
      <c r="AF171" s="596"/>
      <c r="AG171" s="596"/>
      <c r="AH171" s="596"/>
      <c r="AI171" s="596"/>
      <c r="AJ171" s="597"/>
      <c r="AK171" s="407"/>
      <c r="AT171" s="75"/>
    </row>
    <row r="172" spans="1:46" ht="15" customHeight="1">
      <c r="A172" s="845" t="s">
        <v>44</v>
      </c>
      <c r="B172" s="830"/>
      <c r="C172" s="830"/>
      <c r="D172" s="846"/>
      <c r="E172" s="829" t="s">
        <v>43</v>
      </c>
      <c r="F172" s="830"/>
      <c r="G172" s="830"/>
      <c r="H172" s="830"/>
      <c r="I172" s="830"/>
      <c r="J172" s="830"/>
      <c r="K172" s="830"/>
      <c r="L172" s="830"/>
      <c r="M172" s="830"/>
      <c r="N172" s="830"/>
      <c r="O172" s="830"/>
      <c r="P172" s="830"/>
      <c r="Q172" s="830"/>
      <c r="R172" s="830"/>
      <c r="S172" s="830"/>
      <c r="T172" s="830"/>
      <c r="U172" s="830"/>
      <c r="V172" s="830"/>
      <c r="W172" s="830"/>
      <c r="X172" s="830"/>
      <c r="Y172" s="830"/>
      <c r="Z172" s="830"/>
      <c r="AA172" s="830"/>
      <c r="AB172" s="830"/>
      <c r="AC172" s="830"/>
      <c r="AD172" s="830"/>
      <c r="AE172" s="830"/>
      <c r="AF172" s="830"/>
      <c r="AG172" s="830"/>
      <c r="AH172" s="830"/>
      <c r="AI172" s="830"/>
      <c r="AJ172" s="831"/>
      <c r="AK172" s="407"/>
      <c r="AT172" s="75"/>
    </row>
    <row r="173" spans="1:46" s="408" customFormat="1" ht="15" customHeight="1">
      <c r="A173" s="990" t="s">
        <v>392</v>
      </c>
      <c r="B173" s="991"/>
      <c r="C173" s="991"/>
      <c r="D173" s="992"/>
      <c r="E173" s="594"/>
      <c r="F173" s="843" t="s">
        <v>398</v>
      </c>
      <c r="G173" s="843"/>
      <c r="H173" s="843"/>
      <c r="I173" s="843"/>
      <c r="J173" s="843"/>
      <c r="K173" s="843"/>
      <c r="L173" s="843"/>
      <c r="M173" s="843"/>
      <c r="N173" s="843"/>
      <c r="O173" s="843"/>
      <c r="P173" s="843"/>
      <c r="Q173" s="843"/>
      <c r="R173" s="843"/>
      <c r="S173" s="843"/>
      <c r="T173" s="843"/>
      <c r="U173" s="843"/>
      <c r="V173" s="843"/>
      <c r="W173" s="843"/>
      <c r="X173" s="843"/>
      <c r="Y173" s="843"/>
      <c r="Z173" s="843"/>
      <c r="AA173" s="843"/>
      <c r="AB173" s="843"/>
      <c r="AC173" s="843"/>
      <c r="AD173" s="843"/>
      <c r="AE173" s="843"/>
      <c r="AF173" s="843"/>
      <c r="AG173" s="843"/>
      <c r="AH173" s="843"/>
      <c r="AI173" s="843"/>
      <c r="AJ173" s="844"/>
      <c r="AK173" s="407"/>
    </row>
    <row r="174" spans="1:46" s="408" customFormat="1" ht="15" customHeight="1">
      <c r="A174" s="993"/>
      <c r="B174" s="994"/>
      <c r="C174" s="994"/>
      <c r="D174" s="995"/>
      <c r="E174" s="593"/>
      <c r="F174" s="795" t="s">
        <v>399</v>
      </c>
      <c r="G174" s="795"/>
      <c r="H174" s="795"/>
      <c r="I174" s="795"/>
      <c r="J174" s="795"/>
      <c r="K174" s="795"/>
      <c r="L174" s="795"/>
      <c r="M174" s="795"/>
      <c r="N174" s="795"/>
      <c r="O174" s="795"/>
      <c r="P174" s="795"/>
      <c r="Q174" s="795"/>
      <c r="R174" s="795"/>
      <c r="S174" s="795"/>
      <c r="T174" s="795"/>
      <c r="U174" s="795"/>
      <c r="V174" s="795"/>
      <c r="W174" s="795"/>
      <c r="X174" s="795"/>
      <c r="Y174" s="795"/>
      <c r="Z174" s="795"/>
      <c r="AA174" s="795"/>
      <c r="AB174" s="795"/>
      <c r="AC174" s="795"/>
      <c r="AD174" s="795"/>
      <c r="AE174" s="795"/>
      <c r="AF174" s="795"/>
      <c r="AG174" s="795"/>
      <c r="AH174" s="795"/>
      <c r="AI174" s="795"/>
      <c r="AJ174" s="811"/>
      <c r="AK174" s="407"/>
    </row>
    <row r="175" spans="1:46" s="408" customFormat="1" ht="15" customHeight="1">
      <c r="A175" s="993"/>
      <c r="B175" s="994"/>
      <c r="C175" s="994"/>
      <c r="D175" s="995"/>
      <c r="E175" s="593"/>
      <c r="F175" s="795" t="s">
        <v>400</v>
      </c>
      <c r="G175" s="795"/>
      <c r="H175" s="795"/>
      <c r="I175" s="795"/>
      <c r="J175" s="795"/>
      <c r="K175" s="795"/>
      <c r="L175" s="795"/>
      <c r="M175" s="795"/>
      <c r="N175" s="795"/>
      <c r="O175" s="795"/>
      <c r="P175" s="795"/>
      <c r="Q175" s="795"/>
      <c r="R175" s="795"/>
      <c r="S175" s="795"/>
      <c r="T175" s="795"/>
      <c r="U175" s="795"/>
      <c r="V175" s="795"/>
      <c r="W175" s="795"/>
      <c r="X175" s="795"/>
      <c r="Y175" s="795"/>
      <c r="Z175" s="795"/>
      <c r="AA175" s="795"/>
      <c r="AB175" s="795"/>
      <c r="AC175" s="795"/>
      <c r="AD175" s="795"/>
      <c r="AE175" s="795"/>
      <c r="AF175" s="795"/>
      <c r="AG175" s="795"/>
      <c r="AH175" s="795"/>
      <c r="AI175" s="795"/>
      <c r="AJ175" s="811"/>
      <c r="AK175" s="407"/>
    </row>
    <row r="176" spans="1:46" s="408" customFormat="1" ht="15" customHeight="1">
      <c r="A176" s="996"/>
      <c r="B176" s="997"/>
      <c r="C176" s="997"/>
      <c r="D176" s="998"/>
      <c r="E176" s="595"/>
      <c r="F176" s="850" t="s">
        <v>401</v>
      </c>
      <c r="G176" s="850"/>
      <c r="H176" s="850"/>
      <c r="I176" s="850"/>
      <c r="J176" s="850"/>
      <c r="K176" s="850"/>
      <c r="L176" s="850"/>
      <c r="M176" s="850"/>
      <c r="N176" s="850"/>
      <c r="O176" s="850"/>
      <c r="P176" s="850"/>
      <c r="Q176" s="850"/>
      <c r="R176" s="850"/>
      <c r="S176" s="850"/>
      <c r="T176" s="850"/>
      <c r="U176" s="850"/>
      <c r="V176" s="850"/>
      <c r="W176" s="850"/>
      <c r="X176" s="850"/>
      <c r="Y176" s="850"/>
      <c r="Z176" s="850"/>
      <c r="AA176" s="850"/>
      <c r="AB176" s="850"/>
      <c r="AC176" s="850"/>
      <c r="AD176" s="850"/>
      <c r="AE176" s="850"/>
      <c r="AF176" s="850"/>
      <c r="AG176" s="850"/>
      <c r="AH176" s="850"/>
      <c r="AI176" s="850"/>
      <c r="AJ176" s="851"/>
      <c r="AK176" s="407"/>
    </row>
    <row r="177" spans="1:37" s="408" customFormat="1" ht="30" customHeight="1">
      <c r="A177" s="990" t="s">
        <v>393</v>
      </c>
      <c r="B177" s="991"/>
      <c r="C177" s="991"/>
      <c r="D177" s="992"/>
      <c r="E177" s="594"/>
      <c r="F177" s="843" t="s">
        <v>437</v>
      </c>
      <c r="G177" s="843"/>
      <c r="H177" s="843"/>
      <c r="I177" s="843"/>
      <c r="J177" s="843"/>
      <c r="K177" s="843"/>
      <c r="L177" s="843"/>
      <c r="M177" s="843"/>
      <c r="N177" s="843"/>
      <c r="O177" s="843"/>
      <c r="P177" s="843"/>
      <c r="Q177" s="843"/>
      <c r="R177" s="843"/>
      <c r="S177" s="843"/>
      <c r="T177" s="843"/>
      <c r="U177" s="843"/>
      <c r="V177" s="843"/>
      <c r="W177" s="843"/>
      <c r="X177" s="843"/>
      <c r="Y177" s="843"/>
      <c r="Z177" s="843"/>
      <c r="AA177" s="843"/>
      <c r="AB177" s="843"/>
      <c r="AC177" s="843"/>
      <c r="AD177" s="843"/>
      <c r="AE177" s="843"/>
      <c r="AF177" s="843"/>
      <c r="AG177" s="843"/>
      <c r="AH177" s="843"/>
      <c r="AI177" s="843"/>
      <c r="AJ177" s="844"/>
      <c r="AK177" s="407"/>
    </row>
    <row r="178" spans="1:37" s="50" customFormat="1" ht="15" customHeight="1">
      <c r="A178" s="993"/>
      <c r="B178" s="994"/>
      <c r="C178" s="994"/>
      <c r="D178" s="995"/>
      <c r="E178" s="593"/>
      <c r="F178" s="795" t="s">
        <v>402</v>
      </c>
      <c r="G178" s="795"/>
      <c r="H178" s="795"/>
      <c r="I178" s="795"/>
      <c r="J178" s="795"/>
      <c r="K178" s="795"/>
      <c r="L178" s="795"/>
      <c r="M178" s="795"/>
      <c r="N178" s="795"/>
      <c r="O178" s="795"/>
      <c r="P178" s="795"/>
      <c r="Q178" s="795"/>
      <c r="R178" s="795"/>
      <c r="S178" s="795"/>
      <c r="T178" s="795"/>
      <c r="U178" s="795"/>
      <c r="V178" s="795"/>
      <c r="W178" s="795"/>
      <c r="X178" s="795"/>
      <c r="Y178" s="795"/>
      <c r="Z178" s="795"/>
      <c r="AA178" s="795"/>
      <c r="AB178" s="795"/>
      <c r="AC178" s="795"/>
      <c r="AD178" s="795"/>
      <c r="AE178" s="795"/>
      <c r="AF178" s="795"/>
      <c r="AG178" s="795"/>
      <c r="AH178" s="795"/>
      <c r="AI178" s="795"/>
      <c r="AJ178" s="811"/>
      <c r="AK178" s="407"/>
    </row>
    <row r="179" spans="1:37" s="50" customFormat="1" ht="15" customHeight="1">
      <c r="A179" s="993"/>
      <c r="B179" s="994"/>
      <c r="C179" s="994"/>
      <c r="D179" s="995"/>
      <c r="E179" s="593"/>
      <c r="F179" s="795" t="s">
        <v>403</v>
      </c>
      <c r="G179" s="795"/>
      <c r="H179" s="795"/>
      <c r="I179" s="795"/>
      <c r="J179" s="795"/>
      <c r="K179" s="795"/>
      <c r="L179" s="795"/>
      <c r="M179" s="795"/>
      <c r="N179" s="795"/>
      <c r="O179" s="795"/>
      <c r="P179" s="795"/>
      <c r="Q179" s="795"/>
      <c r="R179" s="795"/>
      <c r="S179" s="795"/>
      <c r="T179" s="795"/>
      <c r="U179" s="795"/>
      <c r="V179" s="795"/>
      <c r="W179" s="795"/>
      <c r="X179" s="795"/>
      <c r="Y179" s="795"/>
      <c r="Z179" s="795"/>
      <c r="AA179" s="795"/>
      <c r="AB179" s="795"/>
      <c r="AC179" s="795"/>
      <c r="AD179" s="795"/>
      <c r="AE179" s="795"/>
      <c r="AF179" s="795"/>
      <c r="AG179" s="795"/>
      <c r="AH179" s="795"/>
      <c r="AI179" s="795"/>
      <c r="AJ179" s="811"/>
      <c r="AK179" s="407"/>
    </row>
    <row r="180" spans="1:37" s="50" customFormat="1" ht="15" customHeight="1">
      <c r="A180" s="996"/>
      <c r="B180" s="997"/>
      <c r="C180" s="997"/>
      <c r="D180" s="998"/>
      <c r="E180" s="595"/>
      <c r="F180" s="850" t="s">
        <v>404</v>
      </c>
      <c r="G180" s="850"/>
      <c r="H180" s="850"/>
      <c r="I180" s="850"/>
      <c r="J180" s="850"/>
      <c r="K180" s="850"/>
      <c r="L180" s="850"/>
      <c r="M180" s="850"/>
      <c r="N180" s="850"/>
      <c r="O180" s="850"/>
      <c r="P180" s="850"/>
      <c r="Q180" s="850"/>
      <c r="R180" s="850"/>
      <c r="S180" s="850"/>
      <c r="T180" s="850"/>
      <c r="U180" s="850"/>
      <c r="V180" s="850"/>
      <c r="W180" s="850"/>
      <c r="X180" s="850"/>
      <c r="Y180" s="850"/>
      <c r="Z180" s="850"/>
      <c r="AA180" s="850"/>
      <c r="AB180" s="850"/>
      <c r="AC180" s="850"/>
      <c r="AD180" s="850"/>
      <c r="AE180" s="850"/>
      <c r="AF180" s="850"/>
      <c r="AG180" s="850"/>
      <c r="AH180" s="850"/>
      <c r="AI180" s="850"/>
      <c r="AJ180" s="851"/>
      <c r="AK180" s="407"/>
    </row>
    <row r="181" spans="1:37" s="50" customFormat="1" ht="15" customHeight="1">
      <c r="A181" s="990" t="s">
        <v>394</v>
      </c>
      <c r="B181" s="991"/>
      <c r="C181" s="991"/>
      <c r="D181" s="992"/>
      <c r="E181" s="594"/>
      <c r="F181" s="843" t="s">
        <v>405</v>
      </c>
      <c r="G181" s="843"/>
      <c r="H181" s="843"/>
      <c r="I181" s="843"/>
      <c r="J181" s="843"/>
      <c r="K181" s="843"/>
      <c r="L181" s="843"/>
      <c r="M181" s="843"/>
      <c r="N181" s="843"/>
      <c r="O181" s="843"/>
      <c r="P181" s="843"/>
      <c r="Q181" s="843"/>
      <c r="R181" s="843"/>
      <c r="S181" s="843"/>
      <c r="T181" s="843"/>
      <c r="U181" s="843"/>
      <c r="V181" s="843"/>
      <c r="W181" s="843"/>
      <c r="X181" s="843"/>
      <c r="Y181" s="843"/>
      <c r="Z181" s="843"/>
      <c r="AA181" s="843"/>
      <c r="AB181" s="843"/>
      <c r="AC181" s="843"/>
      <c r="AD181" s="843"/>
      <c r="AE181" s="843"/>
      <c r="AF181" s="843"/>
      <c r="AG181" s="843"/>
      <c r="AH181" s="843"/>
      <c r="AI181" s="843"/>
      <c r="AJ181" s="844"/>
      <c r="AK181" s="407"/>
    </row>
    <row r="182" spans="1:37" s="50" customFormat="1" ht="30" customHeight="1">
      <c r="A182" s="993"/>
      <c r="B182" s="994"/>
      <c r="C182" s="994"/>
      <c r="D182" s="995"/>
      <c r="E182" s="593"/>
      <c r="F182" s="795" t="s">
        <v>406</v>
      </c>
      <c r="G182" s="795"/>
      <c r="H182" s="795"/>
      <c r="I182" s="795"/>
      <c r="J182" s="795"/>
      <c r="K182" s="795"/>
      <c r="L182" s="795"/>
      <c r="M182" s="795"/>
      <c r="N182" s="795"/>
      <c r="O182" s="795"/>
      <c r="P182" s="795"/>
      <c r="Q182" s="795"/>
      <c r="R182" s="795"/>
      <c r="S182" s="795"/>
      <c r="T182" s="795"/>
      <c r="U182" s="795"/>
      <c r="V182" s="795"/>
      <c r="W182" s="795"/>
      <c r="X182" s="795"/>
      <c r="Y182" s="795"/>
      <c r="Z182" s="795"/>
      <c r="AA182" s="795"/>
      <c r="AB182" s="795"/>
      <c r="AC182" s="795"/>
      <c r="AD182" s="795"/>
      <c r="AE182" s="795"/>
      <c r="AF182" s="795"/>
      <c r="AG182" s="795"/>
      <c r="AH182" s="795"/>
      <c r="AI182" s="795"/>
      <c r="AJ182" s="811"/>
      <c r="AK182" s="407"/>
    </row>
    <row r="183" spans="1:37" s="50" customFormat="1" ht="15" customHeight="1">
      <c r="A183" s="993"/>
      <c r="B183" s="994"/>
      <c r="C183" s="994"/>
      <c r="D183" s="995"/>
      <c r="E183" s="593"/>
      <c r="F183" s="795" t="s">
        <v>407</v>
      </c>
      <c r="G183" s="795"/>
      <c r="H183" s="795"/>
      <c r="I183" s="795"/>
      <c r="J183" s="795"/>
      <c r="K183" s="795"/>
      <c r="L183" s="795"/>
      <c r="M183" s="795"/>
      <c r="N183" s="795"/>
      <c r="O183" s="795"/>
      <c r="P183" s="795"/>
      <c r="Q183" s="795"/>
      <c r="R183" s="795"/>
      <c r="S183" s="795"/>
      <c r="T183" s="795"/>
      <c r="U183" s="795"/>
      <c r="V183" s="795"/>
      <c r="W183" s="795"/>
      <c r="X183" s="795"/>
      <c r="Y183" s="795"/>
      <c r="Z183" s="795"/>
      <c r="AA183" s="795"/>
      <c r="AB183" s="795"/>
      <c r="AC183" s="795"/>
      <c r="AD183" s="795"/>
      <c r="AE183" s="795"/>
      <c r="AF183" s="795"/>
      <c r="AG183" s="795"/>
      <c r="AH183" s="795"/>
      <c r="AI183" s="795"/>
      <c r="AJ183" s="811"/>
      <c r="AK183" s="407"/>
    </row>
    <row r="184" spans="1:37" s="50" customFormat="1" ht="15" customHeight="1">
      <c r="A184" s="993"/>
      <c r="B184" s="994"/>
      <c r="C184" s="994"/>
      <c r="D184" s="995"/>
      <c r="E184" s="593"/>
      <c r="F184" s="795" t="s">
        <v>408</v>
      </c>
      <c r="G184" s="795"/>
      <c r="H184" s="795"/>
      <c r="I184" s="795"/>
      <c r="J184" s="795"/>
      <c r="K184" s="795"/>
      <c r="L184" s="795"/>
      <c r="M184" s="795"/>
      <c r="N184" s="795"/>
      <c r="O184" s="795"/>
      <c r="P184" s="795"/>
      <c r="Q184" s="795"/>
      <c r="R184" s="795"/>
      <c r="S184" s="795"/>
      <c r="T184" s="795"/>
      <c r="U184" s="795"/>
      <c r="V184" s="795"/>
      <c r="W184" s="795"/>
      <c r="X184" s="795"/>
      <c r="Y184" s="795"/>
      <c r="Z184" s="795"/>
      <c r="AA184" s="795"/>
      <c r="AB184" s="795"/>
      <c r="AC184" s="795"/>
      <c r="AD184" s="795"/>
      <c r="AE184" s="795"/>
      <c r="AF184" s="795"/>
      <c r="AG184" s="795"/>
      <c r="AH184" s="795"/>
      <c r="AI184" s="795"/>
      <c r="AJ184" s="811"/>
      <c r="AK184" s="407"/>
    </row>
    <row r="185" spans="1:37" s="50" customFormat="1" ht="15" customHeight="1">
      <c r="A185" s="996"/>
      <c r="B185" s="997"/>
      <c r="C185" s="997"/>
      <c r="D185" s="998"/>
      <c r="E185" s="595"/>
      <c r="F185" s="850" t="s">
        <v>421</v>
      </c>
      <c r="G185" s="850"/>
      <c r="H185" s="850"/>
      <c r="I185" s="850"/>
      <c r="J185" s="850"/>
      <c r="K185" s="850"/>
      <c r="L185" s="850"/>
      <c r="M185" s="850"/>
      <c r="N185" s="850"/>
      <c r="O185" s="850"/>
      <c r="P185" s="850"/>
      <c r="Q185" s="850"/>
      <c r="R185" s="850"/>
      <c r="S185" s="850"/>
      <c r="T185" s="850"/>
      <c r="U185" s="850"/>
      <c r="V185" s="850"/>
      <c r="W185" s="850"/>
      <c r="X185" s="850"/>
      <c r="Y185" s="850"/>
      <c r="Z185" s="850"/>
      <c r="AA185" s="850"/>
      <c r="AB185" s="850"/>
      <c r="AC185" s="850"/>
      <c r="AD185" s="850"/>
      <c r="AE185" s="850"/>
      <c r="AF185" s="850"/>
      <c r="AG185" s="850"/>
      <c r="AH185" s="850"/>
      <c r="AI185" s="850"/>
      <c r="AJ185" s="851"/>
      <c r="AK185" s="407"/>
    </row>
    <row r="186" spans="1:37" s="50" customFormat="1" ht="30" customHeight="1">
      <c r="A186" s="990" t="s">
        <v>395</v>
      </c>
      <c r="B186" s="991"/>
      <c r="C186" s="991"/>
      <c r="D186" s="992"/>
      <c r="E186" s="594"/>
      <c r="F186" s="843" t="s">
        <v>409</v>
      </c>
      <c r="G186" s="843"/>
      <c r="H186" s="843"/>
      <c r="I186" s="843"/>
      <c r="J186" s="843"/>
      <c r="K186" s="843"/>
      <c r="L186" s="843"/>
      <c r="M186" s="843"/>
      <c r="N186" s="843"/>
      <c r="O186" s="843"/>
      <c r="P186" s="843"/>
      <c r="Q186" s="843"/>
      <c r="R186" s="843"/>
      <c r="S186" s="843"/>
      <c r="T186" s="843"/>
      <c r="U186" s="843"/>
      <c r="V186" s="843"/>
      <c r="W186" s="843"/>
      <c r="X186" s="843"/>
      <c r="Y186" s="843"/>
      <c r="Z186" s="843"/>
      <c r="AA186" s="843"/>
      <c r="AB186" s="843"/>
      <c r="AC186" s="843"/>
      <c r="AD186" s="843"/>
      <c r="AE186" s="843"/>
      <c r="AF186" s="843"/>
      <c r="AG186" s="843"/>
      <c r="AH186" s="843"/>
      <c r="AI186" s="843"/>
      <c r="AJ186" s="844"/>
      <c r="AK186" s="407"/>
    </row>
    <row r="187" spans="1:37" s="50" customFormat="1" ht="15" customHeight="1">
      <c r="A187" s="993"/>
      <c r="B187" s="994"/>
      <c r="C187" s="994"/>
      <c r="D187" s="995"/>
      <c r="E187" s="593"/>
      <c r="F187" s="795" t="s">
        <v>410</v>
      </c>
      <c r="G187" s="795"/>
      <c r="H187" s="795"/>
      <c r="I187" s="795"/>
      <c r="J187" s="795"/>
      <c r="K187" s="795"/>
      <c r="L187" s="795"/>
      <c r="M187" s="795"/>
      <c r="N187" s="795"/>
      <c r="O187" s="795"/>
      <c r="P187" s="795"/>
      <c r="Q187" s="795"/>
      <c r="R187" s="795"/>
      <c r="S187" s="795"/>
      <c r="T187" s="795"/>
      <c r="U187" s="795"/>
      <c r="V187" s="795"/>
      <c r="W187" s="795"/>
      <c r="X187" s="795"/>
      <c r="Y187" s="795"/>
      <c r="Z187" s="795"/>
      <c r="AA187" s="795"/>
      <c r="AB187" s="795"/>
      <c r="AC187" s="795"/>
      <c r="AD187" s="795"/>
      <c r="AE187" s="795"/>
      <c r="AF187" s="795"/>
      <c r="AG187" s="795"/>
      <c r="AH187" s="795"/>
      <c r="AI187" s="795"/>
      <c r="AJ187" s="811"/>
      <c r="AK187" s="407"/>
    </row>
    <row r="188" spans="1:37" s="50" customFormat="1" ht="15" customHeight="1">
      <c r="A188" s="993"/>
      <c r="B188" s="994"/>
      <c r="C188" s="994"/>
      <c r="D188" s="995"/>
      <c r="E188" s="593"/>
      <c r="F188" s="795" t="s">
        <v>411</v>
      </c>
      <c r="G188" s="795"/>
      <c r="H188" s="795"/>
      <c r="I188" s="795"/>
      <c r="J188" s="795"/>
      <c r="K188" s="795"/>
      <c r="L188" s="795"/>
      <c r="M188" s="795"/>
      <c r="N188" s="795"/>
      <c r="O188" s="795"/>
      <c r="P188" s="795"/>
      <c r="Q188" s="795"/>
      <c r="R188" s="795"/>
      <c r="S188" s="795"/>
      <c r="T188" s="795"/>
      <c r="U188" s="795"/>
      <c r="V188" s="795"/>
      <c r="W188" s="795"/>
      <c r="X188" s="795"/>
      <c r="Y188" s="795"/>
      <c r="Z188" s="795"/>
      <c r="AA188" s="795"/>
      <c r="AB188" s="795"/>
      <c r="AC188" s="795"/>
      <c r="AD188" s="795"/>
      <c r="AE188" s="795"/>
      <c r="AF188" s="795"/>
      <c r="AG188" s="795"/>
      <c r="AH188" s="795"/>
      <c r="AI188" s="795"/>
      <c r="AJ188" s="811"/>
      <c r="AK188" s="407"/>
    </row>
    <row r="189" spans="1:37" s="50" customFormat="1" ht="15" customHeight="1">
      <c r="A189" s="996"/>
      <c r="B189" s="997"/>
      <c r="C189" s="997"/>
      <c r="D189" s="998"/>
      <c r="E189" s="595"/>
      <c r="F189" s="850" t="s">
        <v>412</v>
      </c>
      <c r="G189" s="850"/>
      <c r="H189" s="850"/>
      <c r="I189" s="850"/>
      <c r="J189" s="850"/>
      <c r="K189" s="850"/>
      <c r="L189" s="850"/>
      <c r="M189" s="850"/>
      <c r="N189" s="850"/>
      <c r="O189" s="850"/>
      <c r="P189" s="850"/>
      <c r="Q189" s="850"/>
      <c r="R189" s="850"/>
      <c r="S189" s="850"/>
      <c r="T189" s="850"/>
      <c r="U189" s="850"/>
      <c r="V189" s="850"/>
      <c r="W189" s="850"/>
      <c r="X189" s="850"/>
      <c r="Y189" s="850"/>
      <c r="Z189" s="850"/>
      <c r="AA189" s="850"/>
      <c r="AB189" s="850"/>
      <c r="AC189" s="850"/>
      <c r="AD189" s="850"/>
      <c r="AE189" s="850"/>
      <c r="AF189" s="850"/>
      <c r="AG189" s="850"/>
      <c r="AH189" s="850"/>
      <c r="AI189" s="850"/>
      <c r="AJ189" s="851"/>
      <c r="AK189" s="407"/>
    </row>
    <row r="190" spans="1:37" s="50" customFormat="1" ht="15" customHeight="1">
      <c r="A190" s="990" t="s">
        <v>397</v>
      </c>
      <c r="B190" s="991"/>
      <c r="C190" s="991"/>
      <c r="D190" s="992"/>
      <c r="E190" s="594"/>
      <c r="F190" s="843" t="s">
        <v>413</v>
      </c>
      <c r="G190" s="843"/>
      <c r="H190" s="843"/>
      <c r="I190" s="843"/>
      <c r="J190" s="843"/>
      <c r="K190" s="843"/>
      <c r="L190" s="843"/>
      <c r="M190" s="843"/>
      <c r="N190" s="843"/>
      <c r="O190" s="843"/>
      <c r="P190" s="843"/>
      <c r="Q190" s="843"/>
      <c r="R190" s="843"/>
      <c r="S190" s="843"/>
      <c r="T190" s="843"/>
      <c r="U190" s="843"/>
      <c r="V190" s="843"/>
      <c r="W190" s="843"/>
      <c r="X190" s="843"/>
      <c r="Y190" s="843"/>
      <c r="Z190" s="843"/>
      <c r="AA190" s="843"/>
      <c r="AB190" s="843"/>
      <c r="AC190" s="843"/>
      <c r="AD190" s="843"/>
      <c r="AE190" s="843"/>
      <c r="AF190" s="843"/>
      <c r="AG190" s="843"/>
      <c r="AH190" s="843"/>
      <c r="AI190" s="843"/>
      <c r="AJ190" s="844"/>
      <c r="AK190" s="43"/>
    </row>
    <row r="191" spans="1:37" s="50" customFormat="1" ht="30" customHeight="1">
      <c r="A191" s="993"/>
      <c r="B191" s="994"/>
      <c r="C191" s="994"/>
      <c r="D191" s="995"/>
      <c r="E191" s="593"/>
      <c r="F191" s="795" t="s">
        <v>414</v>
      </c>
      <c r="G191" s="795"/>
      <c r="H191" s="795"/>
      <c r="I191" s="795"/>
      <c r="J191" s="795"/>
      <c r="K191" s="795"/>
      <c r="L191" s="795"/>
      <c r="M191" s="795"/>
      <c r="N191" s="795"/>
      <c r="O191" s="795"/>
      <c r="P191" s="795"/>
      <c r="Q191" s="795"/>
      <c r="R191" s="795"/>
      <c r="S191" s="795"/>
      <c r="T191" s="795"/>
      <c r="U191" s="795"/>
      <c r="V191" s="795"/>
      <c r="W191" s="795"/>
      <c r="X191" s="795"/>
      <c r="Y191" s="795"/>
      <c r="Z191" s="795"/>
      <c r="AA191" s="795"/>
      <c r="AB191" s="795"/>
      <c r="AC191" s="795"/>
      <c r="AD191" s="795"/>
      <c r="AE191" s="795"/>
      <c r="AF191" s="795"/>
      <c r="AG191" s="795"/>
      <c r="AH191" s="795"/>
      <c r="AI191" s="795"/>
      <c r="AJ191" s="811"/>
    </row>
    <row r="192" spans="1:37" s="50" customFormat="1" ht="15" customHeight="1">
      <c r="A192" s="993"/>
      <c r="B192" s="994"/>
      <c r="C192" s="994"/>
      <c r="D192" s="995"/>
      <c r="E192" s="593"/>
      <c r="F192" s="795" t="s">
        <v>415</v>
      </c>
      <c r="G192" s="795"/>
      <c r="H192" s="795"/>
      <c r="I192" s="795"/>
      <c r="J192" s="795"/>
      <c r="K192" s="795"/>
      <c r="L192" s="795"/>
      <c r="M192" s="795"/>
      <c r="N192" s="795"/>
      <c r="O192" s="795"/>
      <c r="P192" s="795"/>
      <c r="Q192" s="795"/>
      <c r="R192" s="795"/>
      <c r="S192" s="795"/>
      <c r="T192" s="795"/>
      <c r="U192" s="795"/>
      <c r="V192" s="795"/>
      <c r="W192" s="795"/>
      <c r="X192" s="795"/>
      <c r="Y192" s="795"/>
      <c r="Z192" s="795"/>
      <c r="AA192" s="795"/>
      <c r="AB192" s="795"/>
      <c r="AC192" s="795"/>
      <c r="AD192" s="795"/>
      <c r="AE192" s="795"/>
      <c r="AF192" s="795"/>
      <c r="AG192" s="795"/>
      <c r="AH192" s="795"/>
      <c r="AI192" s="795"/>
      <c r="AJ192" s="811"/>
    </row>
    <row r="193" spans="1:46" s="50" customFormat="1" ht="15" customHeight="1">
      <c r="A193" s="996"/>
      <c r="B193" s="997"/>
      <c r="C193" s="997"/>
      <c r="D193" s="998"/>
      <c r="E193" s="595"/>
      <c r="F193" s="850" t="s">
        <v>416</v>
      </c>
      <c r="G193" s="850"/>
      <c r="H193" s="850"/>
      <c r="I193" s="850"/>
      <c r="J193" s="850"/>
      <c r="K193" s="850"/>
      <c r="L193" s="850"/>
      <c r="M193" s="850"/>
      <c r="N193" s="850"/>
      <c r="O193" s="850"/>
      <c r="P193" s="850"/>
      <c r="Q193" s="850"/>
      <c r="R193" s="850"/>
      <c r="S193" s="850"/>
      <c r="T193" s="850"/>
      <c r="U193" s="850"/>
      <c r="V193" s="850"/>
      <c r="W193" s="850"/>
      <c r="X193" s="850"/>
      <c r="Y193" s="850"/>
      <c r="Z193" s="850"/>
      <c r="AA193" s="850"/>
      <c r="AB193" s="850"/>
      <c r="AC193" s="850"/>
      <c r="AD193" s="850"/>
      <c r="AE193" s="850"/>
      <c r="AF193" s="850"/>
      <c r="AG193" s="850"/>
      <c r="AH193" s="850"/>
      <c r="AI193" s="850"/>
      <c r="AJ193" s="851"/>
    </row>
    <row r="194" spans="1:46" s="50" customFormat="1" ht="30" customHeight="1">
      <c r="A194" s="990" t="s">
        <v>396</v>
      </c>
      <c r="B194" s="991"/>
      <c r="C194" s="991"/>
      <c r="D194" s="992"/>
      <c r="E194" s="594"/>
      <c r="F194" s="843" t="s">
        <v>417</v>
      </c>
      <c r="G194" s="843"/>
      <c r="H194" s="843"/>
      <c r="I194" s="843"/>
      <c r="J194" s="843"/>
      <c r="K194" s="843"/>
      <c r="L194" s="843"/>
      <c r="M194" s="843"/>
      <c r="N194" s="843"/>
      <c r="O194" s="843"/>
      <c r="P194" s="843"/>
      <c r="Q194" s="843"/>
      <c r="R194" s="843"/>
      <c r="S194" s="843"/>
      <c r="T194" s="843"/>
      <c r="U194" s="843"/>
      <c r="V194" s="843"/>
      <c r="W194" s="843"/>
      <c r="X194" s="843"/>
      <c r="Y194" s="843"/>
      <c r="Z194" s="843"/>
      <c r="AA194" s="843"/>
      <c r="AB194" s="843"/>
      <c r="AC194" s="843"/>
      <c r="AD194" s="843"/>
      <c r="AE194" s="843"/>
      <c r="AF194" s="843"/>
      <c r="AG194" s="843"/>
      <c r="AH194" s="843"/>
      <c r="AI194" s="843"/>
      <c r="AJ194" s="844"/>
      <c r="AK194" s="397"/>
    </row>
    <row r="195" spans="1:46" s="50" customFormat="1" ht="15" customHeight="1">
      <c r="A195" s="993"/>
      <c r="B195" s="994"/>
      <c r="C195" s="994"/>
      <c r="D195" s="995"/>
      <c r="E195" s="593"/>
      <c r="F195" s="795" t="s">
        <v>418</v>
      </c>
      <c r="G195" s="795"/>
      <c r="H195" s="795"/>
      <c r="I195" s="795"/>
      <c r="J195" s="795"/>
      <c r="K195" s="795"/>
      <c r="L195" s="795"/>
      <c r="M195" s="795"/>
      <c r="N195" s="795"/>
      <c r="O195" s="795"/>
      <c r="P195" s="795"/>
      <c r="Q195" s="795"/>
      <c r="R195" s="795"/>
      <c r="S195" s="795"/>
      <c r="T195" s="795"/>
      <c r="U195" s="795"/>
      <c r="V195" s="795"/>
      <c r="W195" s="795"/>
      <c r="X195" s="795"/>
      <c r="Y195" s="795"/>
      <c r="Z195" s="795"/>
      <c r="AA195" s="795"/>
      <c r="AB195" s="795"/>
      <c r="AC195" s="795"/>
      <c r="AD195" s="795"/>
      <c r="AE195" s="795"/>
      <c r="AF195" s="795"/>
      <c r="AG195" s="795"/>
      <c r="AH195" s="795"/>
      <c r="AI195" s="795"/>
      <c r="AJ195" s="811"/>
      <c r="AK195" s="407"/>
    </row>
    <row r="196" spans="1:46" s="50" customFormat="1" ht="15" customHeight="1">
      <c r="A196" s="993"/>
      <c r="B196" s="994"/>
      <c r="C196" s="994"/>
      <c r="D196" s="995"/>
      <c r="E196" s="593"/>
      <c r="F196" s="795" t="s">
        <v>419</v>
      </c>
      <c r="G196" s="795"/>
      <c r="H196" s="795"/>
      <c r="I196" s="795"/>
      <c r="J196" s="795"/>
      <c r="K196" s="795"/>
      <c r="L196" s="795"/>
      <c r="M196" s="795"/>
      <c r="N196" s="795"/>
      <c r="O196" s="795"/>
      <c r="P196" s="795"/>
      <c r="Q196" s="795"/>
      <c r="R196" s="795"/>
      <c r="S196" s="795"/>
      <c r="T196" s="795"/>
      <c r="U196" s="795"/>
      <c r="V196" s="795"/>
      <c r="W196" s="795"/>
      <c r="X196" s="795"/>
      <c r="Y196" s="795"/>
      <c r="Z196" s="795"/>
      <c r="AA196" s="795"/>
      <c r="AB196" s="795"/>
      <c r="AC196" s="795"/>
      <c r="AD196" s="795"/>
      <c r="AE196" s="795"/>
      <c r="AF196" s="795"/>
      <c r="AG196" s="795"/>
      <c r="AH196" s="795"/>
      <c r="AI196" s="795"/>
      <c r="AJ196" s="811"/>
      <c r="AK196" s="407"/>
    </row>
    <row r="197" spans="1:46" s="50" customFormat="1" ht="15" customHeight="1" thickBot="1">
      <c r="A197" s="999"/>
      <c r="B197" s="1000"/>
      <c r="C197" s="1000"/>
      <c r="D197" s="1001"/>
      <c r="E197" s="598"/>
      <c r="F197" s="988" t="s">
        <v>420</v>
      </c>
      <c r="G197" s="988"/>
      <c r="H197" s="988"/>
      <c r="I197" s="988"/>
      <c r="J197" s="988"/>
      <c r="K197" s="988"/>
      <c r="L197" s="988"/>
      <c r="M197" s="988"/>
      <c r="N197" s="988"/>
      <c r="O197" s="988"/>
      <c r="P197" s="988"/>
      <c r="Q197" s="988"/>
      <c r="R197" s="988"/>
      <c r="S197" s="988"/>
      <c r="T197" s="988"/>
      <c r="U197" s="988"/>
      <c r="V197" s="988"/>
      <c r="W197" s="988"/>
      <c r="X197" s="988"/>
      <c r="Y197" s="988"/>
      <c r="Z197" s="988"/>
      <c r="AA197" s="988"/>
      <c r="AB197" s="988"/>
      <c r="AC197" s="988"/>
      <c r="AD197" s="988"/>
      <c r="AE197" s="988"/>
      <c r="AF197" s="988"/>
      <c r="AG197" s="988"/>
      <c r="AH197" s="988"/>
      <c r="AI197" s="988"/>
      <c r="AJ197" s="989"/>
      <c r="AK197" s="43"/>
    </row>
    <row r="198" spans="1:46" s="50" customFormat="1" ht="30" customHeight="1" thickBot="1">
      <c r="A198" s="791" t="s">
        <v>436</v>
      </c>
      <c r="B198" s="792"/>
      <c r="C198" s="792"/>
      <c r="D198" s="792"/>
      <c r="E198" s="792"/>
      <c r="F198" s="792"/>
      <c r="G198" s="792"/>
      <c r="H198" s="792"/>
      <c r="I198" s="792"/>
      <c r="J198" s="792"/>
      <c r="K198" s="792"/>
      <c r="L198" s="792"/>
      <c r="M198" s="792"/>
      <c r="N198" s="793"/>
      <c r="O198" s="771"/>
      <c r="P198" s="771"/>
      <c r="Q198" s="772" t="s">
        <v>363</v>
      </c>
      <c r="R198" s="772"/>
      <c r="S198" s="985"/>
      <c r="T198" s="986"/>
      <c r="U198" s="986"/>
      <c r="V198" s="986"/>
      <c r="W198" s="986"/>
      <c r="X198" s="986"/>
      <c r="Y198" s="986"/>
      <c r="Z198" s="986"/>
      <c r="AA198" s="986"/>
      <c r="AB198" s="986"/>
      <c r="AC198" s="986"/>
      <c r="AD198" s="986"/>
      <c r="AE198" s="986"/>
      <c r="AF198" s="986"/>
      <c r="AG198" s="986"/>
      <c r="AH198" s="986"/>
      <c r="AI198" s="986"/>
      <c r="AJ198" s="987"/>
      <c r="AK198" s="43"/>
    </row>
    <row r="199" spans="1:46" ht="15" customHeight="1">
      <c r="A199" s="410"/>
      <c r="B199" s="410"/>
      <c r="C199" s="410"/>
      <c r="D199" s="410"/>
      <c r="E199" s="410"/>
      <c r="F199" s="410"/>
      <c r="G199" s="410"/>
      <c r="H199" s="410"/>
      <c r="I199" s="410"/>
      <c r="J199" s="410"/>
      <c r="K199" s="410"/>
      <c r="L199" s="410"/>
      <c r="M199" s="410"/>
      <c r="N199" s="410"/>
      <c r="O199" s="410"/>
      <c r="P199" s="410"/>
      <c r="Q199" s="410"/>
      <c r="R199" s="410"/>
      <c r="S199" s="410"/>
      <c r="T199" s="410"/>
      <c r="U199" s="410"/>
      <c r="V199" s="410"/>
      <c r="W199" s="410"/>
      <c r="X199" s="410"/>
      <c r="Y199" s="410"/>
      <c r="Z199" s="410"/>
      <c r="AA199" s="410"/>
      <c r="AB199" s="410"/>
      <c r="AC199" s="410"/>
      <c r="AD199" s="410"/>
      <c r="AE199" s="410"/>
      <c r="AF199" s="410"/>
      <c r="AG199" s="410"/>
      <c r="AH199" s="410"/>
      <c r="AI199" s="410"/>
      <c r="AJ199" s="411"/>
      <c r="AK199" s="43"/>
      <c r="AT199" s="75"/>
    </row>
    <row r="200" spans="1:46">
      <c r="A200" s="83" t="s">
        <v>151</v>
      </c>
      <c r="C200" s="84"/>
      <c r="D200" s="84"/>
      <c r="E200" s="84"/>
      <c r="F200" s="84"/>
      <c r="G200" s="84"/>
      <c r="H200" s="84"/>
      <c r="I200" s="84"/>
      <c r="J200" s="84"/>
      <c r="K200" s="84"/>
      <c r="L200" s="84"/>
      <c r="M200" s="84"/>
      <c r="N200" s="84"/>
      <c r="P200" s="84"/>
      <c r="Q200" s="84"/>
      <c r="R200" s="84"/>
      <c r="S200" s="84"/>
      <c r="T200" s="84"/>
      <c r="U200" s="84"/>
      <c r="V200" s="84"/>
      <c r="W200" s="84"/>
      <c r="X200" s="84"/>
      <c r="Y200" s="84"/>
      <c r="Z200" s="84"/>
      <c r="AA200" s="84"/>
      <c r="AB200" s="84"/>
      <c r="AC200" s="84"/>
      <c r="AD200" s="84"/>
      <c r="AE200" s="84"/>
      <c r="AF200" s="84"/>
      <c r="AK200" s="43"/>
      <c r="AT200" s="75"/>
    </row>
    <row r="201" spans="1:46">
      <c r="A201" s="600" t="s">
        <v>438</v>
      </c>
      <c r="C201" s="84"/>
      <c r="D201" s="84"/>
      <c r="E201" s="84"/>
      <c r="F201" s="84"/>
      <c r="G201" s="84"/>
      <c r="H201" s="84"/>
      <c r="I201" s="84"/>
      <c r="J201" s="84"/>
      <c r="K201" s="84"/>
      <c r="L201" s="84"/>
      <c r="M201" s="84"/>
      <c r="N201" s="84"/>
      <c r="O201" s="599"/>
      <c r="P201" s="84"/>
      <c r="Q201" s="84"/>
      <c r="R201" s="84"/>
      <c r="S201" s="84"/>
      <c r="T201" s="84"/>
      <c r="U201" s="84"/>
      <c r="V201" s="84"/>
      <c r="W201" s="84"/>
      <c r="X201" s="84"/>
      <c r="Y201" s="84"/>
      <c r="Z201" s="84"/>
      <c r="AA201" s="84"/>
      <c r="AB201" s="84"/>
      <c r="AC201" s="84"/>
      <c r="AD201" s="84"/>
      <c r="AE201" s="84"/>
      <c r="AF201" s="84"/>
      <c r="AK201" s="43"/>
      <c r="AT201" s="75"/>
    </row>
    <row r="202" spans="1:46" ht="17.25" customHeight="1">
      <c r="A202" s="83"/>
      <c r="C202" s="84"/>
      <c r="D202" s="84"/>
      <c r="E202" s="84"/>
      <c r="F202" s="84"/>
      <c r="G202" s="84"/>
      <c r="H202" s="84"/>
      <c r="I202" s="84"/>
      <c r="J202" s="84"/>
      <c r="K202" s="84"/>
      <c r="L202" s="84"/>
      <c r="M202" s="84"/>
      <c r="N202" s="84"/>
      <c r="O202" s="84"/>
      <c r="P202" s="84"/>
      <c r="Q202" s="84"/>
      <c r="R202" s="84"/>
      <c r="S202" s="84"/>
      <c r="T202" s="84"/>
      <c r="U202" s="84"/>
      <c r="V202" s="84"/>
      <c r="W202" s="84"/>
      <c r="X202" s="84"/>
      <c r="Y202" s="84"/>
      <c r="Z202" s="84"/>
      <c r="AA202" s="84"/>
      <c r="AB202" s="84"/>
      <c r="AC202" s="84"/>
      <c r="AD202" s="84"/>
      <c r="AF202" s="283" t="s">
        <v>149</v>
      </c>
      <c r="AG202" s="412"/>
      <c r="AH202" s="413" t="s">
        <v>93</v>
      </c>
      <c r="AI202" s="412"/>
      <c r="AJ202" s="414"/>
      <c r="AK202" s="2"/>
      <c r="AT202" s="75"/>
    </row>
    <row r="203" spans="1:46" ht="14.25" thickBot="1">
      <c r="A203" s="415" t="s">
        <v>127</v>
      </c>
      <c r="B203" s="410"/>
      <c r="C203" s="410"/>
      <c r="D203" s="410"/>
      <c r="E203" s="410"/>
      <c r="F203" s="410"/>
      <c r="G203" s="410"/>
      <c r="H203" s="410"/>
      <c r="I203" s="410"/>
      <c r="J203" s="410"/>
      <c r="K203" s="410"/>
      <c r="L203" s="410"/>
      <c r="M203" s="410"/>
      <c r="N203" s="410"/>
      <c r="O203" s="410"/>
      <c r="P203" s="410"/>
      <c r="Q203" s="410"/>
      <c r="R203" s="410"/>
      <c r="S203" s="410"/>
      <c r="T203" s="410"/>
      <c r="U203" s="410"/>
      <c r="V203" s="410"/>
      <c r="W203" s="410"/>
      <c r="X203" s="410"/>
      <c r="Y203" s="410"/>
      <c r="Z203" s="410"/>
      <c r="AA203" s="410"/>
      <c r="AB203" s="410"/>
      <c r="AC203" s="410"/>
      <c r="AD203" s="410"/>
      <c r="AE203" s="410"/>
      <c r="AF203" s="410"/>
      <c r="AG203" s="410"/>
      <c r="AH203" s="410"/>
      <c r="AI203" s="410"/>
      <c r="AJ203" s="411"/>
      <c r="AK203" s="43"/>
      <c r="AT203" s="75"/>
    </row>
    <row r="204" spans="1:46" s="408" customFormat="1" ht="15" customHeight="1">
      <c r="A204" s="799" t="s">
        <v>25</v>
      </c>
      <c r="B204" s="800"/>
      <c r="C204" s="800"/>
      <c r="D204" s="801"/>
      <c r="E204" s="416"/>
      <c r="F204" s="417" t="s">
        <v>297</v>
      </c>
      <c r="G204" s="417"/>
      <c r="H204" s="417"/>
      <c r="I204" s="417"/>
      <c r="J204" s="417"/>
      <c r="K204" s="417"/>
      <c r="L204" s="417"/>
      <c r="M204" s="417"/>
      <c r="N204" s="417"/>
      <c r="O204" s="418"/>
      <c r="P204" s="418"/>
      <c r="Q204" s="418"/>
      <c r="R204" s="482"/>
      <c r="S204" s="482"/>
      <c r="T204" s="482"/>
      <c r="U204" s="417" t="s">
        <v>206</v>
      </c>
      <c r="V204" s="419"/>
      <c r="W204" s="419" t="s">
        <v>208</v>
      </c>
      <c r="X204" s="419"/>
      <c r="Y204" s="419"/>
      <c r="Z204" s="417"/>
      <c r="AA204" s="418"/>
      <c r="AB204" s="418"/>
      <c r="AC204" s="418"/>
      <c r="AD204" s="418"/>
      <c r="AE204" s="418"/>
      <c r="AF204" s="418"/>
      <c r="AG204" s="418"/>
      <c r="AH204" s="418"/>
      <c r="AI204" s="418"/>
      <c r="AJ204" s="420"/>
      <c r="AK204" s="2"/>
    </row>
    <row r="205" spans="1:46" s="408" customFormat="1" ht="15" customHeight="1">
      <c r="A205" s="802"/>
      <c r="B205" s="803"/>
      <c r="C205" s="803"/>
      <c r="D205" s="804"/>
      <c r="E205" s="421"/>
      <c r="F205" s="423" t="s">
        <v>64</v>
      </c>
      <c r="G205" s="423"/>
      <c r="H205" s="423"/>
      <c r="I205" s="423"/>
      <c r="J205" s="423"/>
      <c r="K205" s="423"/>
      <c r="L205" s="423"/>
      <c r="M205" s="422"/>
      <c r="N205" s="422"/>
      <c r="O205" s="422"/>
      <c r="P205" s="422"/>
      <c r="Q205" s="422"/>
      <c r="R205" s="483"/>
      <c r="S205" s="483"/>
      <c r="T205" s="483"/>
      <c r="U205" s="423" t="s">
        <v>207</v>
      </c>
      <c r="V205" s="424"/>
      <c r="W205" s="424" t="s">
        <v>208</v>
      </c>
      <c r="X205" s="424"/>
      <c r="Y205" s="424"/>
      <c r="Z205" s="423"/>
      <c r="AA205" s="425"/>
      <c r="AB205" s="422"/>
      <c r="AC205" s="422"/>
      <c r="AD205" s="422"/>
      <c r="AE205" s="422"/>
      <c r="AF205" s="422"/>
      <c r="AG205" s="422"/>
      <c r="AH205" s="422"/>
      <c r="AI205" s="422"/>
      <c r="AJ205" s="409"/>
      <c r="AK205" s="43"/>
    </row>
    <row r="206" spans="1:46" s="50" customFormat="1" ht="15" customHeight="1">
      <c r="A206" s="805" t="s">
        <v>26</v>
      </c>
      <c r="B206" s="806"/>
      <c r="C206" s="806"/>
      <c r="D206" s="807"/>
      <c r="E206" s="421"/>
      <c r="F206" s="795" t="s">
        <v>27</v>
      </c>
      <c r="G206" s="795"/>
      <c r="H206" s="795"/>
      <c r="I206" s="795"/>
      <c r="J206" s="795"/>
      <c r="K206" s="795"/>
      <c r="L206" s="795"/>
      <c r="M206" s="795"/>
      <c r="N206" s="795"/>
      <c r="O206" s="795"/>
      <c r="P206" s="795"/>
      <c r="Q206" s="795"/>
      <c r="R206" s="795"/>
      <c r="S206" s="795"/>
      <c r="T206" s="795"/>
      <c r="U206" s="423" t="s">
        <v>207</v>
      </c>
      <c r="V206" s="424"/>
      <c r="W206" s="424" t="s">
        <v>208</v>
      </c>
      <c r="X206" s="424"/>
      <c r="Y206" s="424"/>
      <c r="Z206" s="423"/>
      <c r="AA206" s="423"/>
      <c r="AB206" s="423"/>
      <c r="AC206" s="423"/>
      <c r="AD206" s="422"/>
      <c r="AE206" s="422"/>
      <c r="AF206" s="422"/>
      <c r="AG206" s="422"/>
      <c r="AH206" s="422"/>
      <c r="AI206" s="422"/>
      <c r="AJ206" s="409"/>
      <c r="AK206" s="43"/>
    </row>
    <row r="207" spans="1:46" s="50" customFormat="1" ht="15" customHeight="1" thickBot="1">
      <c r="A207" s="808"/>
      <c r="B207" s="809"/>
      <c r="C207" s="809"/>
      <c r="D207" s="810"/>
      <c r="E207" s="426"/>
      <c r="F207" s="427" t="s">
        <v>51</v>
      </c>
      <c r="G207" s="427"/>
      <c r="H207" s="770"/>
      <c r="I207" s="770"/>
      <c r="J207" s="770"/>
      <c r="K207" s="770"/>
      <c r="L207" s="770"/>
      <c r="M207" s="770"/>
      <c r="N207" s="770"/>
      <c r="O207" s="770"/>
      <c r="P207" s="770"/>
      <c r="Q207" s="770"/>
      <c r="R207" s="770"/>
      <c r="S207" s="770"/>
      <c r="T207" s="770"/>
      <c r="U207" s="770"/>
      <c r="V207" s="770"/>
      <c r="W207" s="770"/>
      <c r="X207" s="770"/>
      <c r="Y207" s="428" t="s">
        <v>52</v>
      </c>
      <c r="Z207" s="429" t="s">
        <v>207</v>
      </c>
      <c r="AA207" s="430"/>
      <c r="AB207" s="430" t="s">
        <v>209</v>
      </c>
      <c r="AC207" s="430"/>
      <c r="AD207" s="429"/>
      <c r="AE207" s="429"/>
      <c r="AF207" s="429"/>
      <c r="AG207" s="429"/>
      <c r="AH207" s="431"/>
      <c r="AI207" s="431"/>
      <c r="AJ207" s="432"/>
      <c r="AK207" s="43"/>
    </row>
    <row r="208" spans="1:46" ht="15" customHeight="1">
      <c r="A208" s="85"/>
      <c r="C208" s="84"/>
      <c r="D208" s="84"/>
      <c r="E208" s="84"/>
      <c r="F208" s="84"/>
      <c r="G208" s="84"/>
      <c r="H208" s="84"/>
      <c r="I208" s="84"/>
      <c r="J208" s="84"/>
      <c r="K208" s="84"/>
      <c r="L208" s="84"/>
      <c r="M208" s="84"/>
      <c r="N208" s="84"/>
      <c r="O208" s="84"/>
      <c r="P208" s="84"/>
      <c r="Q208" s="84"/>
      <c r="R208" s="84"/>
      <c r="S208" s="84"/>
      <c r="T208" s="84"/>
      <c r="U208" s="84"/>
      <c r="V208" s="84"/>
      <c r="W208" s="84"/>
      <c r="X208" s="84"/>
      <c r="Y208" s="84"/>
      <c r="Z208" s="84"/>
      <c r="AA208" s="84"/>
      <c r="AB208" s="84"/>
      <c r="AC208" s="84"/>
      <c r="AD208" s="84"/>
      <c r="AE208" s="84"/>
      <c r="AF208" s="84"/>
      <c r="AG208" s="84"/>
      <c r="AH208" s="84"/>
      <c r="AI208" s="84"/>
      <c r="AK208" s="43"/>
      <c r="AT208" s="75"/>
    </row>
    <row r="209" spans="1:46">
      <c r="A209" s="83" t="s">
        <v>315</v>
      </c>
      <c r="C209" s="84"/>
      <c r="D209" s="84"/>
      <c r="E209" s="84"/>
      <c r="F209" s="84"/>
      <c r="G209" s="84"/>
      <c r="H209" s="84"/>
      <c r="I209" s="84"/>
      <c r="J209" s="84"/>
      <c r="K209" s="84"/>
      <c r="L209" s="84"/>
      <c r="M209" s="84"/>
      <c r="N209" s="84"/>
      <c r="O209" s="84"/>
      <c r="P209" s="84"/>
      <c r="Q209" s="84"/>
      <c r="R209" s="84"/>
      <c r="S209" s="84"/>
      <c r="T209" s="84"/>
      <c r="U209" s="84"/>
      <c r="V209" s="84"/>
      <c r="W209" s="84"/>
      <c r="X209" s="84"/>
      <c r="Y209" s="84"/>
      <c r="Z209" s="84"/>
      <c r="AA209" s="84"/>
      <c r="AB209" s="84"/>
      <c r="AC209" s="84"/>
      <c r="AD209" s="84"/>
      <c r="AE209" s="84"/>
      <c r="AF209" s="84"/>
      <c r="AK209" s="43"/>
      <c r="AT209" s="75"/>
    </row>
    <row r="210" spans="1:46" ht="15.75" customHeight="1">
      <c r="A210" s="433"/>
      <c r="B210" s="172" t="s">
        <v>62</v>
      </c>
      <c r="C210" s="433"/>
      <c r="D210" s="433"/>
      <c r="E210" s="433"/>
      <c r="F210" s="433"/>
      <c r="G210" s="433"/>
      <c r="H210" s="433"/>
      <c r="I210" s="433"/>
      <c r="J210" s="433"/>
      <c r="K210" s="433"/>
      <c r="L210" s="433"/>
      <c r="M210" s="433"/>
      <c r="N210" s="433"/>
      <c r="O210" s="433"/>
      <c r="P210" s="433"/>
      <c r="Q210" s="433"/>
      <c r="R210" s="433"/>
      <c r="S210" s="433"/>
      <c r="T210" s="433"/>
      <c r="U210" s="433"/>
      <c r="V210" s="433"/>
      <c r="W210" s="433"/>
      <c r="X210" s="433"/>
      <c r="Y210" s="433"/>
      <c r="Z210" s="433"/>
      <c r="AA210" s="433"/>
      <c r="AB210" s="433"/>
      <c r="AC210" s="433"/>
      <c r="AD210" s="433"/>
      <c r="AE210" s="433"/>
      <c r="AF210" s="433"/>
      <c r="AG210" s="433"/>
      <c r="AH210" s="433"/>
      <c r="AI210" s="433"/>
      <c r="AJ210" s="434"/>
      <c r="AK210" s="43"/>
    </row>
    <row r="211" spans="1:46" ht="14.25" thickBot="1">
      <c r="A211" s="433"/>
      <c r="B211" s="796" t="s">
        <v>86</v>
      </c>
      <c r="C211" s="797"/>
      <c r="D211" s="797"/>
      <c r="E211" s="797"/>
      <c r="F211" s="797"/>
      <c r="G211" s="797"/>
      <c r="H211" s="797"/>
      <c r="I211" s="797"/>
      <c r="J211" s="797"/>
      <c r="K211" s="797"/>
      <c r="L211" s="797"/>
      <c r="M211" s="797"/>
      <c r="N211" s="797"/>
      <c r="O211" s="797"/>
      <c r="P211" s="797"/>
      <c r="Q211" s="797"/>
      <c r="R211" s="797"/>
      <c r="S211" s="797"/>
      <c r="T211" s="797"/>
      <c r="U211" s="797"/>
      <c r="V211" s="797"/>
      <c r="W211" s="797"/>
      <c r="X211" s="797"/>
      <c r="Y211" s="798"/>
      <c r="Z211" s="773" t="s">
        <v>58</v>
      </c>
      <c r="AA211" s="774"/>
      <c r="AB211" s="774"/>
      <c r="AC211" s="774"/>
      <c r="AD211" s="774"/>
      <c r="AE211" s="774"/>
      <c r="AF211" s="774"/>
      <c r="AG211" s="774"/>
      <c r="AH211" s="774"/>
      <c r="AI211" s="774"/>
      <c r="AJ211" s="775"/>
      <c r="AK211" s="43"/>
    </row>
    <row r="212" spans="1:46" ht="16.5" customHeight="1">
      <c r="A212" s="433"/>
      <c r="B212" s="435"/>
      <c r="C212" s="436" t="s">
        <v>90</v>
      </c>
      <c r="D212" s="437"/>
      <c r="E212" s="437"/>
      <c r="F212" s="437"/>
      <c r="G212" s="437"/>
      <c r="H212" s="437"/>
      <c r="I212" s="437"/>
      <c r="J212" s="437"/>
      <c r="K212" s="437"/>
      <c r="L212" s="437"/>
      <c r="M212" s="437"/>
      <c r="N212" s="437"/>
      <c r="O212" s="437"/>
      <c r="P212" s="437"/>
      <c r="Q212" s="437"/>
      <c r="R212" s="437"/>
      <c r="S212" s="437"/>
      <c r="T212" s="437"/>
      <c r="U212" s="437"/>
      <c r="V212" s="437"/>
      <c r="W212" s="437"/>
      <c r="X212" s="437"/>
      <c r="Y212" s="438"/>
      <c r="Z212" s="779" t="s">
        <v>60</v>
      </c>
      <c r="AA212" s="780"/>
      <c r="AB212" s="780"/>
      <c r="AC212" s="780"/>
      <c r="AD212" s="780"/>
      <c r="AE212" s="780"/>
      <c r="AF212" s="780"/>
      <c r="AG212" s="780"/>
      <c r="AH212" s="780"/>
      <c r="AI212" s="780"/>
      <c r="AJ212" s="781"/>
      <c r="AK212" s="43"/>
    </row>
    <row r="213" spans="1:46" ht="16.5" customHeight="1">
      <c r="A213" s="433"/>
      <c r="B213" s="439"/>
      <c r="C213" s="440" t="s">
        <v>91</v>
      </c>
      <c r="D213" s="441"/>
      <c r="E213" s="441"/>
      <c r="F213" s="441"/>
      <c r="G213" s="441"/>
      <c r="H213" s="441"/>
      <c r="I213" s="441"/>
      <c r="J213" s="441"/>
      <c r="K213" s="441"/>
      <c r="L213" s="441"/>
      <c r="M213" s="441"/>
      <c r="N213" s="441"/>
      <c r="O213" s="441"/>
      <c r="P213" s="441"/>
      <c r="Q213" s="441"/>
      <c r="R213" s="441"/>
      <c r="S213" s="441"/>
      <c r="T213" s="441"/>
      <c r="U213" s="441"/>
      <c r="V213" s="441"/>
      <c r="W213" s="441"/>
      <c r="X213" s="441"/>
      <c r="Y213" s="442"/>
      <c r="Z213" s="776" t="s">
        <v>61</v>
      </c>
      <c r="AA213" s="777"/>
      <c r="AB213" s="777"/>
      <c r="AC213" s="777"/>
      <c r="AD213" s="777"/>
      <c r="AE213" s="777"/>
      <c r="AF213" s="777"/>
      <c r="AG213" s="777"/>
      <c r="AH213" s="777"/>
      <c r="AI213" s="777"/>
      <c r="AJ213" s="778"/>
      <c r="AK213" s="43"/>
    </row>
    <row r="214" spans="1:46" ht="16.5" customHeight="1">
      <c r="A214" s="433"/>
      <c r="B214" s="439"/>
      <c r="C214" s="440" t="s">
        <v>115</v>
      </c>
      <c r="D214" s="441"/>
      <c r="E214" s="441"/>
      <c r="F214" s="441"/>
      <c r="G214" s="441"/>
      <c r="H214" s="441"/>
      <c r="I214" s="441"/>
      <c r="J214" s="441"/>
      <c r="K214" s="441"/>
      <c r="L214" s="441"/>
      <c r="M214" s="441"/>
      <c r="N214" s="441"/>
      <c r="O214" s="441"/>
      <c r="P214" s="441"/>
      <c r="Q214" s="441"/>
      <c r="R214" s="441"/>
      <c r="S214" s="441"/>
      <c r="T214" s="441"/>
      <c r="U214" s="441"/>
      <c r="V214" s="441"/>
      <c r="W214" s="441"/>
      <c r="X214" s="441"/>
      <c r="Y214" s="442"/>
      <c r="Z214" s="776" t="s">
        <v>384</v>
      </c>
      <c r="AA214" s="777"/>
      <c r="AB214" s="777"/>
      <c r="AC214" s="777"/>
      <c r="AD214" s="777"/>
      <c r="AE214" s="777"/>
      <c r="AF214" s="777"/>
      <c r="AG214" s="777"/>
      <c r="AH214" s="777"/>
      <c r="AI214" s="777"/>
      <c r="AJ214" s="778"/>
      <c r="AK214" s="43"/>
    </row>
    <row r="215" spans="1:46" ht="16.5" customHeight="1">
      <c r="A215" s="433"/>
      <c r="B215" s="439"/>
      <c r="C215" s="440" t="s">
        <v>203</v>
      </c>
      <c r="D215" s="441"/>
      <c r="E215" s="441"/>
      <c r="F215" s="441"/>
      <c r="G215" s="441"/>
      <c r="H215" s="441"/>
      <c r="I215" s="441"/>
      <c r="J215" s="441"/>
      <c r="K215" s="441"/>
      <c r="L215" s="441"/>
      <c r="M215" s="441"/>
      <c r="N215" s="441"/>
      <c r="O215" s="441"/>
      <c r="P215" s="441"/>
      <c r="Q215" s="441"/>
      <c r="R215" s="441"/>
      <c r="S215" s="441"/>
      <c r="T215" s="441"/>
      <c r="U215" s="441"/>
      <c r="V215" s="441"/>
      <c r="W215" s="441"/>
      <c r="X215" s="441"/>
      <c r="Y215" s="442"/>
      <c r="Z215" s="776" t="s">
        <v>204</v>
      </c>
      <c r="AA215" s="777"/>
      <c r="AB215" s="777"/>
      <c r="AC215" s="777"/>
      <c r="AD215" s="777"/>
      <c r="AE215" s="777"/>
      <c r="AF215" s="777"/>
      <c r="AG215" s="777"/>
      <c r="AH215" s="777"/>
      <c r="AI215" s="777"/>
      <c r="AJ215" s="778"/>
      <c r="AK215" s="43"/>
    </row>
    <row r="216" spans="1:46" ht="25.5" customHeight="1">
      <c r="A216" s="433"/>
      <c r="B216" s="439"/>
      <c r="C216" s="768" t="s">
        <v>116</v>
      </c>
      <c r="D216" s="768"/>
      <c r="E216" s="768"/>
      <c r="F216" s="768"/>
      <c r="G216" s="768"/>
      <c r="H216" s="768"/>
      <c r="I216" s="768"/>
      <c r="J216" s="768"/>
      <c r="K216" s="768"/>
      <c r="L216" s="768"/>
      <c r="M216" s="768"/>
      <c r="N216" s="768"/>
      <c r="O216" s="768"/>
      <c r="P216" s="768"/>
      <c r="Q216" s="768"/>
      <c r="R216" s="768"/>
      <c r="S216" s="768"/>
      <c r="T216" s="768"/>
      <c r="U216" s="768"/>
      <c r="V216" s="768"/>
      <c r="W216" s="768"/>
      <c r="X216" s="768"/>
      <c r="Y216" s="769"/>
      <c r="Z216" s="782" t="s">
        <v>118</v>
      </c>
      <c r="AA216" s="783"/>
      <c r="AB216" s="783"/>
      <c r="AC216" s="783"/>
      <c r="AD216" s="783"/>
      <c r="AE216" s="783"/>
      <c r="AF216" s="783"/>
      <c r="AG216" s="783"/>
      <c r="AH216" s="783"/>
      <c r="AI216" s="783"/>
      <c r="AJ216" s="784"/>
      <c r="AK216" s="43"/>
    </row>
    <row r="217" spans="1:46" ht="16.5" customHeight="1">
      <c r="A217" s="433"/>
      <c r="B217" s="439"/>
      <c r="C217" s="768" t="s">
        <v>117</v>
      </c>
      <c r="D217" s="768"/>
      <c r="E217" s="768"/>
      <c r="F217" s="768"/>
      <c r="G217" s="768"/>
      <c r="H217" s="768"/>
      <c r="I217" s="768"/>
      <c r="J217" s="768"/>
      <c r="K217" s="768"/>
      <c r="L217" s="768"/>
      <c r="M217" s="768"/>
      <c r="N217" s="768"/>
      <c r="O217" s="768"/>
      <c r="P217" s="768"/>
      <c r="Q217" s="768"/>
      <c r="R217" s="768"/>
      <c r="S217" s="768"/>
      <c r="T217" s="768"/>
      <c r="U217" s="768"/>
      <c r="V217" s="768"/>
      <c r="W217" s="768"/>
      <c r="X217" s="768"/>
      <c r="Y217" s="769"/>
      <c r="Z217" s="785" t="s">
        <v>119</v>
      </c>
      <c r="AA217" s="786"/>
      <c r="AB217" s="786"/>
      <c r="AC217" s="786"/>
      <c r="AD217" s="786"/>
      <c r="AE217" s="786"/>
      <c r="AF217" s="786"/>
      <c r="AG217" s="786"/>
      <c r="AH217" s="786"/>
      <c r="AI217" s="786"/>
      <c r="AJ217" s="787"/>
      <c r="AK217" s="443"/>
    </row>
    <row r="218" spans="1:46" ht="16.5" customHeight="1" thickBot="1">
      <c r="A218" s="433"/>
      <c r="B218" s="444"/>
      <c r="C218" s="445" t="s">
        <v>92</v>
      </c>
      <c r="D218" s="446"/>
      <c r="E218" s="446"/>
      <c r="F218" s="446"/>
      <c r="G218" s="446"/>
      <c r="H218" s="446"/>
      <c r="I218" s="446"/>
      <c r="J218" s="446"/>
      <c r="K218" s="446"/>
      <c r="L218" s="446"/>
      <c r="M218" s="446"/>
      <c r="N218" s="446"/>
      <c r="O218" s="446"/>
      <c r="P218" s="446"/>
      <c r="Q218" s="446"/>
      <c r="R218" s="446"/>
      <c r="S218" s="446"/>
      <c r="T218" s="446"/>
      <c r="U218" s="446"/>
      <c r="V218" s="446"/>
      <c r="W218" s="446"/>
      <c r="X218" s="446"/>
      <c r="Y218" s="447"/>
      <c r="Z218" s="788" t="s">
        <v>59</v>
      </c>
      <c r="AA218" s="789"/>
      <c r="AB218" s="789"/>
      <c r="AC218" s="789"/>
      <c r="AD218" s="789"/>
      <c r="AE218" s="789"/>
      <c r="AF218" s="789"/>
      <c r="AG218" s="789"/>
      <c r="AH218" s="789"/>
      <c r="AI218" s="789"/>
      <c r="AJ218" s="790"/>
      <c r="AK218" s="443"/>
    </row>
    <row r="219" spans="1:46" ht="4.5" customHeight="1">
      <c r="A219" s="433"/>
      <c r="B219" s="433"/>
      <c r="C219" s="172"/>
      <c r="D219" s="433"/>
      <c r="E219" s="433"/>
      <c r="F219" s="433"/>
      <c r="G219" s="433"/>
      <c r="H219" s="433"/>
      <c r="I219" s="433"/>
      <c r="J219" s="433"/>
      <c r="K219" s="433"/>
      <c r="L219" s="433"/>
      <c r="M219" s="433"/>
      <c r="N219" s="433"/>
      <c r="O219" s="433"/>
      <c r="P219" s="433"/>
      <c r="Q219" s="433"/>
      <c r="R219" s="433"/>
      <c r="S219" s="433"/>
      <c r="T219" s="433"/>
      <c r="U219" s="433"/>
      <c r="V219" s="433"/>
      <c r="W219" s="433"/>
      <c r="X219" s="433"/>
      <c r="Y219" s="433"/>
      <c r="Z219" s="172"/>
      <c r="AA219" s="172"/>
      <c r="AB219" s="172"/>
      <c r="AC219" s="172"/>
      <c r="AD219" s="172"/>
      <c r="AE219" s="172"/>
      <c r="AF219" s="172"/>
      <c r="AG219" s="172"/>
      <c r="AH219" s="172"/>
      <c r="AI219" s="433"/>
      <c r="AJ219" s="434"/>
    </row>
    <row r="220" spans="1:46" ht="12" customHeight="1">
      <c r="A220" s="433"/>
      <c r="B220" s="448" t="s">
        <v>121</v>
      </c>
      <c r="C220" s="449" t="s">
        <v>120</v>
      </c>
      <c r="D220" s="433"/>
      <c r="E220" s="433"/>
      <c r="F220" s="433"/>
      <c r="G220" s="433"/>
      <c r="H220" s="433"/>
      <c r="I220" s="433"/>
      <c r="J220" s="433"/>
      <c r="K220" s="433"/>
      <c r="L220" s="433"/>
      <c r="M220" s="433"/>
      <c r="N220" s="433"/>
      <c r="O220" s="433"/>
      <c r="P220" s="433"/>
      <c r="Q220" s="433"/>
      <c r="R220" s="433"/>
      <c r="S220" s="433"/>
      <c r="T220" s="433"/>
      <c r="U220" s="433"/>
      <c r="V220" s="433"/>
      <c r="W220" s="433"/>
      <c r="X220" s="433"/>
      <c r="Y220" s="433"/>
      <c r="Z220" s="172"/>
      <c r="AA220" s="172"/>
      <c r="AB220" s="172"/>
      <c r="AC220" s="172"/>
      <c r="AD220" s="172"/>
      <c r="AE220" s="172"/>
      <c r="AF220" s="172"/>
      <c r="AG220" s="172"/>
      <c r="AH220" s="172"/>
      <c r="AI220" s="433"/>
      <c r="AJ220" s="434"/>
    </row>
    <row r="221" spans="1:46" ht="21" customHeight="1">
      <c r="A221" s="433"/>
      <c r="B221" s="450" t="s">
        <v>122</v>
      </c>
      <c r="C221" s="767" t="s">
        <v>362</v>
      </c>
      <c r="D221" s="767"/>
      <c r="E221" s="767"/>
      <c r="F221" s="767"/>
      <c r="G221" s="767"/>
      <c r="H221" s="767"/>
      <c r="I221" s="767"/>
      <c r="J221" s="767"/>
      <c r="K221" s="767"/>
      <c r="L221" s="767"/>
      <c r="M221" s="767"/>
      <c r="N221" s="767"/>
      <c r="O221" s="767"/>
      <c r="P221" s="767"/>
      <c r="Q221" s="767"/>
      <c r="R221" s="767"/>
      <c r="S221" s="767"/>
      <c r="T221" s="767"/>
      <c r="U221" s="767"/>
      <c r="V221" s="767"/>
      <c r="W221" s="767"/>
      <c r="X221" s="767"/>
      <c r="Y221" s="767"/>
      <c r="Z221" s="767"/>
      <c r="AA221" s="767"/>
      <c r="AB221" s="767"/>
      <c r="AC221" s="767"/>
      <c r="AD221" s="767"/>
      <c r="AE221" s="767"/>
      <c r="AF221" s="767"/>
      <c r="AG221" s="767"/>
      <c r="AH221" s="767"/>
      <c r="AI221" s="767"/>
      <c r="AJ221" s="767"/>
    </row>
    <row r="222" spans="1:46" ht="7.5" customHeight="1" thickBot="1">
      <c r="A222" s="451"/>
      <c r="B222" s="451"/>
      <c r="C222" s="452"/>
      <c r="D222" s="452"/>
      <c r="E222" s="452"/>
      <c r="F222" s="452"/>
      <c r="G222" s="452"/>
      <c r="H222" s="452"/>
      <c r="I222" s="452"/>
      <c r="J222" s="452"/>
      <c r="K222" s="452"/>
      <c r="L222" s="452"/>
      <c r="M222" s="452"/>
      <c r="N222" s="452"/>
      <c r="O222" s="452"/>
      <c r="P222" s="452"/>
      <c r="Q222" s="452"/>
      <c r="R222" s="452"/>
      <c r="S222" s="452"/>
      <c r="T222" s="452"/>
      <c r="U222" s="452"/>
      <c r="V222" s="452"/>
      <c r="W222" s="452"/>
      <c r="X222" s="452"/>
      <c r="Y222" s="452"/>
      <c r="Z222" s="452"/>
      <c r="AA222" s="452"/>
      <c r="AB222" s="452"/>
      <c r="AC222" s="452"/>
      <c r="AD222" s="452"/>
      <c r="AE222" s="452"/>
      <c r="AF222" s="452"/>
      <c r="AG222" s="452"/>
      <c r="AH222" s="452"/>
      <c r="AI222" s="452"/>
      <c r="AJ222" s="453"/>
    </row>
    <row r="223" spans="1:46" ht="1.5" customHeight="1">
      <c r="A223" s="454"/>
      <c r="B223" s="455"/>
      <c r="C223" s="455"/>
      <c r="D223" s="455"/>
      <c r="E223" s="455"/>
      <c r="F223" s="455"/>
      <c r="G223" s="455"/>
      <c r="H223" s="455"/>
      <c r="I223" s="455"/>
      <c r="J223" s="455"/>
      <c r="K223" s="455"/>
      <c r="L223" s="455"/>
      <c r="M223" s="455"/>
      <c r="N223" s="455"/>
      <c r="O223" s="455"/>
      <c r="P223" s="455"/>
      <c r="Q223" s="455"/>
      <c r="R223" s="455"/>
      <c r="S223" s="455"/>
      <c r="T223" s="455"/>
      <c r="U223" s="455"/>
      <c r="V223" s="455"/>
      <c r="W223" s="455"/>
      <c r="X223" s="455"/>
      <c r="Y223" s="455"/>
      <c r="Z223" s="455"/>
      <c r="AA223" s="455"/>
      <c r="AB223" s="455"/>
      <c r="AC223" s="455"/>
      <c r="AD223" s="455"/>
      <c r="AE223" s="455"/>
      <c r="AF223" s="455"/>
      <c r="AG223" s="455"/>
      <c r="AH223" s="455"/>
      <c r="AI223" s="455"/>
      <c r="AJ223" s="456"/>
    </row>
    <row r="224" spans="1:46" ht="31.5" customHeight="1">
      <c r="A224" s="457"/>
      <c r="B224" s="921" t="s">
        <v>225</v>
      </c>
      <c r="C224" s="921"/>
      <c r="D224" s="921"/>
      <c r="E224" s="921"/>
      <c r="F224" s="921"/>
      <c r="G224" s="921"/>
      <c r="H224" s="921"/>
      <c r="I224" s="921"/>
      <c r="J224" s="921"/>
      <c r="K224" s="921"/>
      <c r="L224" s="921"/>
      <c r="M224" s="921"/>
      <c r="N224" s="921"/>
      <c r="O224" s="921"/>
      <c r="P224" s="921"/>
      <c r="Q224" s="921"/>
      <c r="R224" s="921"/>
      <c r="S224" s="921"/>
      <c r="T224" s="921"/>
      <c r="U224" s="921"/>
      <c r="V224" s="921"/>
      <c r="W224" s="921"/>
      <c r="X224" s="921"/>
      <c r="Y224" s="921"/>
      <c r="Z224" s="921"/>
      <c r="AA224" s="921"/>
      <c r="AB224" s="921"/>
      <c r="AC224" s="921"/>
      <c r="AD224" s="921"/>
      <c r="AE224" s="921"/>
      <c r="AF224" s="921"/>
      <c r="AG224" s="921"/>
      <c r="AH224" s="921"/>
      <c r="AI224" s="921"/>
      <c r="AJ224" s="458"/>
    </row>
    <row r="225" spans="1:36" ht="4.5" customHeight="1">
      <c r="A225" s="457"/>
      <c r="B225" s="172"/>
      <c r="C225" s="433"/>
      <c r="D225" s="433"/>
      <c r="E225" s="433"/>
      <c r="F225" s="433"/>
      <c r="G225" s="433"/>
      <c r="H225" s="433"/>
      <c r="I225" s="433"/>
      <c r="J225" s="433"/>
      <c r="K225" s="433"/>
      <c r="L225" s="433"/>
      <c r="M225" s="433"/>
      <c r="N225" s="433"/>
      <c r="O225" s="433"/>
      <c r="P225" s="433"/>
      <c r="Q225" s="433"/>
      <c r="R225" s="433"/>
      <c r="S225" s="433"/>
      <c r="T225" s="433"/>
      <c r="U225" s="433"/>
      <c r="V225" s="433"/>
      <c r="W225" s="433"/>
      <c r="X225" s="433"/>
      <c r="Y225" s="433"/>
      <c r="Z225" s="433"/>
      <c r="AA225" s="433"/>
      <c r="AB225" s="433"/>
      <c r="AC225" s="433"/>
      <c r="AD225" s="433"/>
      <c r="AE225" s="433"/>
      <c r="AF225" s="433"/>
      <c r="AG225" s="433"/>
      <c r="AH225" s="433"/>
      <c r="AI225" s="433"/>
      <c r="AJ225" s="458"/>
    </row>
    <row r="226" spans="1:36" s="462" customFormat="1" ht="13.5" customHeight="1">
      <c r="A226" s="459"/>
      <c r="B226" s="460" t="s">
        <v>19</v>
      </c>
      <c r="C226" s="460"/>
      <c r="D226" s="922">
        <v>3</v>
      </c>
      <c r="E226" s="923"/>
      <c r="F226" s="460" t="s">
        <v>5</v>
      </c>
      <c r="G226" s="922">
        <v>4</v>
      </c>
      <c r="H226" s="923"/>
      <c r="I226" s="460" t="s">
        <v>4</v>
      </c>
      <c r="J226" s="922">
        <v>1</v>
      </c>
      <c r="K226" s="923"/>
      <c r="L226" s="460" t="s">
        <v>3</v>
      </c>
      <c r="M226" s="461"/>
      <c r="N226" s="924" t="s">
        <v>6</v>
      </c>
      <c r="O226" s="924"/>
      <c r="P226" s="924"/>
      <c r="Q226" s="925" t="e">
        <f>IF(G10="","",G10)</f>
        <v>#REF!</v>
      </c>
      <c r="R226" s="925"/>
      <c r="S226" s="925"/>
      <c r="T226" s="925"/>
      <c r="U226" s="925"/>
      <c r="V226" s="925"/>
      <c r="W226" s="925"/>
      <c r="X226" s="925"/>
      <c r="Y226" s="925"/>
      <c r="Z226" s="925"/>
      <c r="AA226" s="925"/>
      <c r="AB226" s="925"/>
      <c r="AC226" s="925"/>
      <c r="AD226" s="925"/>
      <c r="AE226" s="925"/>
      <c r="AF226" s="925"/>
      <c r="AG226" s="925"/>
      <c r="AH226" s="925"/>
      <c r="AI226" s="925"/>
      <c r="AJ226" s="926"/>
    </row>
    <row r="227" spans="1:36" s="462" customFormat="1" ht="13.5" customHeight="1">
      <c r="A227" s="463"/>
      <c r="B227" s="464"/>
      <c r="C227" s="465"/>
      <c r="D227" s="465"/>
      <c r="E227" s="465"/>
      <c r="F227" s="465"/>
      <c r="G227" s="465"/>
      <c r="H227" s="465"/>
      <c r="I227" s="465"/>
      <c r="J227" s="465"/>
      <c r="K227" s="465"/>
      <c r="L227" s="465"/>
      <c r="M227" s="465"/>
      <c r="N227" s="915" t="s">
        <v>82</v>
      </c>
      <c r="O227" s="915"/>
      <c r="P227" s="915"/>
      <c r="Q227" s="916" t="s">
        <v>83</v>
      </c>
      <c r="R227" s="916"/>
      <c r="S227" s="917" t="s">
        <v>433</v>
      </c>
      <c r="T227" s="917"/>
      <c r="U227" s="917"/>
      <c r="V227" s="917"/>
      <c r="W227" s="917"/>
      <c r="X227" s="918" t="s">
        <v>84</v>
      </c>
      <c r="Y227" s="918"/>
      <c r="Z227" s="917" t="s">
        <v>434</v>
      </c>
      <c r="AA227" s="917"/>
      <c r="AB227" s="917"/>
      <c r="AC227" s="917"/>
      <c r="AD227" s="917"/>
      <c r="AE227" s="917"/>
      <c r="AF227" s="917"/>
      <c r="AG227" s="917"/>
      <c r="AH227" s="917"/>
      <c r="AI227" s="919"/>
      <c r="AJ227" s="920"/>
    </row>
    <row r="228" spans="1:36" s="462" customFormat="1" ht="4.5" customHeight="1" thickBot="1">
      <c r="A228" s="466"/>
      <c r="B228" s="467"/>
      <c r="C228" s="468"/>
      <c r="D228" s="468"/>
      <c r="E228" s="468"/>
      <c r="F228" s="468"/>
      <c r="G228" s="468"/>
      <c r="H228" s="468"/>
      <c r="I228" s="468"/>
      <c r="J228" s="468"/>
      <c r="K228" s="468"/>
      <c r="L228" s="468"/>
      <c r="M228" s="468"/>
      <c r="N228" s="468"/>
      <c r="O228" s="468"/>
      <c r="P228" s="467"/>
      <c r="Q228" s="469"/>
      <c r="R228" s="470"/>
      <c r="S228" s="470"/>
      <c r="T228" s="470"/>
      <c r="U228" s="470"/>
      <c r="V228" s="470"/>
      <c r="W228" s="471"/>
      <c r="X228" s="471"/>
      <c r="Y228" s="471"/>
      <c r="Z228" s="471"/>
      <c r="AA228" s="471"/>
      <c r="AB228" s="471"/>
      <c r="AC228" s="471"/>
      <c r="AD228" s="471"/>
      <c r="AE228" s="471"/>
      <c r="AF228" s="471"/>
      <c r="AG228" s="471"/>
      <c r="AH228" s="471"/>
      <c r="AI228" s="472"/>
      <c r="AJ228" s="473"/>
    </row>
    <row r="229" spans="1:36" ht="13.5" customHeight="1">
      <c r="A229" s="474"/>
      <c r="B229" s="233"/>
      <c r="C229" s="461"/>
      <c r="D229" s="461"/>
      <c r="E229" s="461"/>
      <c r="F229" s="461"/>
      <c r="G229" s="461"/>
      <c r="H229" s="461"/>
      <c r="I229" s="461"/>
      <c r="J229" s="461"/>
      <c r="K229" s="461"/>
      <c r="L229" s="461"/>
      <c r="M229" s="461"/>
      <c r="N229" s="461"/>
      <c r="O229" s="461"/>
      <c r="P229" s="461"/>
      <c r="Q229" s="461"/>
      <c r="R229" s="461"/>
      <c r="S229" s="461"/>
      <c r="T229" s="461"/>
      <c r="U229" s="461"/>
      <c r="V229" s="461"/>
      <c r="W229" s="461"/>
      <c r="X229" s="461"/>
      <c r="Y229" s="461"/>
      <c r="Z229" s="461"/>
      <c r="AA229" s="461"/>
      <c r="AB229" s="461"/>
      <c r="AC229" s="461"/>
      <c r="AD229" s="461"/>
      <c r="AE229" s="461"/>
      <c r="AF229" s="461"/>
      <c r="AG229" s="461"/>
      <c r="AH229" s="461"/>
      <c r="AI229" s="461"/>
      <c r="AJ229" s="475"/>
    </row>
    <row r="230" spans="1:36">
      <c r="B230" s="460"/>
    </row>
    <row r="231" spans="1:36" ht="17.25">
      <c r="A231" s="476"/>
      <c r="B231" s="47"/>
      <c r="C231" s="476"/>
      <c r="D231" s="476"/>
      <c r="E231" s="476"/>
      <c r="F231" s="476"/>
      <c r="G231" s="476"/>
      <c r="H231" s="476"/>
      <c r="I231" s="476"/>
      <c r="J231" s="476"/>
      <c r="K231" s="476"/>
      <c r="L231" s="476"/>
      <c r="M231" s="476"/>
      <c r="N231" s="476"/>
      <c r="O231" s="476"/>
      <c r="P231" s="476"/>
      <c r="Q231" s="476"/>
      <c r="R231" s="476"/>
      <c r="S231" s="476"/>
      <c r="T231" s="476"/>
      <c r="U231" s="476"/>
      <c r="V231" s="476"/>
      <c r="W231" s="476"/>
      <c r="X231" s="476"/>
      <c r="Y231" s="476"/>
      <c r="Z231" s="476"/>
      <c r="AA231" s="476"/>
      <c r="AB231" s="476"/>
      <c r="AC231" s="476"/>
      <c r="AD231" s="476"/>
      <c r="AE231" s="477"/>
      <c r="AF231" s="476"/>
      <c r="AG231" s="476"/>
      <c r="AH231" s="476"/>
      <c r="AI231" s="476"/>
      <c r="AJ231" s="476"/>
    </row>
    <row r="232" spans="1:36">
      <c r="A232" s="478"/>
      <c r="B232" s="476" t="s">
        <v>16</v>
      </c>
      <c r="C232" s="478"/>
      <c r="D232" s="478"/>
      <c r="E232" s="478"/>
      <c r="F232" s="478"/>
      <c r="G232" s="478"/>
      <c r="H232" s="478"/>
      <c r="I232" s="478"/>
      <c r="J232" s="478"/>
      <c r="K232" s="478"/>
      <c r="L232" s="478"/>
      <c r="M232" s="478"/>
      <c r="N232" s="478"/>
      <c r="O232" s="478"/>
      <c r="P232" s="478"/>
      <c r="Q232" s="478"/>
      <c r="R232" s="478"/>
      <c r="S232" s="478"/>
      <c r="T232" s="478"/>
      <c r="U232" s="478"/>
      <c r="V232" s="478"/>
      <c r="W232" s="478"/>
      <c r="X232" s="478"/>
      <c r="Y232" s="478"/>
      <c r="Z232" s="478"/>
      <c r="AA232" s="478"/>
      <c r="AB232" s="478"/>
      <c r="AC232" s="478"/>
      <c r="AD232" s="478"/>
      <c r="AE232" s="478"/>
      <c r="AF232" s="478"/>
      <c r="AG232" s="478"/>
      <c r="AH232" s="478"/>
      <c r="AI232" s="478"/>
      <c r="AJ232" s="478"/>
    </row>
    <row r="233" spans="1:36">
      <c r="A233" s="478"/>
      <c r="B233" s="478"/>
      <c r="C233" s="478"/>
      <c r="D233" s="478"/>
      <c r="E233" s="478"/>
      <c r="F233" s="478"/>
      <c r="G233" s="478"/>
      <c r="H233" s="478"/>
      <c r="I233" s="478"/>
      <c r="J233" s="478"/>
      <c r="K233" s="478"/>
      <c r="L233" s="478"/>
      <c r="M233" s="478"/>
      <c r="N233" s="478"/>
      <c r="O233" s="478"/>
      <c r="P233" s="478"/>
      <c r="Q233" s="478"/>
      <c r="R233" s="478"/>
      <c r="S233" s="478"/>
      <c r="T233" s="478"/>
      <c r="U233" s="478"/>
      <c r="V233" s="478"/>
      <c r="W233" s="478"/>
      <c r="X233" s="478"/>
      <c r="Y233" s="478"/>
      <c r="Z233" s="478"/>
      <c r="AA233" s="478"/>
      <c r="AB233" s="478"/>
      <c r="AC233" s="478"/>
      <c r="AD233" s="478"/>
      <c r="AE233" s="478"/>
      <c r="AF233" s="478"/>
      <c r="AG233" s="478"/>
      <c r="AH233" s="478"/>
      <c r="AI233" s="478"/>
      <c r="AJ233" s="478"/>
    </row>
    <row r="234" spans="1:36">
      <c r="A234" s="478"/>
      <c r="B234" s="478"/>
      <c r="C234" s="478"/>
      <c r="D234" s="478"/>
      <c r="E234" s="478"/>
      <c r="F234" s="478"/>
      <c r="G234" s="478"/>
      <c r="H234" s="478"/>
      <c r="I234" s="478"/>
      <c r="J234" s="478"/>
      <c r="K234" s="478"/>
      <c r="L234" s="478"/>
      <c r="M234" s="478"/>
      <c r="N234" s="478"/>
      <c r="O234" s="478"/>
      <c r="P234" s="478"/>
      <c r="Q234" s="478"/>
      <c r="R234" s="478"/>
      <c r="S234" s="478"/>
      <c r="T234" s="478"/>
      <c r="U234" s="478"/>
      <c r="V234" s="478"/>
      <c r="W234" s="478"/>
      <c r="X234" s="478"/>
      <c r="Y234" s="478"/>
      <c r="Z234" s="478"/>
      <c r="AA234" s="478"/>
      <c r="AB234" s="478"/>
      <c r="AC234" s="478"/>
      <c r="AD234" s="478"/>
      <c r="AE234" s="478"/>
      <c r="AF234" s="478"/>
      <c r="AG234" s="478"/>
      <c r="AH234" s="478"/>
      <c r="AI234" s="478"/>
      <c r="AJ234" s="478"/>
    </row>
    <row r="235" spans="1:36">
      <c r="A235" s="478"/>
      <c r="B235" s="478"/>
      <c r="C235" s="478"/>
      <c r="D235" s="478"/>
      <c r="E235" s="478"/>
      <c r="F235" s="478"/>
      <c r="G235" s="478"/>
      <c r="H235" s="478"/>
      <c r="I235" s="478"/>
      <c r="J235" s="478"/>
      <c r="K235" s="478"/>
      <c r="L235" s="478"/>
      <c r="M235" s="478"/>
      <c r="N235" s="478"/>
      <c r="O235" s="478"/>
      <c r="P235" s="478"/>
      <c r="Q235" s="478"/>
      <c r="R235" s="478"/>
      <c r="S235" s="478"/>
      <c r="T235" s="478"/>
      <c r="U235" s="478"/>
      <c r="V235" s="478"/>
      <c r="W235" s="478"/>
      <c r="X235" s="478"/>
      <c r="Y235" s="478"/>
      <c r="Z235" s="478"/>
      <c r="AA235" s="478"/>
      <c r="AB235" s="478"/>
      <c r="AC235" s="478"/>
      <c r="AD235" s="478"/>
      <c r="AE235" s="478"/>
      <c r="AF235" s="478"/>
      <c r="AG235" s="478"/>
      <c r="AH235" s="478"/>
      <c r="AI235" s="478"/>
      <c r="AJ235" s="478"/>
    </row>
    <row r="236" spans="1:36">
      <c r="A236" s="478"/>
      <c r="B236" s="478"/>
      <c r="C236" s="478"/>
      <c r="D236" s="478"/>
      <c r="E236" s="478"/>
      <c r="F236" s="478"/>
      <c r="G236" s="478"/>
      <c r="H236" s="478"/>
      <c r="I236" s="478"/>
      <c r="J236" s="478"/>
      <c r="K236" s="478"/>
      <c r="L236" s="478"/>
      <c r="M236" s="478"/>
      <c r="N236" s="478"/>
      <c r="O236" s="478"/>
      <c r="P236" s="478"/>
      <c r="Q236" s="478"/>
      <c r="R236" s="478"/>
      <c r="S236" s="478"/>
      <c r="T236" s="478"/>
      <c r="U236" s="478"/>
      <c r="V236" s="478"/>
      <c r="W236" s="478"/>
      <c r="X236" s="478"/>
      <c r="Y236" s="478"/>
      <c r="Z236" s="478"/>
      <c r="AA236" s="478"/>
      <c r="AB236" s="478"/>
      <c r="AC236" s="478"/>
      <c r="AD236" s="478"/>
      <c r="AE236" s="478"/>
      <c r="AF236" s="478"/>
      <c r="AG236" s="478"/>
      <c r="AH236" s="478"/>
      <c r="AI236" s="478"/>
      <c r="AJ236" s="478"/>
    </row>
    <row r="237" spans="1:36">
      <c r="A237" s="478"/>
      <c r="B237" s="478"/>
      <c r="C237" s="478"/>
      <c r="D237" s="478"/>
      <c r="E237" s="478"/>
      <c r="F237" s="478"/>
      <c r="G237" s="478"/>
      <c r="H237" s="478"/>
      <c r="I237" s="478"/>
      <c r="J237" s="478"/>
      <c r="K237" s="478"/>
      <c r="L237" s="478"/>
      <c r="M237" s="478"/>
      <c r="N237" s="478"/>
      <c r="O237" s="478"/>
      <c r="P237" s="478"/>
      <c r="Q237" s="478"/>
      <c r="R237" s="478"/>
      <c r="S237" s="478"/>
      <c r="T237" s="478"/>
      <c r="U237" s="478"/>
      <c r="V237" s="478"/>
      <c r="W237" s="478"/>
      <c r="X237" s="478"/>
      <c r="Y237" s="478"/>
      <c r="Z237" s="478"/>
      <c r="AA237" s="478"/>
      <c r="AB237" s="478"/>
      <c r="AC237" s="478"/>
      <c r="AD237" s="478"/>
      <c r="AE237" s="478"/>
      <c r="AF237" s="478"/>
      <c r="AG237" s="478"/>
      <c r="AH237" s="478"/>
      <c r="AI237" s="478"/>
      <c r="AJ237" s="478"/>
    </row>
    <row r="238" spans="1:36">
      <c r="A238" s="478"/>
      <c r="B238" s="478"/>
      <c r="C238" s="478"/>
      <c r="D238" s="478"/>
      <c r="E238" s="478"/>
      <c r="F238" s="478"/>
      <c r="G238" s="478"/>
      <c r="H238" s="478"/>
      <c r="I238" s="478"/>
      <c r="J238" s="478"/>
      <c r="K238" s="478"/>
      <c r="L238" s="478"/>
      <c r="M238" s="478"/>
      <c r="N238" s="478"/>
      <c r="O238" s="478"/>
      <c r="P238" s="478"/>
      <c r="Q238" s="478"/>
      <c r="R238" s="478"/>
      <c r="S238" s="478"/>
      <c r="T238" s="478"/>
      <c r="U238" s="478"/>
      <c r="V238" s="478"/>
      <c r="W238" s="478"/>
      <c r="X238" s="478"/>
      <c r="Y238" s="478"/>
      <c r="Z238" s="478"/>
      <c r="AA238" s="478"/>
      <c r="AB238" s="478"/>
      <c r="AC238" s="478"/>
      <c r="AD238" s="478"/>
      <c r="AE238" s="478"/>
      <c r="AF238" s="478"/>
      <c r="AG238" s="478"/>
      <c r="AH238" s="478"/>
      <c r="AI238" s="478"/>
      <c r="AJ238" s="478"/>
    </row>
    <row r="239" spans="1:36">
      <c r="A239" s="478"/>
      <c r="B239" s="478"/>
      <c r="C239" s="478"/>
      <c r="D239" s="478"/>
      <c r="E239" s="478"/>
      <c r="F239" s="478"/>
      <c r="G239" s="478"/>
      <c r="H239" s="478"/>
      <c r="I239" s="478"/>
      <c r="J239" s="478"/>
      <c r="K239" s="478"/>
      <c r="L239" s="478"/>
      <c r="M239" s="478"/>
      <c r="N239" s="478"/>
      <c r="O239" s="478"/>
      <c r="P239" s="478"/>
      <c r="Q239" s="478"/>
      <c r="R239" s="478"/>
      <c r="S239" s="478"/>
      <c r="T239" s="478"/>
      <c r="U239" s="478"/>
      <c r="V239" s="478"/>
      <c r="W239" s="478"/>
      <c r="X239" s="478"/>
      <c r="Y239" s="478"/>
      <c r="Z239" s="478"/>
      <c r="AA239" s="478"/>
      <c r="AB239" s="478"/>
      <c r="AC239" s="478"/>
      <c r="AD239" s="478"/>
      <c r="AE239" s="478"/>
      <c r="AF239" s="478"/>
      <c r="AG239" s="478"/>
      <c r="AH239" s="478"/>
      <c r="AI239" s="478"/>
      <c r="AJ239" s="478"/>
    </row>
    <row r="240" spans="1:36">
      <c r="A240" s="478"/>
      <c r="B240" s="478"/>
      <c r="C240" s="478"/>
      <c r="D240" s="478"/>
      <c r="E240" s="478"/>
      <c r="F240" s="478"/>
      <c r="G240" s="478"/>
      <c r="H240" s="478"/>
      <c r="I240" s="478"/>
      <c r="J240" s="478"/>
      <c r="K240" s="478"/>
      <c r="L240" s="478"/>
      <c r="M240" s="478"/>
      <c r="N240" s="478"/>
      <c r="O240" s="478"/>
      <c r="P240" s="478"/>
      <c r="Q240" s="478"/>
      <c r="R240" s="478"/>
      <c r="S240" s="478"/>
      <c r="T240" s="478"/>
      <c r="U240" s="478"/>
      <c r="V240" s="478"/>
      <c r="W240" s="478"/>
      <c r="X240" s="478"/>
      <c r="Y240" s="478"/>
      <c r="Z240" s="478"/>
      <c r="AA240" s="478"/>
      <c r="AB240" s="478"/>
      <c r="AC240" s="478"/>
      <c r="AD240" s="478"/>
      <c r="AE240" s="478"/>
      <c r="AF240" s="478"/>
      <c r="AG240" s="478"/>
      <c r="AH240" s="478"/>
      <c r="AI240" s="478"/>
      <c r="AJ240" s="478"/>
    </row>
    <row r="241" spans="1:36">
      <c r="A241" s="478"/>
      <c r="B241" s="478"/>
      <c r="C241" s="478"/>
      <c r="D241" s="478"/>
      <c r="E241" s="478"/>
      <c r="F241" s="478"/>
      <c r="G241" s="478"/>
      <c r="H241" s="478"/>
      <c r="I241" s="478"/>
      <c r="J241" s="478"/>
      <c r="K241" s="478"/>
      <c r="L241" s="478"/>
      <c r="M241" s="478"/>
      <c r="N241" s="478"/>
      <c r="O241" s="478"/>
      <c r="P241" s="478"/>
      <c r="Q241" s="478"/>
      <c r="R241" s="478"/>
      <c r="S241" s="478"/>
      <c r="T241" s="478"/>
      <c r="U241" s="478"/>
      <c r="V241" s="478"/>
      <c r="W241" s="478"/>
      <c r="X241" s="478"/>
      <c r="Y241" s="478"/>
      <c r="Z241" s="478"/>
      <c r="AA241" s="478"/>
      <c r="AB241" s="478"/>
      <c r="AC241" s="478"/>
      <c r="AD241" s="478"/>
      <c r="AE241" s="478"/>
      <c r="AF241" s="478"/>
      <c r="AG241" s="478"/>
      <c r="AH241" s="478"/>
      <c r="AI241" s="478"/>
      <c r="AJ241" s="478"/>
    </row>
    <row r="242" spans="1:36">
      <c r="A242" s="478"/>
      <c r="B242" s="478"/>
      <c r="C242" s="478"/>
      <c r="D242" s="478"/>
      <c r="E242" s="478"/>
      <c r="F242" s="478"/>
      <c r="G242" s="478"/>
      <c r="H242" s="478"/>
      <c r="I242" s="478"/>
      <c r="J242" s="478"/>
      <c r="K242" s="478"/>
      <c r="L242" s="478"/>
      <c r="M242" s="478"/>
      <c r="N242" s="478"/>
      <c r="O242" s="478"/>
      <c r="P242" s="478"/>
      <c r="Q242" s="478"/>
      <c r="R242" s="478"/>
      <c r="S242" s="478"/>
      <c r="T242" s="478"/>
      <c r="U242" s="478"/>
      <c r="V242" s="478"/>
      <c r="W242" s="478"/>
      <c r="X242" s="478"/>
      <c r="Y242" s="478"/>
      <c r="Z242" s="478"/>
      <c r="AA242" s="478"/>
      <c r="AB242" s="478"/>
      <c r="AC242" s="478"/>
      <c r="AD242" s="478"/>
      <c r="AE242" s="478"/>
      <c r="AF242" s="478"/>
      <c r="AG242" s="478"/>
      <c r="AH242" s="478"/>
      <c r="AI242" s="478"/>
      <c r="AJ242" s="478"/>
    </row>
    <row r="243" spans="1:36">
      <c r="A243" s="478"/>
      <c r="B243" s="478"/>
      <c r="C243" s="478"/>
      <c r="D243" s="478"/>
      <c r="E243" s="478"/>
      <c r="F243" s="478"/>
      <c r="G243" s="478"/>
      <c r="H243" s="478"/>
      <c r="I243" s="478"/>
      <c r="J243" s="478"/>
      <c r="K243" s="478"/>
      <c r="L243" s="478"/>
      <c r="M243" s="478"/>
      <c r="N243" s="478"/>
      <c r="O243" s="478"/>
      <c r="P243" s="478"/>
      <c r="Q243" s="478"/>
      <c r="R243" s="478"/>
      <c r="S243" s="478"/>
      <c r="T243" s="478"/>
      <c r="U243" s="478"/>
      <c r="V243" s="478"/>
      <c r="W243" s="478"/>
      <c r="X243" s="478"/>
      <c r="Y243" s="478"/>
      <c r="Z243" s="478"/>
      <c r="AA243" s="478"/>
      <c r="AB243" s="478"/>
      <c r="AC243" s="478"/>
      <c r="AD243" s="478"/>
      <c r="AE243" s="478"/>
      <c r="AF243" s="478"/>
      <c r="AG243" s="478"/>
      <c r="AH243" s="478"/>
      <c r="AI243" s="478"/>
      <c r="AJ243" s="478"/>
    </row>
    <row r="244" spans="1:36">
      <c r="A244" s="478"/>
      <c r="B244" s="478"/>
      <c r="C244" s="478"/>
      <c r="D244" s="478"/>
      <c r="E244" s="478"/>
      <c r="F244" s="478"/>
      <c r="G244" s="478"/>
      <c r="H244" s="478"/>
      <c r="I244" s="478"/>
      <c r="J244" s="478"/>
      <c r="K244" s="478"/>
      <c r="L244" s="478"/>
      <c r="M244" s="478"/>
      <c r="N244" s="478"/>
      <c r="O244" s="478"/>
      <c r="P244" s="478"/>
      <c r="Q244" s="478"/>
      <c r="R244" s="478"/>
      <c r="S244" s="478"/>
      <c r="T244" s="478"/>
      <c r="U244" s="478"/>
      <c r="V244" s="478"/>
      <c r="W244" s="478"/>
      <c r="X244" s="478"/>
      <c r="Y244" s="478"/>
      <c r="Z244" s="478"/>
      <c r="AA244" s="478"/>
      <c r="AB244" s="478"/>
      <c r="AC244" s="478"/>
      <c r="AD244" s="478"/>
      <c r="AE244" s="478"/>
      <c r="AF244" s="478"/>
      <c r="AG244" s="478"/>
      <c r="AH244" s="478"/>
      <c r="AI244" s="478"/>
      <c r="AJ244" s="478"/>
    </row>
    <row r="245" spans="1:36">
      <c r="A245" s="478"/>
      <c r="B245" s="478"/>
      <c r="C245" s="478"/>
      <c r="D245" s="478"/>
      <c r="E245" s="478"/>
      <c r="F245" s="478"/>
      <c r="G245" s="478"/>
      <c r="H245" s="478"/>
      <c r="I245" s="478"/>
      <c r="J245" s="478"/>
      <c r="K245" s="478"/>
      <c r="L245" s="478"/>
      <c r="M245" s="478"/>
      <c r="N245" s="478"/>
      <c r="O245" s="478"/>
      <c r="P245" s="478"/>
      <c r="Q245" s="478"/>
      <c r="R245" s="478"/>
      <c r="S245" s="478"/>
      <c r="T245" s="478"/>
      <c r="U245" s="478"/>
      <c r="V245" s="478"/>
      <c r="W245" s="478"/>
      <c r="X245" s="478"/>
      <c r="Y245" s="478"/>
      <c r="Z245" s="478"/>
      <c r="AA245" s="478"/>
      <c r="AB245" s="478"/>
      <c r="AC245" s="478"/>
      <c r="AD245" s="478"/>
      <c r="AE245" s="478"/>
      <c r="AF245" s="478"/>
      <c r="AG245" s="478"/>
      <c r="AH245" s="478"/>
      <c r="AI245" s="478"/>
      <c r="AJ245" s="478"/>
    </row>
    <row r="246" spans="1:36">
      <c r="A246" s="478"/>
      <c r="B246" s="478"/>
      <c r="C246" s="478"/>
      <c r="D246" s="478"/>
      <c r="E246" s="478"/>
      <c r="F246" s="478"/>
      <c r="G246" s="478"/>
      <c r="H246" s="478"/>
      <c r="I246" s="478"/>
      <c r="J246" s="478"/>
      <c r="K246" s="478"/>
      <c r="L246" s="478"/>
      <c r="M246" s="478"/>
      <c r="N246" s="478"/>
      <c r="O246" s="478"/>
      <c r="P246" s="478"/>
      <c r="Q246" s="478"/>
      <c r="R246" s="478"/>
      <c r="S246" s="478"/>
      <c r="T246" s="478"/>
      <c r="U246" s="478"/>
      <c r="V246" s="478"/>
      <c r="W246" s="478"/>
      <c r="X246" s="478"/>
      <c r="Y246" s="478"/>
      <c r="Z246" s="478"/>
      <c r="AA246" s="478"/>
      <c r="AB246" s="478"/>
      <c r="AC246" s="478"/>
      <c r="AD246" s="478"/>
      <c r="AE246" s="478"/>
      <c r="AF246" s="478"/>
      <c r="AG246" s="478"/>
      <c r="AH246" s="478"/>
      <c r="AI246" s="478"/>
      <c r="AJ246" s="478"/>
    </row>
    <row r="247" spans="1:36">
      <c r="A247" s="478"/>
      <c r="B247" s="478"/>
      <c r="C247" s="478"/>
      <c r="D247" s="478"/>
      <c r="E247" s="478"/>
      <c r="F247" s="478"/>
      <c r="G247" s="478"/>
      <c r="H247" s="478"/>
      <c r="I247" s="478"/>
      <c r="J247" s="478"/>
      <c r="K247" s="478"/>
      <c r="L247" s="478"/>
      <c r="M247" s="478"/>
      <c r="N247" s="478"/>
      <c r="O247" s="478"/>
      <c r="P247" s="478"/>
      <c r="Q247" s="478"/>
      <c r="R247" s="478"/>
      <c r="S247" s="478"/>
      <c r="T247" s="478"/>
      <c r="U247" s="478"/>
      <c r="V247" s="478"/>
      <c r="W247" s="478"/>
      <c r="X247" s="478"/>
      <c r="Y247" s="478"/>
      <c r="Z247" s="478"/>
      <c r="AA247" s="478"/>
      <c r="AB247" s="478"/>
      <c r="AC247" s="478"/>
      <c r="AD247" s="478"/>
      <c r="AE247" s="478"/>
      <c r="AF247" s="478"/>
      <c r="AG247" s="478"/>
      <c r="AH247" s="478"/>
      <c r="AI247" s="478"/>
      <c r="AJ247" s="478"/>
    </row>
    <row r="248" spans="1:36">
      <c r="A248" s="478"/>
      <c r="B248" s="478"/>
      <c r="C248" s="478"/>
      <c r="D248" s="478"/>
      <c r="E248" s="478"/>
      <c r="F248" s="478"/>
      <c r="G248" s="478"/>
      <c r="H248" s="478"/>
      <c r="I248" s="478"/>
      <c r="J248" s="478"/>
      <c r="K248" s="478"/>
      <c r="L248" s="478"/>
      <c r="M248" s="478"/>
      <c r="N248" s="478"/>
      <c r="O248" s="478"/>
      <c r="P248" s="478"/>
      <c r="Q248" s="478"/>
      <c r="R248" s="478"/>
      <c r="S248" s="478"/>
      <c r="T248" s="478"/>
      <c r="U248" s="478"/>
      <c r="V248" s="478"/>
      <c r="W248" s="478"/>
      <c r="X248" s="478"/>
      <c r="Y248" s="478"/>
      <c r="Z248" s="478"/>
      <c r="AA248" s="478"/>
      <c r="AB248" s="478"/>
      <c r="AC248" s="478"/>
      <c r="AD248" s="478"/>
      <c r="AE248" s="478"/>
      <c r="AF248" s="478"/>
      <c r="AG248" s="478"/>
      <c r="AH248" s="478"/>
      <c r="AI248" s="478"/>
      <c r="AJ248" s="478"/>
    </row>
    <row r="249" spans="1:36">
      <c r="A249" s="478"/>
      <c r="B249" s="478"/>
      <c r="C249" s="478"/>
      <c r="D249" s="478"/>
      <c r="E249" s="478"/>
      <c r="F249" s="478"/>
      <c r="G249" s="478"/>
      <c r="H249" s="478"/>
      <c r="I249" s="478"/>
      <c r="J249" s="478"/>
      <c r="K249" s="478"/>
      <c r="L249" s="478"/>
      <c r="M249" s="478"/>
      <c r="N249" s="478"/>
      <c r="O249" s="478"/>
      <c r="P249" s="478"/>
      <c r="Q249" s="478"/>
      <c r="R249" s="478"/>
      <c r="S249" s="478"/>
      <c r="T249" s="478"/>
      <c r="U249" s="478"/>
      <c r="V249" s="478"/>
      <c r="W249" s="478"/>
      <c r="X249" s="478"/>
      <c r="Y249" s="478"/>
      <c r="Z249" s="478"/>
      <c r="AA249" s="478"/>
      <c r="AB249" s="478"/>
      <c r="AC249" s="478"/>
      <c r="AD249" s="478"/>
      <c r="AE249" s="478"/>
      <c r="AF249" s="478"/>
      <c r="AG249" s="478"/>
      <c r="AH249" s="478"/>
      <c r="AI249" s="478"/>
      <c r="AJ249" s="478"/>
    </row>
    <row r="250" spans="1:36">
      <c r="A250" s="478"/>
      <c r="B250" s="478"/>
      <c r="C250" s="478"/>
      <c r="D250" s="478"/>
      <c r="E250" s="478"/>
      <c r="F250" s="478"/>
      <c r="G250" s="478"/>
      <c r="H250" s="478"/>
      <c r="I250" s="478"/>
      <c r="J250" s="478"/>
      <c r="K250" s="478"/>
      <c r="L250" s="478"/>
      <c r="M250" s="478"/>
      <c r="N250" s="478"/>
      <c r="O250" s="478"/>
      <c r="P250" s="478"/>
      <c r="Q250" s="478"/>
      <c r="R250" s="478"/>
      <c r="S250" s="478"/>
      <c r="T250" s="478"/>
      <c r="U250" s="478"/>
      <c r="V250" s="478"/>
      <c r="W250" s="478"/>
      <c r="X250" s="478"/>
      <c r="Y250" s="478"/>
      <c r="Z250" s="478"/>
      <c r="AA250" s="478"/>
      <c r="AB250" s="478"/>
      <c r="AC250" s="478"/>
      <c r="AD250" s="478"/>
      <c r="AE250" s="478"/>
      <c r="AF250" s="478"/>
      <c r="AG250" s="478"/>
      <c r="AH250" s="478"/>
      <c r="AI250" s="478"/>
      <c r="AJ250" s="478"/>
    </row>
    <row r="251" spans="1:36">
      <c r="A251" s="478"/>
      <c r="B251" s="478"/>
      <c r="C251" s="478"/>
      <c r="D251" s="478"/>
      <c r="E251" s="478"/>
      <c r="F251" s="478"/>
      <c r="G251" s="478"/>
      <c r="H251" s="478"/>
      <c r="I251" s="478"/>
      <c r="J251" s="478"/>
      <c r="K251" s="478"/>
      <c r="L251" s="478"/>
      <c r="M251" s="478"/>
      <c r="N251" s="478"/>
      <c r="O251" s="478"/>
      <c r="P251" s="478"/>
      <c r="Q251" s="478"/>
      <c r="R251" s="478"/>
      <c r="S251" s="478"/>
      <c r="T251" s="478"/>
      <c r="U251" s="478"/>
      <c r="V251" s="478"/>
      <c r="W251" s="478"/>
      <c r="X251" s="478"/>
      <c r="Y251" s="478"/>
      <c r="Z251" s="478"/>
      <c r="AA251" s="478"/>
      <c r="AB251" s="478"/>
      <c r="AC251" s="478"/>
      <c r="AD251" s="478"/>
      <c r="AE251" s="478"/>
      <c r="AF251" s="478"/>
      <c r="AG251" s="478"/>
      <c r="AH251" s="478"/>
      <c r="AI251" s="478"/>
      <c r="AJ251" s="478"/>
    </row>
    <row r="252" spans="1:36">
      <c r="A252" s="478"/>
      <c r="B252" s="478"/>
      <c r="C252" s="478"/>
      <c r="D252" s="478"/>
      <c r="E252" s="478"/>
      <c r="F252" s="478"/>
      <c r="G252" s="478"/>
      <c r="H252" s="478"/>
      <c r="I252" s="478"/>
      <c r="J252" s="478"/>
      <c r="K252" s="478"/>
      <c r="L252" s="478"/>
      <c r="M252" s="478"/>
      <c r="N252" s="478"/>
      <c r="O252" s="478"/>
      <c r="P252" s="478"/>
      <c r="Q252" s="478"/>
      <c r="R252" s="478"/>
      <c r="S252" s="478"/>
      <c r="T252" s="478"/>
      <c r="U252" s="478"/>
      <c r="V252" s="478"/>
      <c r="W252" s="478"/>
      <c r="X252" s="478"/>
      <c r="Y252" s="478"/>
      <c r="Z252" s="478"/>
      <c r="AA252" s="478"/>
      <c r="AB252" s="478"/>
      <c r="AC252" s="478"/>
      <c r="AD252" s="478"/>
      <c r="AE252" s="478"/>
      <c r="AF252" s="478"/>
      <c r="AG252" s="478"/>
      <c r="AH252" s="478"/>
      <c r="AI252" s="478"/>
      <c r="AJ252" s="478"/>
    </row>
    <row r="253" spans="1:36">
      <c r="A253" s="478"/>
      <c r="B253" s="478"/>
      <c r="C253" s="478"/>
      <c r="D253" s="478"/>
      <c r="E253" s="478"/>
      <c r="F253" s="478"/>
      <c r="G253" s="478"/>
      <c r="H253" s="478"/>
      <c r="I253" s="478"/>
      <c r="J253" s="478"/>
      <c r="K253" s="478"/>
      <c r="L253" s="478"/>
      <c r="M253" s="478"/>
      <c r="N253" s="478"/>
      <c r="O253" s="478"/>
      <c r="P253" s="478"/>
      <c r="Q253" s="478"/>
      <c r="R253" s="478"/>
      <c r="S253" s="478"/>
      <c r="T253" s="478"/>
      <c r="U253" s="478"/>
      <c r="V253" s="478"/>
      <c r="W253" s="478"/>
      <c r="X253" s="478"/>
      <c r="Y253" s="478"/>
      <c r="Z253" s="478"/>
      <c r="AA253" s="478"/>
      <c r="AB253" s="478"/>
      <c r="AC253" s="478"/>
      <c r="AD253" s="478"/>
      <c r="AE253" s="478"/>
      <c r="AF253" s="478"/>
      <c r="AG253" s="478"/>
      <c r="AH253" s="478"/>
      <c r="AI253" s="478"/>
      <c r="AJ253" s="478"/>
    </row>
    <row r="254" spans="1:36">
      <c r="A254" s="478"/>
      <c r="B254" s="478"/>
      <c r="C254" s="478"/>
      <c r="D254" s="478"/>
      <c r="E254" s="478"/>
      <c r="F254" s="478"/>
      <c r="G254" s="478"/>
      <c r="H254" s="478"/>
      <c r="I254" s="478"/>
      <c r="J254" s="478"/>
      <c r="K254" s="478"/>
      <c r="L254" s="478"/>
      <c r="M254" s="478"/>
      <c r="N254" s="478"/>
      <c r="O254" s="478"/>
      <c r="P254" s="478"/>
      <c r="Q254" s="478"/>
      <c r="R254" s="478"/>
      <c r="S254" s="478"/>
      <c r="T254" s="478"/>
      <c r="U254" s="478"/>
      <c r="V254" s="478"/>
      <c r="W254" s="478"/>
      <c r="X254" s="478"/>
      <c r="Y254" s="478"/>
      <c r="Z254" s="478"/>
      <c r="AA254" s="478"/>
      <c r="AB254" s="478"/>
      <c r="AC254" s="478"/>
      <c r="AD254" s="478"/>
      <c r="AE254" s="478"/>
      <c r="AF254" s="478"/>
      <c r="AG254" s="478"/>
      <c r="AH254" s="478"/>
      <c r="AI254" s="478"/>
      <c r="AJ254" s="478"/>
    </row>
    <row r="255" spans="1:36">
      <c r="A255" s="478"/>
      <c r="B255" s="478"/>
      <c r="C255" s="478"/>
      <c r="D255" s="478"/>
      <c r="E255" s="478"/>
      <c r="F255" s="478"/>
      <c r="G255" s="478"/>
      <c r="H255" s="478"/>
      <c r="I255" s="478"/>
      <c r="J255" s="478"/>
      <c r="K255" s="478"/>
      <c r="L255" s="478"/>
      <c r="M255" s="478"/>
      <c r="N255" s="478"/>
      <c r="O255" s="478"/>
      <c r="P255" s="478"/>
      <c r="Q255" s="478"/>
      <c r="R255" s="478"/>
      <c r="S255" s="478"/>
      <c r="T255" s="478"/>
      <c r="U255" s="478"/>
      <c r="V255" s="478"/>
      <c r="W255" s="478"/>
      <c r="X255" s="478"/>
      <c r="Y255" s="478"/>
      <c r="Z255" s="478"/>
      <c r="AA255" s="478"/>
      <c r="AB255" s="478"/>
      <c r="AC255" s="478"/>
      <c r="AD255" s="478"/>
      <c r="AE255" s="478"/>
      <c r="AF255" s="478"/>
      <c r="AG255" s="478"/>
      <c r="AH255" s="478"/>
      <c r="AI255" s="478"/>
      <c r="AJ255" s="478"/>
    </row>
    <row r="256" spans="1:36">
      <c r="A256" s="478"/>
      <c r="B256" s="478"/>
      <c r="C256" s="478"/>
      <c r="D256" s="478"/>
      <c r="E256" s="478"/>
      <c r="F256" s="478"/>
      <c r="G256" s="478"/>
      <c r="H256" s="478"/>
      <c r="I256" s="478"/>
      <c r="J256" s="478"/>
      <c r="K256" s="478"/>
      <c r="L256" s="478"/>
      <c r="M256" s="478"/>
      <c r="N256" s="478"/>
      <c r="O256" s="478"/>
      <c r="P256" s="478"/>
      <c r="Q256" s="478"/>
      <c r="R256" s="478"/>
      <c r="S256" s="478"/>
      <c r="T256" s="478"/>
      <c r="U256" s="478"/>
      <c r="V256" s="478"/>
      <c r="W256" s="478"/>
      <c r="X256" s="478"/>
      <c r="Y256" s="478"/>
      <c r="Z256" s="478"/>
      <c r="AA256" s="478"/>
      <c r="AB256" s="478"/>
      <c r="AC256" s="478"/>
      <c r="AD256" s="478"/>
      <c r="AE256" s="478"/>
      <c r="AF256" s="478"/>
      <c r="AG256" s="478"/>
      <c r="AH256" s="478"/>
      <c r="AI256" s="478"/>
      <c r="AJ256" s="478"/>
    </row>
    <row r="257" spans="1:36">
      <c r="A257" s="478"/>
      <c r="B257" s="478"/>
      <c r="C257" s="478"/>
      <c r="D257" s="478"/>
      <c r="E257" s="478"/>
      <c r="F257" s="478"/>
      <c r="G257" s="478"/>
      <c r="H257" s="478"/>
      <c r="I257" s="478"/>
      <c r="J257" s="478"/>
      <c r="K257" s="478"/>
      <c r="L257" s="478"/>
      <c r="M257" s="478"/>
      <c r="N257" s="478"/>
      <c r="O257" s="478"/>
      <c r="P257" s="478"/>
      <c r="Q257" s="478"/>
      <c r="R257" s="478"/>
      <c r="S257" s="478"/>
      <c r="T257" s="478"/>
      <c r="U257" s="478"/>
      <c r="V257" s="478"/>
      <c r="W257" s="478"/>
      <c r="X257" s="478"/>
      <c r="Y257" s="478"/>
      <c r="Z257" s="478"/>
      <c r="AA257" s="478"/>
      <c r="AB257" s="478"/>
      <c r="AC257" s="478"/>
      <c r="AD257" s="478"/>
      <c r="AE257" s="478"/>
      <c r="AF257" s="478"/>
      <c r="AG257" s="478"/>
      <c r="AH257" s="478"/>
      <c r="AI257" s="478"/>
      <c r="AJ257" s="478"/>
    </row>
    <row r="258" spans="1:36">
      <c r="A258" s="478"/>
      <c r="B258" s="478"/>
      <c r="C258" s="478"/>
      <c r="D258" s="478"/>
      <c r="E258" s="478"/>
      <c r="F258" s="478"/>
      <c r="G258" s="478"/>
      <c r="H258" s="478"/>
      <c r="I258" s="478"/>
      <c r="J258" s="478"/>
      <c r="K258" s="478"/>
      <c r="L258" s="478"/>
      <c r="M258" s="478"/>
      <c r="N258" s="478"/>
      <c r="O258" s="478"/>
      <c r="P258" s="478"/>
      <c r="Q258" s="478"/>
      <c r="R258" s="478"/>
      <c r="S258" s="478"/>
      <c r="T258" s="478"/>
      <c r="U258" s="478"/>
      <c r="V258" s="478"/>
      <c r="W258" s="478"/>
      <c r="X258" s="478"/>
      <c r="Y258" s="478"/>
      <c r="Z258" s="478"/>
      <c r="AA258" s="478"/>
      <c r="AB258" s="478"/>
      <c r="AC258" s="478"/>
      <c r="AD258" s="478"/>
      <c r="AE258" s="478"/>
      <c r="AF258" s="478"/>
      <c r="AG258" s="478"/>
      <c r="AH258" s="478"/>
      <c r="AI258" s="478"/>
      <c r="AJ258" s="478"/>
    </row>
    <row r="259" spans="1:36">
      <c r="A259" s="478"/>
      <c r="B259" s="478"/>
      <c r="C259" s="478"/>
      <c r="D259" s="478"/>
      <c r="E259" s="478"/>
      <c r="F259" s="478"/>
      <c r="G259" s="478"/>
      <c r="H259" s="478"/>
      <c r="I259" s="478"/>
      <c r="J259" s="478"/>
      <c r="K259" s="478"/>
      <c r="L259" s="478"/>
      <c r="M259" s="478"/>
      <c r="N259" s="478"/>
      <c r="O259" s="478"/>
      <c r="P259" s="478"/>
      <c r="Q259" s="478"/>
      <c r="R259" s="478"/>
      <c r="S259" s="478"/>
      <c r="T259" s="478"/>
      <c r="U259" s="478"/>
      <c r="V259" s="478"/>
      <c r="W259" s="478"/>
      <c r="X259" s="478"/>
      <c r="Y259" s="478"/>
      <c r="Z259" s="478"/>
      <c r="AA259" s="478"/>
      <c r="AB259" s="478"/>
      <c r="AC259" s="478"/>
      <c r="AD259" s="478"/>
      <c r="AE259" s="478"/>
      <c r="AF259" s="478"/>
      <c r="AG259" s="478"/>
      <c r="AH259" s="478"/>
      <c r="AI259" s="478"/>
      <c r="AJ259" s="478"/>
    </row>
    <row r="260" spans="1:36">
      <c r="A260" s="478"/>
      <c r="B260" s="478"/>
      <c r="C260" s="478"/>
      <c r="D260" s="478"/>
      <c r="E260" s="478"/>
      <c r="F260" s="478"/>
      <c r="G260" s="478"/>
      <c r="H260" s="478"/>
      <c r="I260" s="478"/>
      <c r="J260" s="478"/>
      <c r="K260" s="478"/>
      <c r="L260" s="478"/>
      <c r="M260" s="478"/>
      <c r="N260" s="478"/>
      <c r="O260" s="478"/>
      <c r="P260" s="478"/>
      <c r="Q260" s="478"/>
      <c r="R260" s="478"/>
      <c r="S260" s="478"/>
      <c r="T260" s="478"/>
      <c r="U260" s="478"/>
      <c r="V260" s="478"/>
      <c r="W260" s="478"/>
      <c r="X260" s="478"/>
      <c r="Y260" s="478"/>
      <c r="Z260" s="478"/>
      <c r="AA260" s="478"/>
      <c r="AB260" s="478"/>
      <c r="AC260" s="478"/>
      <c r="AD260" s="478"/>
      <c r="AE260" s="478"/>
      <c r="AF260" s="478"/>
      <c r="AG260" s="478"/>
      <c r="AH260" s="478"/>
      <c r="AI260" s="478"/>
      <c r="AJ260" s="478"/>
    </row>
    <row r="261" spans="1:36">
      <c r="A261" s="478"/>
      <c r="B261" s="478"/>
      <c r="C261" s="478"/>
      <c r="D261" s="478"/>
      <c r="E261" s="478"/>
      <c r="F261" s="478"/>
      <c r="G261" s="478"/>
      <c r="H261" s="478"/>
      <c r="I261" s="478"/>
      <c r="J261" s="478"/>
      <c r="K261" s="478"/>
      <c r="L261" s="478"/>
      <c r="M261" s="478"/>
      <c r="N261" s="478"/>
      <c r="O261" s="478"/>
      <c r="P261" s="478"/>
      <c r="Q261" s="478"/>
      <c r="R261" s="478"/>
      <c r="S261" s="478"/>
      <c r="T261" s="478"/>
      <c r="U261" s="478"/>
      <c r="V261" s="478"/>
      <c r="W261" s="478"/>
      <c r="X261" s="478"/>
      <c r="Y261" s="478"/>
      <c r="Z261" s="478"/>
      <c r="AA261" s="478"/>
      <c r="AB261" s="478"/>
      <c r="AC261" s="478"/>
      <c r="AD261" s="478"/>
      <c r="AE261" s="478"/>
      <c r="AF261" s="478"/>
      <c r="AG261" s="478"/>
      <c r="AH261" s="478"/>
      <c r="AI261" s="478"/>
      <c r="AJ261" s="478"/>
    </row>
    <row r="262" spans="1:36">
      <c r="A262" s="478"/>
      <c r="B262" s="478"/>
      <c r="C262" s="478"/>
      <c r="D262" s="478"/>
      <c r="E262" s="478"/>
      <c r="F262" s="478"/>
      <c r="G262" s="478"/>
      <c r="H262" s="478"/>
      <c r="I262" s="478"/>
      <c r="J262" s="478"/>
      <c r="K262" s="478"/>
      <c r="L262" s="478"/>
      <c r="M262" s="478"/>
      <c r="N262" s="478"/>
      <c r="O262" s="478"/>
      <c r="P262" s="478"/>
      <c r="Q262" s="478"/>
      <c r="R262" s="478"/>
      <c r="S262" s="478"/>
      <c r="T262" s="478"/>
      <c r="U262" s="478"/>
      <c r="V262" s="478"/>
      <c r="W262" s="478"/>
      <c r="X262" s="478"/>
      <c r="Y262" s="478"/>
      <c r="Z262" s="478"/>
      <c r="AA262" s="478"/>
      <c r="AB262" s="478"/>
      <c r="AC262" s="478"/>
      <c r="AD262" s="478"/>
      <c r="AE262" s="478"/>
      <c r="AF262" s="478"/>
      <c r="AG262" s="478"/>
      <c r="AH262" s="478"/>
      <c r="AI262" s="478"/>
      <c r="AJ262" s="478"/>
    </row>
    <row r="263" spans="1:36">
      <c r="A263" s="478"/>
      <c r="B263" s="478"/>
      <c r="C263" s="478"/>
      <c r="D263" s="478"/>
      <c r="E263" s="478"/>
      <c r="F263" s="478"/>
      <c r="G263" s="478"/>
      <c r="H263" s="478"/>
      <c r="I263" s="478"/>
      <c r="J263" s="478"/>
      <c r="K263" s="478"/>
      <c r="L263" s="478"/>
      <c r="M263" s="478"/>
      <c r="N263" s="478"/>
      <c r="O263" s="478"/>
      <c r="P263" s="478"/>
      <c r="Q263" s="478"/>
      <c r="R263" s="478"/>
      <c r="S263" s="478"/>
      <c r="T263" s="478"/>
      <c r="U263" s="478"/>
      <c r="V263" s="478"/>
      <c r="W263" s="478"/>
      <c r="X263" s="478"/>
      <c r="Y263" s="478"/>
      <c r="Z263" s="478"/>
      <c r="AA263" s="478"/>
      <c r="AB263" s="478"/>
      <c r="AC263" s="478"/>
      <c r="AD263" s="478"/>
      <c r="AE263" s="478"/>
      <c r="AF263" s="478"/>
      <c r="AG263" s="478"/>
      <c r="AH263" s="478"/>
      <c r="AI263" s="478"/>
      <c r="AJ263" s="478"/>
    </row>
    <row r="264" spans="1:36">
      <c r="A264" s="478"/>
      <c r="B264" s="478"/>
      <c r="C264" s="478"/>
      <c r="D264" s="478"/>
      <c r="E264" s="478"/>
      <c r="F264" s="478"/>
      <c r="G264" s="478"/>
      <c r="H264" s="478"/>
      <c r="I264" s="478"/>
      <c r="J264" s="478"/>
      <c r="K264" s="478"/>
      <c r="L264" s="478"/>
      <c r="M264" s="478"/>
      <c r="N264" s="478"/>
      <c r="O264" s="478"/>
      <c r="P264" s="478"/>
      <c r="Q264" s="478"/>
      <c r="R264" s="478"/>
      <c r="S264" s="478"/>
      <c r="T264" s="478"/>
      <c r="U264" s="478"/>
      <c r="V264" s="478"/>
      <c r="W264" s="478"/>
      <c r="X264" s="478"/>
      <c r="Y264" s="478"/>
      <c r="Z264" s="478"/>
      <c r="AA264" s="478"/>
      <c r="AB264" s="478"/>
      <c r="AC264" s="478"/>
      <c r="AD264" s="478"/>
      <c r="AE264" s="478"/>
      <c r="AF264" s="478"/>
      <c r="AG264" s="478"/>
      <c r="AH264" s="478"/>
      <c r="AI264" s="478"/>
      <c r="AJ264" s="478"/>
    </row>
    <row r="265" spans="1:36">
      <c r="A265" s="478"/>
      <c r="B265" s="478"/>
      <c r="C265" s="478"/>
      <c r="D265" s="478"/>
      <c r="E265" s="478"/>
      <c r="F265" s="478"/>
      <c r="G265" s="478"/>
      <c r="H265" s="478"/>
      <c r="I265" s="478"/>
      <c r="J265" s="478"/>
      <c r="K265" s="478"/>
      <c r="L265" s="478"/>
      <c r="M265" s="478"/>
      <c r="N265" s="478"/>
      <c r="O265" s="478"/>
      <c r="P265" s="478"/>
      <c r="Q265" s="478"/>
      <c r="R265" s="478"/>
      <c r="S265" s="478"/>
      <c r="T265" s="478"/>
      <c r="U265" s="478"/>
      <c r="V265" s="478"/>
      <c r="W265" s="478"/>
      <c r="X265" s="478"/>
      <c r="Y265" s="478"/>
      <c r="Z265" s="478"/>
      <c r="AA265" s="478"/>
      <c r="AB265" s="478"/>
      <c r="AC265" s="478"/>
      <c r="AD265" s="478"/>
      <c r="AE265" s="478"/>
      <c r="AF265" s="478"/>
      <c r="AG265" s="478"/>
      <c r="AH265" s="478"/>
      <c r="AI265" s="478"/>
      <c r="AJ265" s="478"/>
    </row>
    <row r="266" spans="1:36">
      <c r="A266" s="478"/>
      <c r="B266" s="478"/>
      <c r="C266" s="478"/>
      <c r="D266" s="478"/>
      <c r="E266" s="478"/>
      <c r="F266" s="478"/>
      <c r="G266" s="478"/>
      <c r="H266" s="478"/>
      <c r="I266" s="478"/>
      <c r="J266" s="478"/>
      <c r="K266" s="478"/>
      <c r="L266" s="478"/>
      <c r="M266" s="478"/>
      <c r="N266" s="478"/>
      <c r="O266" s="478"/>
      <c r="P266" s="478"/>
      <c r="Q266" s="478"/>
      <c r="R266" s="478"/>
      <c r="S266" s="478"/>
      <c r="T266" s="478"/>
      <c r="U266" s="478"/>
      <c r="V266" s="478"/>
      <c r="W266" s="478"/>
      <c r="X266" s="478"/>
      <c r="Y266" s="478"/>
      <c r="Z266" s="478"/>
      <c r="AA266" s="478"/>
      <c r="AB266" s="478"/>
      <c r="AC266" s="478"/>
      <c r="AD266" s="478"/>
      <c r="AE266" s="478"/>
      <c r="AF266" s="478"/>
      <c r="AG266" s="478"/>
      <c r="AH266" s="478"/>
      <c r="AI266" s="478"/>
      <c r="AJ266" s="478"/>
    </row>
    <row r="267" spans="1:36">
      <c r="A267" s="478"/>
      <c r="B267" s="478"/>
      <c r="C267" s="478"/>
      <c r="D267" s="478"/>
      <c r="E267" s="478"/>
      <c r="F267" s="478"/>
      <c r="G267" s="478"/>
      <c r="H267" s="478"/>
      <c r="I267" s="478"/>
      <c r="J267" s="478"/>
      <c r="K267" s="478"/>
      <c r="L267" s="478"/>
      <c r="M267" s="478"/>
      <c r="N267" s="478"/>
      <c r="O267" s="478"/>
      <c r="P267" s="478"/>
      <c r="Q267" s="478"/>
      <c r="R267" s="478"/>
      <c r="S267" s="478"/>
      <c r="T267" s="478"/>
      <c r="U267" s="478"/>
      <c r="V267" s="478"/>
      <c r="W267" s="478"/>
      <c r="X267" s="478"/>
      <c r="Y267" s="478"/>
      <c r="Z267" s="478"/>
      <c r="AA267" s="478"/>
      <c r="AB267" s="478"/>
      <c r="AC267" s="478"/>
      <c r="AD267" s="478"/>
      <c r="AE267" s="478"/>
      <c r="AF267" s="478"/>
      <c r="AG267" s="478"/>
      <c r="AH267" s="478"/>
      <c r="AI267" s="478"/>
      <c r="AJ267" s="478"/>
    </row>
    <row r="268" spans="1:36">
      <c r="A268" s="478"/>
      <c r="B268" s="478"/>
      <c r="C268" s="478"/>
      <c r="D268" s="478"/>
      <c r="E268" s="478"/>
      <c r="F268" s="478"/>
      <c r="G268" s="478"/>
      <c r="H268" s="478"/>
      <c r="I268" s="478"/>
      <c r="J268" s="478"/>
      <c r="K268" s="478"/>
      <c r="L268" s="478"/>
      <c r="M268" s="478"/>
      <c r="N268" s="478"/>
      <c r="O268" s="478"/>
      <c r="P268" s="478"/>
      <c r="Q268" s="478"/>
      <c r="R268" s="478"/>
      <c r="S268" s="478"/>
      <c r="T268" s="478"/>
      <c r="U268" s="478"/>
      <c r="V268" s="478"/>
      <c r="W268" s="478"/>
      <c r="X268" s="478"/>
      <c r="Y268" s="478"/>
      <c r="Z268" s="478"/>
      <c r="AA268" s="478"/>
      <c r="AB268" s="478"/>
      <c r="AC268" s="478"/>
      <c r="AD268" s="478"/>
      <c r="AE268" s="478"/>
      <c r="AF268" s="478"/>
      <c r="AG268" s="478"/>
      <c r="AH268" s="478"/>
      <c r="AI268" s="478"/>
      <c r="AJ268" s="478"/>
    </row>
    <row r="269" spans="1:36">
      <c r="A269" s="478"/>
      <c r="B269" s="478"/>
      <c r="C269" s="478"/>
      <c r="D269" s="478"/>
      <c r="E269" s="478"/>
      <c r="F269" s="478"/>
      <c r="G269" s="478"/>
      <c r="H269" s="478"/>
      <c r="I269" s="478"/>
      <c r="J269" s="478"/>
      <c r="K269" s="478"/>
      <c r="L269" s="478"/>
      <c r="M269" s="478"/>
      <c r="N269" s="478"/>
      <c r="O269" s="478"/>
      <c r="P269" s="478"/>
      <c r="Q269" s="478"/>
      <c r="R269" s="478"/>
      <c r="S269" s="478"/>
      <c r="T269" s="478"/>
      <c r="U269" s="478"/>
      <c r="V269" s="478"/>
      <c r="W269" s="478"/>
      <c r="X269" s="478"/>
      <c r="Y269" s="478"/>
      <c r="Z269" s="478"/>
      <c r="AA269" s="478"/>
      <c r="AB269" s="478"/>
      <c r="AC269" s="478"/>
      <c r="AD269" s="478"/>
      <c r="AE269" s="478"/>
      <c r="AF269" s="478"/>
      <c r="AG269" s="478"/>
      <c r="AH269" s="478"/>
      <c r="AI269" s="478"/>
      <c r="AJ269" s="478"/>
    </row>
    <row r="270" spans="1:36">
      <c r="A270" s="478"/>
      <c r="B270" s="478"/>
      <c r="C270" s="478"/>
      <c r="D270" s="478"/>
      <c r="E270" s="478"/>
      <c r="F270" s="478"/>
      <c r="G270" s="478"/>
      <c r="H270" s="478"/>
      <c r="I270" s="478"/>
      <c r="J270" s="478"/>
      <c r="K270" s="478"/>
      <c r="L270" s="478"/>
      <c r="M270" s="478"/>
      <c r="N270" s="478"/>
      <c r="O270" s="478"/>
      <c r="P270" s="478"/>
      <c r="Q270" s="478"/>
      <c r="R270" s="478"/>
      <c r="S270" s="478"/>
      <c r="T270" s="478"/>
      <c r="U270" s="478"/>
      <c r="V270" s="478"/>
      <c r="W270" s="478"/>
      <c r="X270" s="478"/>
      <c r="Y270" s="478"/>
      <c r="Z270" s="478"/>
      <c r="AA270" s="478"/>
      <c r="AB270" s="478"/>
      <c r="AC270" s="478"/>
      <c r="AD270" s="478"/>
      <c r="AE270" s="478"/>
      <c r="AF270" s="478"/>
      <c r="AG270" s="478"/>
      <c r="AH270" s="478"/>
      <c r="AI270" s="478"/>
      <c r="AJ270" s="478"/>
    </row>
    <row r="271" spans="1:36">
      <c r="A271" s="478"/>
      <c r="B271" s="478"/>
      <c r="C271" s="478"/>
      <c r="D271" s="478"/>
      <c r="E271" s="478"/>
      <c r="F271" s="478"/>
      <c r="G271" s="478"/>
      <c r="H271" s="478"/>
      <c r="I271" s="478"/>
      <c r="J271" s="478"/>
      <c r="K271" s="478"/>
      <c r="L271" s="478"/>
      <c r="M271" s="478"/>
      <c r="N271" s="478"/>
      <c r="O271" s="478"/>
      <c r="P271" s="478"/>
      <c r="Q271" s="478"/>
      <c r="R271" s="478"/>
      <c r="S271" s="478"/>
      <c r="T271" s="478"/>
      <c r="U271" s="478"/>
      <c r="V271" s="478"/>
      <c r="W271" s="478"/>
      <c r="X271" s="478"/>
      <c r="Y271" s="478"/>
      <c r="Z271" s="478"/>
      <c r="AA271" s="478"/>
      <c r="AB271" s="478"/>
      <c r="AC271" s="478"/>
      <c r="AD271" s="478"/>
      <c r="AE271" s="478"/>
      <c r="AF271" s="478"/>
      <c r="AG271" s="478"/>
      <c r="AH271" s="478"/>
      <c r="AI271" s="478"/>
      <c r="AJ271" s="478"/>
    </row>
    <row r="272" spans="1:36">
      <c r="A272" s="478"/>
      <c r="B272" s="478"/>
      <c r="C272" s="478"/>
      <c r="D272" s="478"/>
      <c r="E272" s="478"/>
      <c r="F272" s="478"/>
      <c r="G272" s="478"/>
      <c r="H272" s="478"/>
      <c r="I272" s="478"/>
      <c r="J272" s="478"/>
      <c r="K272" s="478"/>
      <c r="L272" s="478"/>
      <c r="M272" s="478"/>
      <c r="N272" s="478"/>
      <c r="O272" s="478"/>
      <c r="P272" s="478"/>
      <c r="Q272" s="478"/>
      <c r="R272" s="478"/>
      <c r="S272" s="478"/>
      <c r="T272" s="478"/>
      <c r="U272" s="478"/>
      <c r="V272" s="478"/>
      <c r="W272" s="478"/>
      <c r="X272" s="478"/>
      <c r="Y272" s="478"/>
      <c r="Z272" s="478"/>
      <c r="AA272" s="478"/>
      <c r="AB272" s="478"/>
      <c r="AC272" s="478"/>
      <c r="AD272" s="478"/>
      <c r="AE272" s="478"/>
      <c r="AF272" s="478"/>
      <c r="AG272" s="478"/>
      <c r="AH272" s="478"/>
      <c r="AI272" s="478"/>
      <c r="AJ272" s="478"/>
    </row>
    <row r="273" spans="1:36">
      <c r="A273" s="478"/>
      <c r="B273" s="478"/>
      <c r="C273" s="478"/>
      <c r="D273" s="478"/>
      <c r="E273" s="478"/>
      <c r="F273" s="478"/>
      <c r="G273" s="478"/>
      <c r="H273" s="478"/>
      <c r="I273" s="478"/>
      <c r="J273" s="478"/>
      <c r="K273" s="478"/>
      <c r="L273" s="478"/>
      <c r="M273" s="478"/>
      <c r="N273" s="478"/>
      <c r="O273" s="478"/>
      <c r="P273" s="478"/>
      <c r="Q273" s="478"/>
      <c r="R273" s="478"/>
      <c r="S273" s="478"/>
      <c r="T273" s="478"/>
      <c r="U273" s="478"/>
      <c r="V273" s="478"/>
      <c r="W273" s="478"/>
      <c r="X273" s="478"/>
      <c r="Y273" s="478"/>
      <c r="Z273" s="478"/>
      <c r="AA273" s="478"/>
      <c r="AB273" s="478"/>
      <c r="AC273" s="478"/>
      <c r="AD273" s="478"/>
      <c r="AE273" s="478"/>
      <c r="AF273" s="478"/>
      <c r="AG273" s="478"/>
      <c r="AH273" s="478"/>
      <c r="AI273" s="478"/>
      <c r="AJ273" s="478"/>
    </row>
    <row r="274" spans="1:36">
      <c r="A274" s="478"/>
      <c r="B274" s="478"/>
      <c r="C274" s="478"/>
      <c r="D274" s="478"/>
      <c r="E274" s="478"/>
      <c r="F274" s="478"/>
      <c r="G274" s="478"/>
      <c r="H274" s="478"/>
      <c r="I274" s="478"/>
      <c r="J274" s="478"/>
      <c r="K274" s="478"/>
      <c r="L274" s="478"/>
      <c r="M274" s="478"/>
      <c r="N274" s="478"/>
      <c r="O274" s="478"/>
      <c r="P274" s="478"/>
      <c r="Q274" s="478"/>
      <c r="R274" s="478"/>
      <c r="S274" s="478"/>
      <c r="T274" s="478"/>
      <c r="U274" s="478"/>
      <c r="V274" s="478"/>
      <c r="W274" s="478"/>
      <c r="X274" s="478"/>
      <c r="Y274" s="478"/>
      <c r="Z274" s="478"/>
      <c r="AA274" s="478"/>
      <c r="AB274" s="478"/>
      <c r="AC274" s="478"/>
      <c r="AD274" s="478"/>
      <c r="AE274" s="478"/>
      <c r="AF274" s="478"/>
      <c r="AG274" s="478"/>
      <c r="AH274" s="478"/>
      <c r="AI274" s="478"/>
      <c r="AJ274" s="478"/>
    </row>
    <row r="275" spans="1:36">
      <c r="A275" s="478"/>
      <c r="B275" s="478"/>
      <c r="C275" s="478"/>
      <c r="D275" s="478"/>
      <c r="E275" s="478"/>
      <c r="F275" s="478"/>
      <c r="G275" s="478"/>
      <c r="H275" s="478"/>
      <c r="I275" s="478"/>
      <c r="J275" s="478"/>
      <c r="K275" s="478"/>
      <c r="L275" s="478"/>
      <c r="M275" s="478"/>
      <c r="N275" s="478"/>
      <c r="O275" s="478"/>
      <c r="P275" s="478"/>
      <c r="Q275" s="478"/>
      <c r="R275" s="478"/>
      <c r="S275" s="478"/>
      <c r="T275" s="478"/>
      <c r="U275" s="478"/>
      <c r="V275" s="478"/>
      <c r="W275" s="478"/>
      <c r="X275" s="478"/>
      <c r="Y275" s="478"/>
      <c r="Z275" s="478"/>
      <c r="AA275" s="478"/>
      <c r="AB275" s="478"/>
      <c r="AC275" s="478"/>
      <c r="AD275" s="478"/>
      <c r="AE275" s="478"/>
      <c r="AF275" s="478"/>
      <c r="AG275" s="478"/>
      <c r="AH275" s="478"/>
      <c r="AI275" s="478"/>
      <c r="AJ275" s="478"/>
    </row>
    <row r="276" spans="1:36">
      <c r="A276" s="478"/>
      <c r="B276" s="478"/>
      <c r="C276" s="478"/>
      <c r="D276" s="478"/>
      <c r="E276" s="478"/>
      <c r="F276" s="478"/>
      <c r="G276" s="478"/>
      <c r="H276" s="478"/>
      <c r="I276" s="478"/>
      <c r="J276" s="478"/>
      <c r="K276" s="478"/>
      <c r="L276" s="478"/>
      <c r="M276" s="478"/>
      <c r="N276" s="478"/>
      <c r="O276" s="478"/>
      <c r="P276" s="478"/>
      <c r="Q276" s="478"/>
      <c r="R276" s="478"/>
      <c r="S276" s="478"/>
      <c r="T276" s="478"/>
      <c r="U276" s="478"/>
      <c r="V276" s="478"/>
      <c r="W276" s="478"/>
      <c r="X276" s="478"/>
      <c r="Y276" s="478"/>
      <c r="Z276" s="478"/>
      <c r="AA276" s="478"/>
      <c r="AB276" s="478"/>
      <c r="AC276" s="478"/>
      <c r="AD276" s="478"/>
      <c r="AE276" s="478"/>
      <c r="AF276" s="478"/>
      <c r="AG276" s="478"/>
      <c r="AH276" s="478"/>
      <c r="AI276" s="478"/>
      <c r="AJ276" s="478"/>
    </row>
    <row r="277" spans="1:36">
      <c r="A277" s="478"/>
      <c r="B277" s="478"/>
      <c r="C277" s="478"/>
      <c r="D277" s="478"/>
      <c r="E277" s="478"/>
      <c r="F277" s="478"/>
      <c r="G277" s="478"/>
      <c r="H277" s="478"/>
      <c r="I277" s="478"/>
      <c r="J277" s="478"/>
      <c r="K277" s="478"/>
      <c r="L277" s="478"/>
      <c r="M277" s="478"/>
      <c r="N277" s="478"/>
      <c r="O277" s="478"/>
      <c r="P277" s="478"/>
      <c r="Q277" s="478"/>
      <c r="R277" s="478"/>
      <c r="S277" s="478"/>
      <c r="T277" s="478"/>
      <c r="U277" s="478"/>
      <c r="V277" s="478"/>
      <c r="W277" s="478"/>
      <c r="X277" s="478"/>
      <c r="Y277" s="478"/>
      <c r="Z277" s="478"/>
      <c r="AA277" s="478"/>
      <c r="AB277" s="478"/>
      <c r="AC277" s="478"/>
      <c r="AD277" s="478"/>
      <c r="AE277" s="478"/>
      <c r="AF277" s="478"/>
      <c r="AG277" s="478"/>
      <c r="AH277" s="478"/>
      <c r="AI277" s="478"/>
      <c r="AJ277" s="478"/>
    </row>
    <row r="278" spans="1:36">
      <c r="A278" s="478"/>
      <c r="B278" s="478"/>
      <c r="C278" s="478"/>
      <c r="D278" s="478"/>
      <c r="E278" s="478"/>
      <c r="F278" s="478"/>
      <c r="G278" s="478"/>
      <c r="H278" s="478"/>
      <c r="I278" s="478"/>
      <c r="J278" s="478"/>
      <c r="K278" s="478"/>
      <c r="L278" s="478"/>
      <c r="M278" s="478"/>
      <c r="N278" s="478"/>
      <c r="O278" s="478"/>
      <c r="P278" s="478"/>
      <c r="Q278" s="478"/>
      <c r="R278" s="478"/>
      <c r="S278" s="478"/>
      <c r="T278" s="478"/>
      <c r="U278" s="478"/>
      <c r="V278" s="478"/>
      <c r="W278" s="478"/>
      <c r="X278" s="478"/>
      <c r="Y278" s="478"/>
      <c r="Z278" s="478"/>
      <c r="AA278" s="478"/>
      <c r="AB278" s="478"/>
      <c r="AC278" s="478"/>
      <c r="AD278" s="478"/>
      <c r="AE278" s="478"/>
      <c r="AF278" s="478"/>
      <c r="AG278" s="478"/>
      <c r="AH278" s="478"/>
      <c r="AI278" s="478"/>
      <c r="AJ278" s="478"/>
    </row>
    <row r="279" spans="1:36">
      <c r="A279" s="478"/>
      <c r="B279" s="478"/>
      <c r="C279" s="478"/>
      <c r="D279" s="478"/>
      <c r="E279" s="478"/>
      <c r="F279" s="478"/>
      <c r="G279" s="478"/>
      <c r="H279" s="478"/>
      <c r="I279" s="478"/>
      <c r="J279" s="478"/>
      <c r="K279" s="478"/>
      <c r="L279" s="478"/>
      <c r="M279" s="478"/>
      <c r="N279" s="478"/>
      <c r="O279" s="478"/>
      <c r="P279" s="478"/>
      <c r="Q279" s="478"/>
      <c r="R279" s="478"/>
      <c r="S279" s="478"/>
      <c r="T279" s="478"/>
      <c r="U279" s="478"/>
      <c r="V279" s="478"/>
      <c r="W279" s="478"/>
      <c r="X279" s="478"/>
      <c r="Y279" s="478"/>
      <c r="Z279" s="478"/>
      <c r="AA279" s="478"/>
      <c r="AB279" s="478"/>
      <c r="AC279" s="478"/>
      <c r="AD279" s="478"/>
      <c r="AE279" s="478"/>
      <c r="AF279" s="478"/>
      <c r="AG279" s="478"/>
      <c r="AH279" s="478"/>
      <c r="AI279" s="478"/>
      <c r="AJ279" s="478"/>
    </row>
    <row r="280" spans="1:36">
      <c r="A280" s="478"/>
      <c r="B280" s="478"/>
      <c r="C280" s="478"/>
      <c r="D280" s="478"/>
      <c r="E280" s="478"/>
      <c r="F280" s="478"/>
      <c r="G280" s="478"/>
      <c r="H280" s="478"/>
      <c r="I280" s="478"/>
      <c r="J280" s="478"/>
      <c r="K280" s="478"/>
      <c r="L280" s="478"/>
      <c r="M280" s="478"/>
      <c r="N280" s="478"/>
      <c r="O280" s="478"/>
      <c r="P280" s="478"/>
      <c r="Q280" s="478"/>
      <c r="R280" s="478"/>
      <c r="S280" s="478"/>
      <c r="T280" s="478"/>
      <c r="U280" s="478"/>
      <c r="V280" s="478"/>
      <c r="W280" s="478"/>
      <c r="X280" s="478"/>
      <c r="Y280" s="478"/>
      <c r="Z280" s="478"/>
      <c r="AA280" s="478"/>
      <c r="AB280" s="478"/>
      <c r="AC280" s="478"/>
      <c r="AD280" s="478"/>
      <c r="AE280" s="478"/>
      <c r="AF280" s="478"/>
      <c r="AG280" s="478"/>
      <c r="AH280" s="478"/>
      <c r="AI280" s="478"/>
      <c r="AJ280" s="478"/>
    </row>
    <row r="281" spans="1:36">
      <c r="A281" s="478"/>
      <c r="B281" s="478"/>
      <c r="C281" s="478"/>
      <c r="D281" s="478"/>
      <c r="E281" s="478"/>
      <c r="F281" s="478"/>
      <c r="G281" s="478"/>
      <c r="H281" s="478"/>
      <c r="I281" s="478"/>
      <c r="J281" s="478"/>
      <c r="K281" s="478"/>
      <c r="L281" s="478"/>
      <c r="M281" s="478"/>
      <c r="N281" s="478"/>
      <c r="O281" s="478"/>
      <c r="P281" s="478"/>
      <c r="Q281" s="478"/>
      <c r="R281" s="478"/>
      <c r="S281" s="478"/>
      <c r="T281" s="478"/>
      <c r="U281" s="478"/>
      <c r="V281" s="478"/>
      <c r="W281" s="478"/>
      <c r="X281" s="478"/>
      <c r="Y281" s="478"/>
      <c r="Z281" s="478"/>
      <c r="AA281" s="478"/>
      <c r="AB281" s="478"/>
      <c r="AC281" s="478"/>
      <c r="AD281" s="478"/>
      <c r="AE281" s="478"/>
      <c r="AF281" s="478"/>
      <c r="AG281" s="478"/>
      <c r="AH281" s="478"/>
      <c r="AI281" s="478"/>
      <c r="AJ281" s="478"/>
    </row>
    <row r="282" spans="1:36">
      <c r="A282" s="478"/>
      <c r="B282" s="478"/>
      <c r="C282" s="478"/>
      <c r="D282" s="478"/>
      <c r="E282" s="478"/>
      <c r="F282" s="478"/>
      <c r="G282" s="478"/>
      <c r="H282" s="478"/>
      <c r="I282" s="478"/>
      <c r="J282" s="478"/>
      <c r="K282" s="478"/>
      <c r="L282" s="478"/>
      <c r="M282" s="478"/>
      <c r="N282" s="478"/>
      <c r="O282" s="478"/>
      <c r="P282" s="478"/>
      <c r="Q282" s="478"/>
      <c r="R282" s="478"/>
      <c r="S282" s="478"/>
      <c r="T282" s="478"/>
      <c r="U282" s="478"/>
      <c r="V282" s="478"/>
      <c r="W282" s="478"/>
      <c r="X282" s="478"/>
      <c r="Y282" s="478"/>
      <c r="Z282" s="478"/>
      <c r="AA282" s="478"/>
      <c r="AB282" s="478"/>
      <c r="AC282" s="478"/>
      <c r="AD282" s="478"/>
      <c r="AE282" s="478"/>
      <c r="AF282" s="478"/>
      <c r="AG282" s="478"/>
      <c r="AH282" s="478"/>
      <c r="AI282" s="478"/>
      <c r="AJ282" s="478"/>
    </row>
    <row r="283" spans="1:36">
      <c r="A283" s="478"/>
      <c r="B283" s="478"/>
      <c r="C283" s="478"/>
      <c r="D283" s="478"/>
      <c r="E283" s="478"/>
      <c r="F283" s="478"/>
      <c r="G283" s="478"/>
      <c r="H283" s="478"/>
      <c r="I283" s="478"/>
      <c r="J283" s="478"/>
      <c r="K283" s="478"/>
      <c r="L283" s="478"/>
      <c r="M283" s="478"/>
      <c r="N283" s="478"/>
      <c r="O283" s="478"/>
      <c r="P283" s="478"/>
      <c r="Q283" s="478"/>
      <c r="R283" s="478"/>
      <c r="S283" s="478"/>
      <c r="T283" s="478"/>
      <c r="U283" s="478"/>
      <c r="V283" s="478"/>
      <c r="W283" s="478"/>
      <c r="X283" s="478"/>
      <c r="Y283" s="478"/>
      <c r="Z283" s="478"/>
      <c r="AA283" s="478"/>
      <c r="AB283" s="478"/>
      <c r="AC283" s="478"/>
      <c r="AD283" s="478"/>
      <c r="AE283" s="478"/>
      <c r="AF283" s="478"/>
      <c r="AG283" s="478"/>
      <c r="AH283" s="478"/>
      <c r="AI283" s="478"/>
      <c r="AJ283" s="478"/>
    </row>
    <row r="284" spans="1:36">
      <c r="A284" s="478"/>
      <c r="B284" s="478"/>
      <c r="C284" s="478"/>
      <c r="D284" s="478"/>
      <c r="E284" s="478"/>
      <c r="F284" s="478"/>
      <c r="G284" s="478"/>
      <c r="H284" s="478"/>
      <c r="I284" s="478"/>
      <c r="J284" s="478"/>
      <c r="K284" s="478"/>
      <c r="L284" s="478"/>
      <c r="M284" s="478"/>
      <c r="N284" s="478"/>
      <c r="O284" s="478"/>
      <c r="P284" s="478"/>
      <c r="Q284" s="478"/>
      <c r="R284" s="478"/>
      <c r="S284" s="478"/>
      <c r="T284" s="478"/>
      <c r="U284" s="478"/>
      <c r="V284" s="478"/>
      <c r="W284" s="478"/>
      <c r="X284" s="478"/>
      <c r="Y284" s="478"/>
      <c r="Z284" s="478"/>
      <c r="AA284" s="478"/>
      <c r="AB284" s="478"/>
      <c r="AC284" s="478"/>
      <c r="AD284" s="478"/>
      <c r="AE284" s="478"/>
      <c r="AF284" s="478"/>
      <c r="AG284" s="478"/>
      <c r="AH284" s="478"/>
      <c r="AI284" s="478"/>
      <c r="AJ284" s="478"/>
    </row>
    <row r="285" spans="1:36">
      <c r="A285" s="478"/>
      <c r="B285" s="478"/>
      <c r="C285" s="478"/>
      <c r="D285" s="478"/>
      <c r="E285" s="478"/>
      <c r="F285" s="478"/>
      <c r="G285" s="478"/>
      <c r="H285" s="478"/>
      <c r="I285" s="478"/>
      <c r="J285" s="478"/>
      <c r="K285" s="478"/>
      <c r="L285" s="478"/>
      <c r="M285" s="478"/>
      <c r="N285" s="478"/>
      <c r="O285" s="478"/>
      <c r="P285" s="478"/>
      <c r="Q285" s="478"/>
      <c r="R285" s="478"/>
      <c r="S285" s="478"/>
      <c r="T285" s="478"/>
      <c r="U285" s="478"/>
      <c r="V285" s="478"/>
      <c r="W285" s="478"/>
      <c r="X285" s="478"/>
      <c r="Y285" s="478"/>
      <c r="Z285" s="478"/>
      <c r="AA285" s="478"/>
      <c r="AB285" s="478"/>
      <c r="AC285" s="478"/>
      <c r="AD285" s="478"/>
      <c r="AE285" s="478"/>
      <c r="AF285" s="478"/>
      <c r="AG285" s="478"/>
      <c r="AH285" s="478"/>
      <c r="AI285" s="478"/>
      <c r="AJ285" s="478"/>
    </row>
    <row r="286" spans="1:36">
      <c r="A286" s="478"/>
      <c r="B286" s="478"/>
      <c r="C286" s="478"/>
      <c r="D286" s="478"/>
      <c r="E286" s="478"/>
      <c r="F286" s="478"/>
      <c r="G286" s="478"/>
      <c r="H286" s="478"/>
      <c r="I286" s="478"/>
      <c r="J286" s="478"/>
      <c r="K286" s="478"/>
      <c r="L286" s="478"/>
      <c r="M286" s="478"/>
      <c r="N286" s="478"/>
      <c r="O286" s="478"/>
      <c r="P286" s="478"/>
      <c r="Q286" s="478"/>
      <c r="R286" s="478"/>
      <c r="S286" s="478"/>
      <c r="T286" s="478"/>
      <c r="U286" s="478"/>
      <c r="V286" s="478"/>
      <c r="W286" s="478"/>
      <c r="X286" s="478"/>
      <c r="Y286" s="478"/>
      <c r="Z286" s="478"/>
      <c r="AA286" s="478"/>
      <c r="AB286" s="478"/>
      <c r="AC286" s="478"/>
      <c r="AD286" s="478"/>
      <c r="AE286" s="478"/>
      <c r="AF286" s="478"/>
      <c r="AG286" s="478"/>
      <c r="AH286" s="478"/>
      <c r="AI286" s="478"/>
      <c r="AJ286" s="478"/>
    </row>
    <row r="287" spans="1:36">
      <c r="A287" s="478"/>
      <c r="B287" s="478"/>
      <c r="C287" s="478"/>
      <c r="D287" s="478"/>
      <c r="E287" s="478"/>
      <c r="F287" s="478"/>
      <c r="G287" s="478"/>
      <c r="H287" s="478"/>
      <c r="I287" s="478"/>
      <c r="J287" s="478"/>
      <c r="K287" s="478"/>
      <c r="L287" s="478"/>
      <c r="M287" s="478"/>
      <c r="N287" s="478"/>
      <c r="O287" s="478"/>
      <c r="P287" s="478"/>
      <c r="Q287" s="478"/>
      <c r="R287" s="478"/>
      <c r="S287" s="478"/>
      <c r="T287" s="478"/>
      <c r="U287" s="478"/>
      <c r="V287" s="478"/>
      <c r="W287" s="478"/>
      <c r="X287" s="478"/>
      <c r="Y287" s="478"/>
      <c r="Z287" s="478"/>
      <c r="AA287" s="478"/>
      <c r="AB287" s="478"/>
      <c r="AC287" s="478"/>
      <c r="AD287" s="478"/>
      <c r="AE287" s="478"/>
      <c r="AF287" s="478"/>
      <c r="AG287" s="478"/>
      <c r="AH287" s="478"/>
      <c r="AI287" s="478"/>
      <c r="AJ287" s="478"/>
    </row>
    <row r="288" spans="1:36">
      <c r="A288" s="478"/>
      <c r="B288" s="478"/>
      <c r="C288" s="478"/>
      <c r="D288" s="478"/>
      <c r="E288" s="478"/>
      <c r="F288" s="478"/>
      <c r="G288" s="478"/>
      <c r="H288" s="478"/>
      <c r="I288" s="478"/>
      <c r="J288" s="478"/>
      <c r="K288" s="478"/>
      <c r="L288" s="478"/>
      <c r="M288" s="478"/>
      <c r="N288" s="478"/>
      <c r="O288" s="478"/>
      <c r="P288" s="478"/>
      <c r="Q288" s="478"/>
      <c r="R288" s="478"/>
      <c r="S288" s="478"/>
      <c r="T288" s="478"/>
      <c r="U288" s="478"/>
      <c r="V288" s="478"/>
      <c r="W288" s="478"/>
      <c r="X288" s="478"/>
      <c r="Y288" s="478"/>
      <c r="Z288" s="478"/>
      <c r="AA288" s="478"/>
      <c r="AB288" s="478"/>
      <c r="AC288" s="478"/>
      <c r="AD288" s="478"/>
      <c r="AE288" s="478"/>
      <c r="AF288" s="478"/>
      <c r="AG288" s="478"/>
      <c r="AH288" s="478"/>
      <c r="AI288" s="478"/>
      <c r="AJ288" s="478"/>
    </row>
    <row r="289" spans="1:36">
      <c r="A289" s="478"/>
      <c r="B289" s="478"/>
      <c r="C289" s="478"/>
      <c r="D289" s="478"/>
      <c r="E289" s="478"/>
      <c r="F289" s="478"/>
      <c r="G289" s="478"/>
      <c r="H289" s="478"/>
      <c r="I289" s="478"/>
      <c r="J289" s="478"/>
      <c r="K289" s="478"/>
      <c r="L289" s="478"/>
      <c r="M289" s="478"/>
      <c r="N289" s="478"/>
      <c r="O289" s="478"/>
      <c r="P289" s="478"/>
      <c r="Q289" s="478"/>
      <c r="R289" s="478"/>
      <c r="S289" s="478"/>
      <c r="T289" s="478"/>
      <c r="U289" s="478"/>
      <c r="V289" s="478"/>
      <c r="W289" s="478"/>
      <c r="X289" s="478"/>
      <c r="Y289" s="478"/>
      <c r="Z289" s="478"/>
      <c r="AA289" s="478"/>
      <c r="AB289" s="478"/>
      <c r="AC289" s="478"/>
      <c r="AD289" s="478"/>
      <c r="AE289" s="478"/>
      <c r="AF289" s="478"/>
      <c r="AG289" s="478"/>
      <c r="AH289" s="478"/>
      <c r="AI289" s="478"/>
      <c r="AJ289" s="478"/>
    </row>
    <row r="290" spans="1:36">
      <c r="A290" s="478"/>
      <c r="B290" s="478"/>
      <c r="C290" s="478"/>
      <c r="D290" s="478"/>
      <c r="E290" s="478"/>
      <c r="F290" s="478"/>
      <c r="G290" s="478"/>
      <c r="H290" s="478"/>
      <c r="I290" s="478"/>
      <c r="J290" s="478"/>
      <c r="K290" s="478"/>
      <c r="L290" s="478"/>
      <c r="M290" s="478"/>
      <c r="N290" s="478"/>
      <c r="O290" s="478"/>
      <c r="P290" s="478"/>
      <c r="Q290" s="478"/>
      <c r="R290" s="478"/>
      <c r="S290" s="478"/>
      <c r="T290" s="478"/>
      <c r="U290" s="478"/>
      <c r="V290" s="478"/>
      <c r="W290" s="478"/>
      <c r="X290" s="478"/>
      <c r="Y290" s="478"/>
      <c r="Z290" s="478"/>
      <c r="AA290" s="478"/>
      <c r="AB290" s="478"/>
      <c r="AC290" s="478"/>
      <c r="AD290" s="478"/>
      <c r="AE290" s="478"/>
      <c r="AF290" s="478"/>
      <c r="AG290" s="478"/>
      <c r="AH290" s="478"/>
      <c r="AI290" s="478"/>
      <c r="AJ290" s="478"/>
    </row>
    <row r="291" spans="1:36">
      <c r="A291" s="476"/>
      <c r="B291" s="478"/>
      <c r="C291" s="476"/>
      <c r="D291" s="476"/>
      <c r="E291" s="476"/>
      <c r="F291" s="476"/>
      <c r="G291" s="476"/>
      <c r="H291" s="476"/>
      <c r="I291" s="476"/>
      <c r="J291" s="476"/>
      <c r="K291" s="476"/>
      <c r="L291" s="476"/>
      <c r="M291" s="476"/>
      <c r="N291" s="476"/>
      <c r="O291" s="476"/>
      <c r="P291" s="476"/>
      <c r="Q291" s="476"/>
      <c r="R291" s="476"/>
      <c r="S291" s="476"/>
      <c r="T291" s="476"/>
      <c r="U291" s="476"/>
      <c r="V291" s="476"/>
      <c r="W291" s="476"/>
      <c r="X291" s="476"/>
      <c r="Y291" s="476"/>
      <c r="Z291" s="476"/>
      <c r="AA291" s="476"/>
      <c r="AB291" s="476"/>
      <c r="AC291" s="476"/>
      <c r="AD291" s="476"/>
      <c r="AE291" s="476"/>
      <c r="AF291" s="476"/>
      <c r="AG291" s="476"/>
      <c r="AH291" s="476"/>
      <c r="AI291" s="476"/>
      <c r="AJ291" s="476"/>
    </row>
    <row r="292" spans="1:36">
      <c r="A292" s="476"/>
      <c r="B292" s="476"/>
      <c r="C292" s="476"/>
      <c r="D292" s="476"/>
      <c r="E292" s="476"/>
      <c r="F292" s="476"/>
      <c r="G292" s="476"/>
      <c r="H292" s="476"/>
      <c r="I292" s="476"/>
      <c r="J292" s="476"/>
      <c r="K292" s="476"/>
      <c r="L292" s="476"/>
      <c r="M292" s="476"/>
      <c r="N292" s="476"/>
      <c r="O292" s="476"/>
      <c r="P292" s="476"/>
      <c r="Q292" s="476"/>
      <c r="R292" s="476"/>
      <c r="S292" s="476"/>
      <c r="T292" s="476"/>
      <c r="U292" s="476"/>
      <c r="V292" s="476"/>
      <c r="W292" s="476"/>
      <c r="X292" s="476"/>
      <c r="Y292" s="476"/>
      <c r="Z292" s="476"/>
      <c r="AA292" s="476"/>
      <c r="AB292" s="476"/>
      <c r="AC292" s="476"/>
      <c r="AD292" s="476"/>
      <c r="AE292" s="476"/>
      <c r="AF292" s="476"/>
      <c r="AG292" s="476"/>
      <c r="AH292" s="476"/>
      <c r="AI292" s="476"/>
      <c r="AJ292" s="476"/>
    </row>
    <row r="293" spans="1:36">
      <c r="B293" s="476"/>
    </row>
  </sheetData>
  <sheetProtection formatCells="0" formatColumns="0" formatRows="0" insertColumns="0" insertRows="0" autoFilter="0"/>
  <mergeCells count="277">
    <mergeCell ref="S198:AJ198"/>
    <mergeCell ref="F196:AJ196"/>
    <mergeCell ref="F197:AJ197"/>
    <mergeCell ref="A173:D176"/>
    <mergeCell ref="A177:D180"/>
    <mergeCell ref="A181:D185"/>
    <mergeCell ref="A186:D189"/>
    <mergeCell ref="A190:D193"/>
    <mergeCell ref="A194:D197"/>
    <mergeCell ref="F185:AJ185"/>
    <mergeCell ref="F186:AJ186"/>
    <mergeCell ref="F188:AJ188"/>
    <mergeCell ref="F189:AJ189"/>
    <mergeCell ref="F190:AJ190"/>
    <mergeCell ref="F191:AJ191"/>
    <mergeCell ref="F193:AJ193"/>
    <mergeCell ref="F194:AJ194"/>
    <mergeCell ref="F195:AJ195"/>
    <mergeCell ref="F182:AJ182"/>
    <mergeCell ref="F184:AJ184"/>
    <mergeCell ref="A80:A88"/>
    <mergeCell ref="A111:D111"/>
    <mergeCell ref="B74:AA74"/>
    <mergeCell ref="B80:R80"/>
    <mergeCell ref="AB73:AH73"/>
    <mergeCell ref="AI73:AJ73"/>
    <mergeCell ref="M69:AJ69"/>
    <mergeCell ref="AB72:AH72"/>
    <mergeCell ref="AB74:AH74"/>
    <mergeCell ref="AI74:AJ74"/>
    <mergeCell ref="T87:V87"/>
    <mergeCell ref="S79:X79"/>
    <mergeCell ref="D71:E71"/>
    <mergeCell ref="AB71:AH71"/>
    <mergeCell ref="AI71:AJ71"/>
    <mergeCell ref="B70:K70"/>
    <mergeCell ref="AI76:AJ76"/>
    <mergeCell ref="AB75:AH75"/>
    <mergeCell ref="AI75:AJ75"/>
    <mergeCell ref="AB78:AH78"/>
    <mergeCell ref="AI78:AJ78"/>
    <mergeCell ref="Y79:AD79"/>
    <mergeCell ref="AE79:AJ79"/>
    <mergeCell ref="S98:T98"/>
    <mergeCell ref="Y4:Z4"/>
    <mergeCell ref="AI51:AJ51"/>
    <mergeCell ref="H11:L11"/>
    <mergeCell ref="AE82:AI82"/>
    <mergeCell ref="B103:AJ103"/>
    <mergeCell ref="AB51:AH51"/>
    <mergeCell ref="D50:E50"/>
    <mergeCell ref="AB50:AH50"/>
    <mergeCell ref="AI50:AJ50"/>
    <mergeCell ref="AI72:AJ72"/>
    <mergeCell ref="B102:AJ102"/>
    <mergeCell ref="N87:P87"/>
    <mergeCell ref="B69:K69"/>
    <mergeCell ref="AE84:AJ85"/>
    <mergeCell ref="B84:J91"/>
    <mergeCell ref="S90:W90"/>
    <mergeCell ref="AI57:AJ57"/>
    <mergeCell ref="AF89:AH89"/>
    <mergeCell ref="AI52:AJ52"/>
    <mergeCell ref="B53:AA53"/>
    <mergeCell ref="B52:AA52"/>
    <mergeCell ref="AB52:AH52"/>
    <mergeCell ref="B65:AJ65"/>
    <mergeCell ref="B63:AJ63"/>
    <mergeCell ref="Y1:AB1"/>
    <mergeCell ref="AC1:AJ1"/>
    <mergeCell ref="X92:Y92"/>
    <mergeCell ref="AC92:AD92"/>
    <mergeCell ref="N91:P91"/>
    <mergeCell ref="T89:V89"/>
    <mergeCell ref="Z89:AB89"/>
    <mergeCell ref="S86:W86"/>
    <mergeCell ref="Y86:AC86"/>
    <mergeCell ref="S88:W88"/>
    <mergeCell ref="Y88:AC88"/>
    <mergeCell ref="AE80:AI80"/>
    <mergeCell ref="Z91:AB91"/>
    <mergeCell ref="AF91:AH91"/>
    <mergeCell ref="N85:P85"/>
    <mergeCell ref="AE88:AI88"/>
    <mergeCell ref="Y80:AC80"/>
    <mergeCell ref="S80:W80"/>
    <mergeCell ref="A5:AJ5"/>
    <mergeCell ref="B64:AJ64"/>
    <mergeCell ref="AB76:AH76"/>
    <mergeCell ref="AI55:AJ55"/>
    <mergeCell ref="AB55:AH55"/>
    <mergeCell ref="T91:V91"/>
    <mergeCell ref="B62:AJ62"/>
    <mergeCell ref="AB53:AH53"/>
    <mergeCell ref="B58:L58"/>
    <mergeCell ref="AI53:AJ53"/>
    <mergeCell ref="B54:B56"/>
    <mergeCell ref="AB57:AH57"/>
    <mergeCell ref="Y83:AC83"/>
    <mergeCell ref="AE86:AJ87"/>
    <mergeCell ref="S82:W82"/>
    <mergeCell ref="C56:AA56"/>
    <mergeCell ref="AE83:AI83"/>
    <mergeCell ref="AB54:AH54"/>
    <mergeCell ref="AI54:AJ54"/>
    <mergeCell ref="AB56:AH56"/>
    <mergeCell ref="AI56:AJ56"/>
    <mergeCell ref="P58:Q58"/>
    <mergeCell ref="S58:T58"/>
    <mergeCell ref="V58:W58"/>
    <mergeCell ref="Z58:AA58"/>
    <mergeCell ref="AC58:AD58"/>
    <mergeCell ref="AH58:AI58"/>
    <mergeCell ref="B68:K68"/>
    <mergeCell ref="AI77:AJ77"/>
    <mergeCell ref="S83:W83"/>
    <mergeCell ref="D96:AI96"/>
    <mergeCell ref="F97:AI97"/>
    <mergeCell ref="E115:AJ115"/>
    <mergeCell ref="N227:P227"/>
    <mergeCell ref="Q227:R227"/>
    <mergeCell ref="S227:W227"/>
    <mergeCell ref="X227:Y227"/>
    <mergeCell ref="Z227:AH227"/>
    <mergeCell ref="AI227:AJ227"/>
    <mergeCell ref="B224:AI224"/>
    <mergeCell ref="D226:E226"/>
    <mergeCell ref="G226:H226"/>
    <mergeCell ref="J226:K226"/>
    <mergeCell ref="N226:P226"/>
    <mergeCell ref="Q226:AJ226"/>
    <mergeCell ref="Z98:AA98"/>
    <mergeCell ref="AC98:AD98"/>
    <mergeCell ref="P98:Q98"/>
    <mergeCell ref="A138:D138"/>
    <mergeCell ref="F180:AJ180"/>
    <mergeCell ref="L133:M133"/>
    <mergeCell ref="V127:AI127"/>
    <mergeCell ref="A170:AJ170"/>
    <mergeCell ref="B104:AJ104"/>
    <mergeCell ref="B101:AJ101"/>
    <mergeCell ref="M154:AJ155"/>
    <mergeCell ref="A153:A158"/>
    <mergeCell ref="L118:N118"/>
    <mergeCell ref="B106:AJ106"/>
    <mergeCell ref="B105:AJ105"/>
    <mergeCell ref="Q133:R133"/>
    <mergeCell ref="E137:AJ137"/>
    <mergeCell ref="A112:D118"/>
    <mergeCell ref="E138:AJ138"/>
    <mergeCell ref="C153:AJ153"/>
    <mergeCell ref="A122:D122"/>
    <mergeCell ref="A137:D137"/>
    <mergeCell ref="A123:D124"/>
    <mergeCell ref="E129:AJ129"/>
    <mergeCell ref="A125:D125"/>
    <mergeCell ref="A126:D133"/>
    <mergeCell ref="N133:O133"/>
    <mergeCell ref="P124:AJ124"/>
    <mergeCell ref="O118:P118"/>
    <mergeCell ref="M156:AJ156"/>
    <mergeCell ref="L157:L158"/>
    <mergeCell ref="M158:AJ158"/>
    <mergeCell ref="R118:S118"/>
    <mergeCell ref="Y82:AC82"/>
    <mergeCell ref="Z87:AB87"/>
    <mergeCell ref="N89:P89"/>
    <mergeCell ref="AB77:AH77"/>
    <mergeCell ref="Y90:AC90"/>
    <mergeCell ref="AE90:AI90"/>
    <mergeCell ref="T85:V85"/>
    <mergeCell ref="Y84:AD85"/>
    <mergeCell ref="S84:W84"/>
    <mergeCell ref="Y81:AC81"/>
    <mergeCell ref="AE81:AI81"/>
    <mergeCell ref="S81:W81"/>
    <mergeCell ref="E122:AJ122"/>
    <mergeCell ref="C163:J165"/>
    <mergeCell ref="F179:AJ179"/>
    <mergeCell ref="F187:AJ187"/>
    <mergeCell ref="M164:AJ164"/>
    <mergeCell ref="M165:AJ165"/>
    <mergeCell ref="A167:AJ167"/>
    <mergeCell ref="E172:AJ172"/>
    <mergeCell ref="A162:A165"/>
    <mergeCell ref="C162:AJ162"/>
    <mergeCell ref="B154:B158"/>
    <mergeCell ref="C154:J158"/>
    <mergeCell ref="K154:K155"/>
    <mergeCell ref="L154:L156"/>
    <mergeCell ref="F173:AJ173"/>
    <mergeCell ref="A172:D172"/>
    <mergeCell ref="M163:AJ163"/>
    <mergeCell ref="F183:AJ183"/>
    <mergeCell ref="F174:AJ174"/>
    <mergeCell ref="F175:AJ175"/>
    <mergeCell ref="F176:AJ176"/>
    <mergeCell ref="F177:AJ177"/>
    <mergeCell ref="F178:AJ178"/>
    <mergeCell ref="F181:AJ181"/>
    <mergeCell ref="AH98:AI98"/>
    <mergeCell ref="V98:W98"/>
    <mergeCell ref="C221:AJ221"/>
    <mergeCell ref="C217:Y217"/>
    <mergeCell ref="C216:Y216"/>
    <mergeCell ref="H207:X207"/>
    <mergeCell ref="O198:P198"/>
    <mergeCell ref="Q198:R198"/>
    <mergeCell ref="Z211:AJ211"/>
    <mergeCell ref="Z214:AJ214"/>
    <mergeCell ref="Z212:AJ212"/>
    <mergeCell ref="Z213:AJ213"/>
    <mergeCell ref="Z215:AJ215"/>
    <mergeCell ref="Z216:AJ216"/>
    <mergeCell ref="Z217:AJ217"/>
    <mergeCell ref="Z218:AJ218"/>
    <mergeCell ref="A198:N198"/>
    <mergeCell ref="V113:AI113"/>
    <mergeCell ref="F206:T206"/>
    <mergeCell ref="B211:Y211"/>
    <mergeCell ref="A204:D205"/>
    <mergeCell ref="A206:D207"/>
    <mergeCell ref="F192:AJ192"/>
    <mergeCell ref="B163:B165"/>
    <mergeCell ref="N28:AJ29"/>
    <mergeCell ref="D30:E30"/>
    <mergeCell ref="AB30:AH30"/>
    <mergeCell ref="AI30:AJ30"/>
    <mergeCell ref="AB31:AH31"/>
    <mergeCell ref="AI31:AJ31"/>
    <mergeCell ref="B32:AA32"/>
    <mergeCell ref="A10:F10"/>
    <mergeCell ref="A15:F15"/>
    <mergeCell ref="AB32:AH32"/>
    <mergeCell ref="AI32:AJ32"/>
    <mergeCell ref="A9:F9"/>
    <mergeCell ref="G9:AJ9"/>
    <mergeCell ref="G10:AJ10"/>
    <mergeCell ref="Y16:AB16"/>
    <mergeCell ref="A16:F16"/>
    <mergeCell ref="K16:O16"/>
    <mergeCell ref="T16:X16"/>
    <mergeCell ref="AC16:AJ16"/>
    <mergeCell ref="G14:AJ14"/>
    <mergeCell ref="G15:AJ15"/>
    <mergeCell ref="G12:AJ12"/>
    <mergeCell ref="G13:AJ13"/>
    <mergeCell ref="A11:F13"/>
    <mergeCell ref="A14:F14"/>
    <mergeCell ref="P16:S16"/>
    <mergeCell ref="G16:J16"/>
    <mergeCell ref="B33:AA33"/>
    <mergeCell ref="AB33:AH33"/>
    <mergeCell ref="AI33:AJ33"/>
    <mergeCell ref="B34:B36"/>
    <mergeCell ref="AB34:AH34"/>
    <mergeCell ref="AI34:AJ34"/>
    <mergeCell ref="AB35:AH35"/>
    <mergeCell ref="AI35:AJ35"/>
    <mergeCell ref="C36:AA36"/>
    <mergeCell ref="AB36:AH36"/>
    <mergeCell ref="AI36:AJ36"/>
    <mergeCell ref="B42:AJ42"/>
    <mergeCell ref="B43:AJ43"/>
    <mergeCell ref="B44:AJ44"/>
    <mergeCell ref="B41:AJ41"/>
    <mergeCell ref="B61:AJ61"/>
    <mergeCell ref="AB37:AH37"/>
    <mergeCell ref="AI37:AJ37"/>
    <mergeCell ref="B38:L38"/>
    <mergeCell ref="P38:Q38"/>
    <mergeCell ref="S38:T38"/>
    <mergeCell ref="V38:W38"/>
    <mergeCell ref="Z38:AA38"/>
    <mergeCell ref="AC38:AD38"/>
    <mergeCell ref="AH38:AI38"/>
    <mergeCell ref="N48:AJ49"/>
  </mergeCells>
  <phoneticPr fontId="6"/>
  <conditionalFormatting sqref="A47:AJ106 A121:AJ133 A200:AJ200 A202:AJ207 B201:AJ201">
    <cfRule type="expression" dxfId="2" priority="7">
      <formula>AND($AL$20=TRUE,$AM$20=FALSE)</formula>
    </cfRule>
  </conditionalFormatting>
  <conditionalFormatting sqref="A27:AJ44">
    <cfRule type="expression" dxfId="1" priority="6">
      <formula>$AM$20=TRUE</formula>
    </cfRule>
  </conditionalFormatting>
  <conditionalFormatting sqref="A201">
    <cfRule type="expression" dxfId="0" priority="1">
      <formula>AND($AL$20=TRUE,$AM$20=FALSE)</formula>
    </cfRule>
  </conditionalFormatting>
  <dataValidations count="3">
    <dataValidation imeMode="halfAlpha" allowBlank="1" showInputMessage="1" showErrorMessage="1" sqref="P38:Q38 J226:K226 R71 D226:E226 O71 Z71 P58:Q58 Z58:AA58 Z38:AA38 O107:P107 R107:S107 P79:Q79 Y107:Z107 P98:Q98 AC98:AD98 Z98:AA98 S98:T98 AB107:AC107 G226:H226 A16 K16 T16 W92 AH92"/>
    <dataValidation imeMode="hiragana" allowBlank="1" showInputMessage="1" showErrorMessage="1" sqref="S111:S114 W228 S227 U123 S125:S127"/>
    <dataValidation type="list" allowBlank="1" showInputMessage="1" showErrorMessage="1" sqref="L118:N118">
      <formula1>"平成,令和"</formula1>
    </dataValidation>
  </dataValidations>
  <pageMargins left="0.62992125984251968" right="0.15748031496062992" top="0.62992125984251968" bottom="0.23622047244094491" header="0.51181102362204722" footer="0.35433070866141736"/>
  <pageSetup paperSize="9" orientation="portrait" verticalDpi="0" r:id="rId1"/>
  <headerFooter alignWithMargins="0"/>
  <rowBreaks count="7" manualBreakCount="7">
    <brk id="45" max="35" man="1"/>
    <brk id="66" max="35" man="1"/>
    <brk id="107" max="35" man="1"/>
    <brk id="139" max="35" man="1"/>
    <brk id="167" max="35" man="1"/>
    <brk id="208" max="35" man="1"/>
    <brk id="230"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75777" r:id="rId4" name="Check Box 1">
              <controlPr defaultSize="0" autoFill="0" autoLine="0" autoPict="0">
                <anchor moveWithCells="1">
                  <from>
                    <xdr:col>3</xdr:col>
                    <xdr:colOff>200025</xdr:colOff>
                    <xdr:row>171</xdr:row>
                    <xdr:rowOff>133350</xdr:rowOff>
                  </from>
                  <to>
                    <xdr:col>5</xdr:col>
                    <xdr:colOff>9525</xdr:colOff>
                    <xdr:row>173</xdr:row>
                    <xdr:rowOff>76200</xdr:rowOff>
                  </to>
                </anchor>
              </controlPr>
            </control>
          </mc:Choice>
        </mc:AlternateContent>
        <mc:AlternateContent xmlns:mc="http://schemas.openxmlformats.org/markup-compatibility/2006">
          <mc:Choice Requires="x14">
            <control shapeId="75779" r:id="rId5" name="Check Box 3">
              <controlPr defaultSize="0" autoFill="0" autoLine="0" autoPict="0">
                <anchor moveWithCells="1">
                  <from>
                    <xdr:col>3</xdr:col>
                    <xdr:colOff>200025</xdr:colOff>
                    <xdr:row>172</xdr:row>
                    <xdr:rowOff>142875</xdr:rowOff>
                  </from>
                  <to>
                    <xdr:col>4</xdr:col>
                    <xdr:colOff>209550</xdr:colOff>
                    <xdr:row>174</xdr:row>
                    <xdr:rowOff>85725</xdr:rowOff>
                  </to>
                </anchor>
              </controlPr>
            </control>
          </mc:Choice>
        </mc:AlternateContent>
        <mc:AlternateContent xmlns:mc="http://schemas.openxmlformats.org/markup-compatibility/2006">
          <mc:Choice Requires="x14">
            <control shapeId="75780" r:id="rId6" name="Check Box 4">
              <controlPr defaultSize="0" autoFill="0" autoLine="0" autoPict="0">
                <anchor moveWithCells="1">
                  <from>
                    <xdr:col>3</xdr:col>
                    <xdr:colOff>200025</xdr:colOff>
                    <xdr:row>174</xdr:row>
                    <xdr:rowOff>123825</xdr:rowOff>
                  </from>
                  <to>
                    <xdr:col>5</xdr:col>
                    <xdr:colOff>9525</xdr:colOff>
                    <xdr:row>176</xdr:row>
                    <xdr:rowOff>66675</xdr:rowOff>
                  </to>
                </anchor>
              </controlPr>
            </control>
          </mc:Choice>
        </mc:AlternateContent>
        <mc:AlternateContent xmlns:mc="http://schemas.openxmlformats.org/markup-compatibility/2006">
          <mc:Choice Requires="x14">
            <control shapeId="75781" r:id="rId7" name="Check Box 5">
              <controlPr defaultSize="0" autoFill="0" autoLine="0" autoPict="0">
                <anchor moveWithCells="1">
                  <from>
                    <xdr:col>3</xdr:col>
                    <xdr:colOff>200025</xdr:colOff>
                    <xdr:row>173</xdr:row>
                    <xdr:rowOff>114300</xdr:rowOff>
                  </from>
                  <to>
                    <xdr:col>5</xdr:col>
                    <xdr:colOff>9525</xdr:colOff>
                    <xdr:row>175</xdr:row>
                    <xdr:rowOff>57150</xdr:rowOff>
                  </to>
                </anchor>
              </controlPr>
            </control>
          </mc:Choice>
        </mc:AlternateContent>
        <mc:AlternateContent xmlns:mc="http://schemas.openxmlformats.org/markup-compatibility/2006">
          <mc:Choice Requires="x14">
            <control shapeId="75782" r:id="rId8" name="Check Box 6">
              <controlPr defaultSize="0" autoFill="0" autoLine="0" autoPict="0">
                <anchor moveWithCells="1">
                  <from>
                    <xdr:col>3</xdr:col>
                    <xdr:colOff>200025</xdr:colOff>
                    <xdr:row>188</xdr:row>
                    <xdr:rowOff>0</xdr:rowOff>
                  </from>
                  <to>
                    <xdr:col>4</xdr:col>
                    <xdr:colOff>171450</xdr:colOff>
                    <xdr:row>189</xdr:row>
                    <xdr:rowOff>0</xdr:rowOff>
                  </to>
                </anchor>
              </controlPr>
            </control>
          </mc:Choice>
        </mc:AlternateContent>
        <mc:AlternateContent xmlns:mc="http://schemas.openxmlformats.org/markup-compatibility/2006">
          <mc:Choice Requires="x14">
            <control shapeId="75785" r:id="rId9" name="Check Box 9">
              <controlPr defaultSize="0" autoFill="0" autoLine="0" autoPict="0">
                <anchor moveWithCells="1">
                  <from>
                    <xdr:col>3</xdr:col>
                    <xdr:colOff>190500</xdr:colOff>
                    <xdr:row>176</xdr:row>
                    <xdr:rowOff>76200</xdr:rowOff>
                  </from>
                  <to>
                    <xdr:col>4</xdr:col>
                    <xdr:colOff>171450</xdr:colOff>
                    <xdr:row>176</xdr:row>
                    <xdr:rowOff>333375</xdr:rowOff>
                  </to>
                </anchor>
              </controlPr>
            </control>
          </mc:Choice>
        </mc:AlternateContent>
        <mc:AlternateContent xmlns:mc="http://schemas.openxmlformats.org/markup-compatibility/2006">
          <mc:Choice Requires="x14">
            <control shapeId="75786" r:id="rId10" name="Check Box 10">
              <controlPr defaultSize="0" autoFill="0" autoLine="0" autoPict="0">
                <anchor moveWithCells="1">
                  <from>
                    <xdr:col>3</xdr:col>
                    <xdr:colOff>190500</xdr:colOff>
                    <xdr:row>179</xdr:row>
                    <xdr:rowOff>152400</xdr:rowOff>
                  </from>
                  <to>
                    <xdr:col>4</xdr:col>
                    <xdr:colOff>171450</xdr:colOff>
                    <xdr:row>181</xdr:row>
                    <xdr:rowOff>38100</xdr:rowOff>
                  </to>
                </anchor>
              </controlPr>
            </control>
          </mc:Choice>
        </mc:AlternateContent>
        <mc:AlternateContent xmlns:mc="http://schemas.openxmlformats.org/markup-compatibility/2006">
          <mc:Choice Requires="x14">
            <control shapeId="75787" r:id="rId11" name="Check Box 11">
              <controlPr defaultSize="0" autoFill="0" autoLine="0" autoPict="0">
                <anchor moveWithCells="1">
                  <from>
                    <xdr:col>3</xdr:col>
                    <xdr:colOff>190500</xdr:colOff>
                    <xdr:row>185</xdr:row>
                    <xdr:rowOff>47625</xdr:rowOff>
                  </from>
                  <to>
                    <xdr:col>4</xdr:col>
                    <xdr:colOff>171450</xdr:colOff>
                    <xdr:row>185</xdr:row>
                    <xdr:rowOff>323850</xdr:rowOff>
                  </to>
                </anchor>
              </controlPr>
            </control>
          </mc:Choice>
        </mc:AlternateContent>
        <mc:AlternateContent xmlns:mc="http://schemas.openxmlformats.org/markup-compatibility/2006">
          <mc:Choice Requires="x14">
            <control shapeId="75788" r:id="rId12" name="Check Box 12">
              <controlPr defaultSize="0" autoFill="0" autoLine="0" autoPict="0">
                <anchor moveWithCells="1">
                  <from>
                    <xdr:col>3</xdr:col>
                    <xdr:colOff>190500</xdr:colOff>
                    <xdr:row>185</xdr:row>
                    <xdr:rowOff>352425</xdr:rowOff>
                  </from>
                  <to>
                    <xdr:col>4</xdr:col>
                    <xdr:colOff>171450</xdr:colOff>
                    <xdr:row>187</xdr:row>
                    <xdr:rowOff>47625</xdr:rowOff>
                  </to>
                </anchor>
              </controlPr>
            </control>
          </mc:Choice>
        </mc:AlternateContent>
        <mc:AlternateContent xmlns:mc="http://schemas.openxmlformats.org/markup-compatibility/2006">
          <mc:Choice Requires="x14">
            <control shapeId="75789" r:id="rId13" name="Check Box 13">
              <controlPr defaultSize="0" autoFill="0" autoLine="0" autoPict="0">
                <anchor moveWithCells="1">
                  <from>
                    <xdr:col>3</xdr:col>
                    <xdr:colOff>190500</xdr:colOff>
                    <xdr:row>186</xdr:row>
                    <xdr:rowOff>142875</xdr:rowOff>
                  </from>
                  <to>
                    <xdr:col>4</xdr:col>
                    <xdr:colOff>171450</xdr:colOff>
                    <xdr:row>188</xdr:row>
                    <xdr:rowOff>28575</xdr:rowOff>
                  </to>
                </anchor>
              </controlPr>
            </control>
          </mc:Choice>
        </mc:AlternateContent>
        <mc:AlternateContent xmlns:mc="http://schemas.openxmlformats.org/markup-compatibility/2006">
          <mc:Choice Requires="x14">
            <control shapeId="75798" r:id="rId14" name="Check Box 22">
              <controlPr defaultSize="0" autoFill="0" autoLine="0" autoPict="0">
                <anchor moveWithCells="1">
                  <from>
                    <xdr:col>3</xdr:col>
                    <xdr:colOff>200025</xdr:colOff>
                    <xdr:row>203</xdr:row>
                    <xdr:rowOff>47625</xdr:rowOff>
                  </from>
                  <to>
                    <xdr:col>5</xdr:col>
                    <xdr:colOff>19050</xdr:colOff>
                    <xdr:row>203</xdr:row>
                    <xdr:rowOff>180975</xdr:rowOff>
                  </to>
                </anchor>
              </controlPr>
            </control>
          </mc:Choice>
        </mc:AlternateContent>
        <mc:AlternateContent xmlns:mc="http://schemas.openxmlformats.org/markup-compatibility/2006">
          <mc:Choice Requires="x14">
            <control shapeId="75799" r:id="rId15" name="Check Box 23">
              <controlPr defaultSize="0" autoFill="0" autoLine="0" autoPict="0">
                <anchor moveWithCells="1">
                  <from>
                    <xdr:col>3</xdr:col>
                    <xdr:colOff>200025</xdr:colOff>
                    <xdr:row>204</xdr:row>
                    <xdr:rowOff>38100</xdr:rowOff>
                  </from>
                  <to>
                    <xdr:col>5</xdr:col>
                    <xdr:colOff>19050</xdr:colOff>
                    <xdr:row>204</xdr:row>
                    <xdr:rowOff>161925</xdr:rowOff>
                  </to>
                </anchor>
              </controlPr>
            </control>
          </mc:Choice>
        </mc:AlternateContent>
        <mc:AlternateContent xmlns:mc="http://schemas.openxmlformats.org/markup-compatibility/2006">
          <mc:Choice Requires="x14">
            <control shapeId="75800" r:id="rId16" name="Check Box 24">
              <controlPr defaultSize="0" autoFill="0" autoLine="0" autoPict="0">
                <anchor moveWithCells="1">
                  <from>
                    <xdr:col>3</xdr:col>
                    <xdr:colOff>200025</xdr:colOff>
                    <xdr:row>204</xdr:row>
                    <xdr:rowOff>171450</xdr:rowOff>
                  </from>
                  <to>
                    <xdr:col>5</xdr:col>
                    <xdr:colOff>0</xdr:colOff>
                    <xdr:row>206</xdr:row>
                    <xdr:rowOff>28575</xdr:rowOff>
                  </to>
                </anchor>
              </controlPr>
            </control>
          </mc:Choice>
        </mc:AlternateContent>
        <mc:AlternateContent xmlns:mc="http://schemas.openxmlformats.org/markup-compatibility/2006">
          <mc:Choice Requires="x14">
            <control shapeId="75801" r:id="rId17" name="Check Box 25">
              <controlPr defaultSize="0" autoFill="0" autoLine="0" autoPict="0">
                <anchor moveWithCells="1">
                  <from>
                    <xdr:col>3</xdr:col>
                    <xdr:colOff>200025</xdr:colOff>
                    <xdr:row>205</xdr:row>
                    <xdr:rowOff>152400</xdr:rowOff>
                  </from>
                  <to>
                    <xdr:col>5</xdr:col>
                    <xdr:colOff>38100</xdr:colOff>
                    <xdr:row>207</xdr:row>
                    <xdr:rowOff>38100</xdr:rowOff>
                  </to>
                </anchor>
              </controlPr>
            </control>
          </mc:Choice>
        </mc:AlternateContent>
        <mc:AlternateContent xmlns:mc="http://schemas.openxmlformats.org/markup-compatibility/2006">
          <mc:Choice Requires="x14">
            <control shapeId="75802" r:id="rId18" name="Check Box 26">
              <controlPr defaultSize="0" autoFill="0" autoLine="0" autoPict="0">
                <anchor moveWithCells="1">
                  <from>
                    <xdr:col>20</xdr:col>
                    <xdr:colOff>171450</xdr:colOff>
                    <xdr:row>203</xdr:row>
                    <xdr:rowOff>28575</xdr:rowOff>
                  </from>
                  <to>
                    <xdr:col>22</xdr:col>
                    <xdr:colOff>28575</xdr:colOff>
                    <xdr:row>203</xdr:row>
                    <xdr:rowOff>171450</xdr:rowOff>
                  </to>
                </anchor>
              </controlPr>
            </control>
          </mc:Choice>
        </mc:AlternateContent>
        <mc:AlternateContent xmlns:mc="http://schemas.openxmlformats.org/markup-compatibility/2006">
          <mc:Choice Requires="x14">
            <control shapeId="75907" r:id="rId19" name="Check Box 131">
              <controlPr defaultSize="0" autoFill="0" autoLine="0" autoPict="0">
                <anchor moveWithCells="1">
                  <from>
                    <xdr:col>17</xdr:col>
                    <xdr:colOff>180975</xdr:colOff>
                    <xdr:row>19</xdr:row>
                    <xdr:rowOff>9525</xdr:rowOff>
                  </from>
                  <to>
                    <xdr:col>19</xdr:col>
                    <xdr:colOff>0</xdr:colOff>
                    <xdr:row>20</xdr:row>
                    <xdr:rowOff>9525</xdr:rowOff>
                  </to>
                </anchor>
              </controlPr>
            </control>
          </mc:Choice>
        </mc:AlternateContent>
        <mc:AlternateContent xmlns:mc="http://schemas.openxmlformats.org/markup-compatibility/2006">
          <mc:Choice Requires="x14">
            <control shapeId="75908" r:id="rId20" name="Check Box 132">
              <controlPr defaultSize="0" autoFill="0" autoLine="0" autoPict="0">
                <anchor moveWithCells="1">
                  <from>
                    <xdr:col>1</xdr:col>
                    <xdr:colOff>19050</xdr:colOff>
                    <xdr:row>19</xdr:row>
                    <xdr:rowOff>9525</xdr:rowOff>
                  </from>
                  <to>
                    <xdr:col>2</xdr:col>
                    <xdr:colOff>38100</xdr:colOff>
                    <xdr:row>20</xdr:row>
                    <xdr:rowOff>9525</xdr:rowOff>
                  </to>
                </anchor>
              </controlPr>
            </control>
          </mc:Choice>
        </mc:AlternateContent>
        <mc:AlternateContent xmlns:mc="http://schemas.openxmlformats.org/markup-compatibility/2006">
          <mc:Choice Requires="x14">
            <control shapeId="75915" r:id="rId21" name="Check Box 139">
              <controlPr defaultSize="0" autoFill="0" autoLine="0" autoPict="0">
                <anchor moveWithCells="1">
                  <from>
                    <xdr:col>4</xdr:col>
                    <xdr:colOff>0</xdr:colOff>
                    <xdr:row>111</xdr:row>
                    <xdr:rowOff>228600</xdr:rowOff>
                  </from>
                  <to>
                    <xdr:col>5</xdr:col>
                    <xdr:colOff>28575</xdr:colOff>
                    <xdr:row>112</xdr:row>
                    <xdr:rowOff>219075</xdr:rowOff>
                  </to>
                </anchor>
              </controlPr>
            </control>
          </mc:Choice>
        </mc:AlternateContent>
        <mc:AlternateContent xmlns:mc="http://schemas.openxmlformats.org/markup-compatibility/2006">
          <mc:Choice Requires="x14">
            <control shapeId="75916" r:id="rId22" name="Check Box 140">
              <controlPr defaultSize="0" autoFill="0" autoLine="0" autoPict="0">
                <anchor moveWithCells="1">
                  <from>
                    <xdr:col>4</xdr:col>
                    <xdr:colOff>0</xdr:colOff>
                    <xdr:row>109</xdr:row>
                    <xdr:rowOff>219075</xdr:rowOff>
                  </from>
                  <to>
                    <xdr:col>5</xdr:col>
                    <xdr:colOff>28575</xdr:colOff>
                    <xdr:row>111</xdr:row>
                    <xdr:rowOff>9525</xdr:rowOff>
                  </to>
                </anchor>
              </controlPr>
            </control>
          </mc:Choice>
        </mc:AlternateContent>
        <mc:AlternateContent xmlns:mc="http://schemas.openxmlformats.org/markup-compatibility/2006">
          <mc:Choice Requires="x14">
            <control shapeId="75917" r:id="rId23" name="Check Box 141">
              <controlPr defaultSize="0" autoFill="0" autoLine="0" autoPict="0">
                <anchor moveWithCells="1">
                  <from>
                    <xdr:col>7</xdr:col>
                    <xdr:colOff>171450</xdr:colOff>
                    <xdr:row>109</xdr:row>
                    <xdr:rowOff>219075</xdr:rowOff>
                  </from>
                  <to>
                    <xdr:col>9</xdr:col>
                    <xdr:colOff>28575</xdr:colOff>
                    <xdr:row>111</xdr:row>
                    <xdr:rowOff>9525</xdr:rowOff>
                  </to>
                </anchor>
              </controlPr>
            </control>
          </mc:Choice>
        </mc:AlternateContent>
        <mc:AlternateContent xmlns:mc="http://schemas.openxmlformats.org/markup-compatibility/2006">
          <mc:Choice Requires="x14">
            <control shapeId="75918" r:id="rId24" name="Check Box 142">
              <controlPr defaultSize="0" autoFill="0" autoLine="0" autoPict="0">
                <anchor moveWithCells="1">
                  <from>
                    <xdr:col>13</xdr:col>
                    <xdr:colOff>171450</xdr:colOff>
                    <xdr:row>109</xdr:row>
                    <xdr:rowOff>219075</xdr:rowOff>
                  </from>
                  <to>
                    <xdr:col>15</xdr:col>
                    <xdr:colOff>28575</xdr:colOff>
                    <xdr:row>111</xdr:row>
                    <xdr:rowOff>9525</xdr:rowOff>
                  </to>
                </anchor>
              </controlPr>
            </control>
          </mc:Choice>
        </mc:AlternateContent>
        <mc:AlternateContent xmlns:mc="http://schemas.openxmlformats.org/markup-compatibility/2006">
          <mc:Choice Requires="x14">
            <control shapeId="75919" r:id="rId25" name="Check Box 143">
              <controlPr defaultSize="0" autoFill="0" autoLine="0" autoPict="0">
                <anchor moveWithCells="1">
                  <from>
                    <xdr:col>20</xdr:col>
                    <xdr:colOff>171450</xdr:colOff>
                    <xdr:row>109</xdr:row>
                    <xdr:rowOff>219075</xdr:rowOff>
                  </from>
                  <to>
                    <xdr:col>22</xdr:col>
                    <xdr:colOff>28575</xdr:colOff>
                    <xdr:row>111</xdr:row>
                    <xdr:rowOff>9525</xdr:rowOff>
                  </to>
                </anchor>
              </controlPr>
            </control>
          </mc:Choice>
        </mc:AlternateContent>
        <mc:AlternateContent xmlns:mc="http://schemas.openxmlformats.org/markup-compatibility/2006">
          <mc:Choice Requires="x14">
            <control shapeId="75920" r:id="rId26" name="Check Box 144">
              <controlPr defaultSize="0" autoFill="0" autoLine="0" autoPict="0">
                <anchor moveWithCells="1">
                  <from>
                    <xdr:col>24</xdr:col>
                    <xdr:colOff>171450</xdr:colOff>
                    <xdr:row>109</xdr:row>
                    <xdr:rowOff>219075</xdr:rowOff>
                  </from>
                  <to>
                    <xdr:col>26</xdr:col>
                    <xdr:colOff>28575</xdr:colOff>
                    <xdr:row>111</xdr:row>
                    <xdr:rowOff>9525</xdr:rowOff>
                  </to>
                </anchor>
              </controlPr>
            </control>
          </mc:Choice>
        </mc:AlternateContent>
        <mc:AlternateContent xmlns:mc="http://schemas.openxmlformats.org/markup-compatibility/2006">
          <mc:Choice Requires="x14">
            <control shapeId="75921" r:id="rId27" name="Check Box 145">
              <controlPr defaultSize="0" autoFill="0" autoLine="0" autoPict="0">
                <anchor moveWithCells="1">
                  <from>
                    <xdr:col>9</xdr:col>
                    <xdr:colOff>180975</xdr:colOff>
                    <xdr:row>112</xdr:row>
                    <xdr:rowOff>0</xdr:rowOff>
                  </from>
                  <to>
                    <xdr:col>11</xdr:col>
                    <xdr:colOff>38100</xdr:colOff>
                    <xdr:row>112</xdr:row>
                    <xdr:rowOff>219075</xdr:rowOff>
                  </to>
                </anchor>
              </controlPr>
            </control>
          </mc:Choice>
        </mc:AlternateContent>
        <mc:AlternateContent xmlns:mc="http://schemas.openxmlformats.org/markup-compatibility/2006">
          <mc:Choice Requires="x14">
            <control shapeId="75922" r:id="rId28" name="Check Box 146">
              <controlPr defaultSize="0" autoFill="0" autoLine="0" autoPict="0">
                <anchor moveWithCells="1">
                  <from>
                    <xdr:col>16</xdr:col>
                    <xdr:colOff>161925</xdr:colOff>
                    <xdr:row>112</xdr:row>
                    <xdr:rowOff>0</xdr:rowOff>
                  </from>
                  <to>
                    <xdr:col>18</xdr:col>
                    <xdr:colOff>19050</xdr:colOff>
                    <xdr:row>112</xdr:row>
                    <xdr:rowOff>219075</xdr:rowOff>
                  </to>
                </anchor>
              </controlPr>
            </control>
          </mc:Choice>
        </mc:AlternateContent>
        <mc:AlternateContent xmlns:mc="http://schemas.openxmlformats.org/markup-compatibility/2006">
          <mc:Choice Requires="x14">
            <control shapeId="75923" r:id="rId29" name="Check Box 147">
              <controlPr defaultSize="0" autoFill="0" autoLine="0" autoPict="0">
                <anchor moveWithCells="1">
                  <from>
                    <xdr:col>20</xdr:col>
                    <xdr:colOff>180975</xdr:colOff>
                    <xdr:row>117</xdr:row>
                    <xdr:rowOff>0</xdr:rowOff>
                  </from>
                  <to>
                    <xdr:col>22</xdr:col>
                    <xdr:colOff>38100</xdr:colOff>
                    <xdr:row>117</xdr:row>
                    <xdr:rowOff>219075</xdr:rowOff>
                  </to>
                </anchor>
              </controlPr>
            </control>
          </mc:Choice>
        </mc:AlternateContent>
        <mc:AlternateContent xmlns:mc="http://schemas.openxmlformats.org/markup-compatibility/2006">
          <mc:Choice Requires="x14">
            <control shapeId="75924" r:id="rId30" name="Check Box 148">
              <controlPr defaultSize="0" autoFill="0" autoLine="0" autoPict="0">
                <anchor moveWithCells="1">
                  <from>
                    <xdr:col>24</xdr:col>
                    <xdr:colOff>180975</xdr:colOff>
                    <xdr:row>117</xdr:row>
                    <xdr:rowOff>0</xdr:rowOff>
                  </from>
                  <to>
                    <xdr:col>26</xdr:col>
                    <xdr:colOff>38100</xdr:colOff>
                    <xdr:row>117</xdr:row>
                    <xdr:rowOff>219075</xdr:rowOff>
                  </to>
                </anchor>
              </controlPr>
            </control>
          </mc:Choice>
        </mc:AlternateContent>
        <mc:AlternateContent xmlns:mc="http://schemas.openxmlformats.org/markup-compatibility/2006">
          <mc:Choice Requires="x14">
            <control shapeId="75925" r:id="rId31" name="Check Box 149">
              <controlPr defaultSize="0" autoFill="0" autoLine="0" autoPict="0">
                <anchor moveWithCells="1">
                  <from>
                    <xdr:col>4</xdr:col>
                    <xdr:colOff>0</xdr:colOff>
                    <xdr:row>121</xdr:row>
                    <xdr:rowOff>838200</xdr:rowOff>
                  </from>
                  <to>
                    <xdr:col>5</xdr:col>
                    <xdr:colOff>28575</xdr:colOff>
                    <xdr:row>123</xdr:row>
                    <xdr:rowOff>123825</xdr:rowOff>
                  </to>
                </anchor>
              </controlPr>
            </control>
          </mc:Choice>
        </mc:AlternateContent>
        <mc:AlternateContent xmlns:mc="http://schemas.openxmlformats.org/markup-compatibility/2006">
          <mc:Choice Requires="x14">
            <control shapeId="75926" r:id="rId32" name="Check Box 150">
              <controlPr defaultSize="0" autoFill="0" autoLine="0" autoPict="0">
                <anchor moveWithCells="1">
                  <from>
                    <xdr:col>14</xdr:col>
                    <xdr:colOff>180975</xdr:colOff>
                    <xdr:row>121</xdr:row>
                    <xdr:rowOff>838200</xdr:rowOff>
                  </from>
                  <to>
                    <xdr:col>16</xdr:col>
                    <xdr:colOff>38100</xdr:colOff>
                    <xdr:row>123</xdr:row>
                    <xdr:rowOff>123825</xdr:rowOff>
                  </to>
                </anchor>
              </controlPr>
            </control>
          </mc:Choice>
        </mc:AlternateContent>
        <mc:AlternateContent xmlns:mc="http://schemas.openxmlformats.org/markup-compatibility/2006">
          <mc:Choice Requires="x14">
            <control shapeId="75927" r:id="rId33" name="Check Box 151">
              <controlPr defaultSize="0" autoFill="0" autoLine="0" autoPict="0">
                <anchor moveWithCells="1">
                  <from>
                    <xdr:col>22</xdr:col>
                    <xdr:colOff>180975</xdr:colOff>
                    <xdr:row>121</xdr:row>
                    <xdr:rowOff>838200</xdr:rowOff>
                  </from>
                  <to>
                    <xdr:col>24</xdr:col>
                    <xdr:colOff>38100</xdr:colOff>
                    <xdr:row>123</xdr:row>
                    <xdr:rowOff>123825</xdr:rowOff>
                  </to>
                </anchor>
              </controlPr>
            </control>
          </mc:Choice>
        </mc:AlternateContent>
        <mc:AlternateContent xmlns:mc="http://schemas.openxmlformats.org/markup-compatibility/2006">
          <mc:Choice Requires="x14">
            <control shapeId="75928" r:id="rId34" name="Check Box 152">
              <controlPr defaultSize="0" autoFill="0" autoLine="0" autoPict="0">
                <anchor moveWithCells="1">
                  <from>
                    <xdr:col>4</xdr:col>
                    <xdr:colOff>0</xdr:colOff>
                    <xdr:row>125</xdr:row>
                    <xdr:rowOff>171450</xdr:rowOff>
                  </from>
                  <to>
                    <xdr:col>5</xdr:col>
                    <xdr:colOff>28575</xdr:colOff>
                    <xdr:row>127</xdr:row>
                    <xdr:rowOff>38100</xdr:rowOff>
                  </to>
                </anchor>
              </controlPr>
            </control>
          </mc:Choice>
        </mc:AlternateContent>
        <mc:AlternateContent xmlns:mc="http://schemas.openxmlformats.org/markup-compatibility/2006">
          <mc:Choice Requires="x14">
            <control shapeId="75930" r:id="rId35" name="Check Box 154">
              <controlPr defaultSize="0" autoFill="0" autoLine="0" autoPict="0">
                <anchor moveWithCells="1">
                  <from>
                    <xdr:col>7</xdr:col>
                    <xdr:colOff>171450</xdr:colOff>
                    <xdr:row>123</xdr:row>
                    <xdr:rowOff>323850</xdr:rowOff>
                  </from>
                  <to>
                    <xdr:col>9</xdr:col>
                    <xdr:colOff>28575</xdr:colOff>
                    <xdr:row>125</xdr:row>
                    <xdr:rowOff>28575</xdr:rowOff>
                  </to>
                </anchor>
              </controlPr>
            </control>
          </mc:Choice>
        </mc:AlternateContent>
        <mc:AlternateContent xmlns:mc="http://schemas.openxmlformats.org/markup-compatibility/2006">
          <mc:Choice Requires="x14">
            <control shapeId="75931" r:id="rId36" name="Check Box 155">
              <controlPr defaultSize="0" autoFill="0" autoLine="0" autoPict="0">
                <anchor moveWithCells="1">
                  <from>
                    <xdr:col>13</xdr:col>
                    <xdr:colOff>171450</xdr:colOff>
                    <xdr:row>123</xdr:row>
                    <xdr:rowOff>323850</xdr:rowOff>
                  </from>
                  <to>
                    <xdr:col>15</xdr:col>
                    <xdr:colOff>28575</xdr:colOff>
                    <xdr:row>125</xdr:row>
                    <xdr:rowOff>28575</xdr:rowOff>
                  </to>
                </anchor>
              </controlPr>
            </control>
          </mc:Choice>
        </mc:AlternateContent>
        <mc:AlternateContent xmlns:mc="http://schemas.openxmlformats.org/markup-compatibility/2006">
          <mc:Choice Requires="x14">
            <control shapeId="75932" r:id="rId37" name="Check Box 156">
              <controlPr defaultSize="0" autoFill="0" autoLine="0" autoPict="0">
                <anchor moveWithCells="1">
                  <from>
                    <xdr:col>20</xdr:col>
                    <xdr:colOff>180975</xdr:colOff>
                    <xdr:row>124</xdr:row>
                    <xdr:rowOff>0</xdr:rowOff>
                  </from>
                  <to>
                    <xdr:col>22</xdr:col>
                    <xdr:colOff>38100</xdr:colOff>
                    <xdr:row>125</xdr:row>
                    <xdr:rowOff>19050</xdr:rowOff>
                  </to>
                </anchor>
              </controlPr>
            </control>
          </mc:Choice>
        </mc:AlternateContent>
        <mc:AlternateContent xmlns:mc="http://schemas.openxmlformats.org/markup-compatibility/2006">
          <mc:Choice Requires="x14">
            <control shapeId="75933" r:id="rId38" name="Check Box 157">
              <controlPr defaultSize="0" autoFill="0" autoLine="0" autoPict="0">
                <anchor moveWithCells="1">
                  <from>
                    <xdr:col>23</xdr:col>
                    <xdr:colOff>180975</xdr:colOff>
                    <xdr:row>124</xdr:row>
                    <xdr:rowOff>0</xdr:rowOff>
                  </from>
                  <to>
                    <xdr:col>25</xdr:col>
                    <xdr:colOff>38100</xdr:colOff>
                    <xdr:row>125</xdr:row>
                    <xdr:rowOff>19050</xdr:rowOff>
                  </to>
                </anchor>
              </controlPr>
            </control>
          </mc:Choice>
        </mc:AlternateContent>
        <mc:AlternateContent xmlns:mc="http://schemas.openxmlformats.org/markup-compatibility/2006">
          <mc:Choice Requires="x14">
            <control shapeId="75934" r:id="rId39" name="Check Box 158">
              <controlPr defaultSize="0" autoFill="0" autoLine="0" autoPict="0">
                <anchor moveWithCells="1">
                  <from>
                    <xdr:col>9</xdr:col>
                    <xdr:colOff>180975</xdr:colOff>
                    <xdr:row>125</xdr:row>
                    <xdr:rowOff>171450</xdr:rowOff>
                  </from>
                  <to>
                    <xdr:col>11</xdr:col>
                    <xdr:colOff>38100</xdr:colOff>
                    <xdr:row>127</xdr:row>
                    <xdr:rowOff>28575</xdr:rowOff>
                  </to>
                </anchor>
              </controlPr>
            </control>
          </mc:Choice>
        </mc:AlternateContent>
        <mc:AlternateContent xmlns:mc="http://schemas.openxmlformats.org/markup-compatibility/2006">
          <mc:Choice Requires="x14">
            <control shapeId="75935" r:id="rId40" name="Check Box 159">
              <controlPr defaultSize="0" autoFill="0" autoLine="0" autoPict="0">
                <anchor moveWithCells="1">
                  <from>
                    <xdr:col>16</xdr:col>
                    <xdr:colOff>171450</xdr:colOff>
                    <xdr:row>125</xdr:row>
                    <xdr:rowOff>171450</xdr:rowOff>
                  </from>
                  <to>
                    <xdr:col>18</xdr:col>
                    <xdr:colOff>28575</xdr:colOff>
                    <xdr:row>127</xdr:row>
                    <xdr:rowOff>28575</xdr:rowOff>
                  </to>
                </anchor>
              </controlPr>
            </control>
          </mc:Choice>
        </mc:AlternateContent>
        <mc:AlternateContent xmlns:mc="http://schemas.openxmlformats.org/markup-compatibility/2006">
          <mc:Choice Requires="x14">
            <control shapeId="75936" r:id="rId41" name="Check Box 160">
              <controlPr defaultSize="0" autoFill="0" autoLine="0" autoPict="0">
                <anchor moveWithCells="1">
                  <from>
                    <xdr:col>19</xdr:col>
                    <xdr:colOff>171450</xdr:colOff>
                    <xdr:row>131</xdr:row>
                    <xdr:rowOff>142875</xdr:rowOff>
                  </from>
                  <to>
                    <xdr:col>21</xdr:col>
                    <xdr:colOff>28575</xdr:colOff>
                    <xdr:row>133</xdr:row>
                    <xdr:rowOff>28575</xdr:rowOff>
                  </to>
                </anchor>
              </controlPr>
            </control>
          </mc:Choice>
        </mc:AlternateContent>
        <mc:AlternateContent xmlns:mc="http://schemas.openxmlformats.org/markup-compatibility/2006">
          <mc:Choice Requires="x14">
            <control shapeId="75937" r:id="rId42" name="Check Box 161">
              <controlPr defaultSize="0" autoFill="0" autoLine="0" autoPict="0">
                <anchor moveWithCells="1">
                  <from>
                    <xdr:col>23</xdr:col>
                    <xdr:colOff>171450</xdr:colOff>
                    <xdr:row>131</xdr:row>
                    <xdr:rowOff>142875</xdr:rowOff>
                  </from>
                  <to>
                    <xdr:col>25</xdr:col>
                    <xdr:colOff>28575</xdr:colOff>
                    <xdr:row>133</xdr:row>
                    <xdr:rowOff>28575</xdr:rowOff>
                  </to>
                </anchor>
              </controlPr>
            </control>
          </mc:Choice>
        </mc:AlternateContent>
        <mc:AlternateContent xmlns:mc="http://schemas.openxmlformats.org/markup-compatibility/2006">
          <mc:Choice Requires="x14">
            <control shapeId="75940" r:id="rId43" name="Check Box 164">
              <controlPr defaultSize="0" autoFill="0" autoLine="0" autoPict="0">
                <anchor moveWithCells="1">
                  <from>
                    <xdr:col>3</xdr:col>
                    <xdr:colOff>200025</xdr:colOff>
                    <xdr:row>123</xdr:row>
                    <xdr:rowOff>323850</xdr:rowOff>
                  </from>
                  <to>
                    <xdr:col>5</xdr:col>
                    <xdr:colOff>19050</xdr:colOff>
                    <xdr:row>125</xdr:row>
                    <xdr:rowOff>28575</xdr:rowOff>
                  </to>
                </anchor>
              </controlPr>
            </control>
          </mc:Choice>
        </mc:AlternateContent>
        <mc:AlternateContent xmlns:mc="http://schemas.openxmlformats.org/markup-compatibility/2006">
          <mc:Choice Requires="x14">
            <control shapeId="75943" r:id="rId44" name="Check Box 167">
              <controlPr defaultSize="0" autoFill="0" autoLine="0" autoPict="0">
                <anchor moveWithCells="1">
                  <from>
                    <xdr:col>27</xdr:col>
                    <xdr:colOff>171450</xdr:colOff>
                    <xdr:row>145</xdr:row>
                    <xdr:rowOff>57150</xdr:rowOff>
                  </from>
                  <to>
                    <xdr:col>29</xdr:col>
                    <xdr:colOff>0</xdr:colOff>
                    <xdr:row>147</xdr:row>
                    <xdr:rowOff>28575</xdr:rowOff>
                  </to>
                </anchor>
              </controlPr>
            </control>
          </mc:Choice>
        </mc:AlternateContent>
        <mc:AlternateContent xmlns:mc="http://schemas.openxmlformats.org/markup-compatibility/2006">
          <mc:Choice Requires="x14">
            <control shapeId="75944" r:id="rId45" name="Check Box 168">
              <controlPr defaultSize="0" autoFill="0" autoLine="0" autoPict="0">
                <anchor moveWithCells="1">
                  <from>
                    <xdr:col>9</xdr:col>
                    <xdr:colOff>180975</xdr:colOff>
                    <xdr:row>161</xdr:row>
                    <xdr:rowOff>323850</xdr:rowOff>
                  </from>
                  <to>
                    <xdr:col>11</xdr:col>
                    <xdr:colOff>0</xdr:colOff>
                    <xdr:row>163</xdr:row>
                    <xdr:rowOff>28575</xdr:rowOff>
                  </to>
                </anchor>
              </controlPr>
            </control>
          </mc:Choice>
        </mc:AlternateContent>
        <mc:AlternateContent xmlns:mc="http://schemas.openxmlformats.org/markup-compatibility/2006">
          <mc:Choice Requires="x14">
            <control shapeId="75945" r:id="rId46" name="Check Box 169">
              <controlPr defaultSize="0" autoFill="0" autoLine="0" autoPict="0">
                <anchor moveWithCells="1">
                  <from>
                    <xdr:col>9</xdr:col>
                    <xdr:colOff>180975</xdr:colOff>
                    <xdr:row>163</xdr:row>
                    <xdr:rowOff>85725</xdr:rowOff>
                  </from>
                  <to>
                    <xdr:col>11</xdr:col>
                    <xdr:colOff>0</xdr:colOff>
                    <xdr:row>163</xdr:row>
                    <xdr:rowOff>361950</xdr:rowOff>
                  </to>
                </anchor>
              </controlPr>
            </control>
          </mc:Choice>
        </mc:AlternateContent>
        <mc:AlternateContent xmlns:mc="http://schemas.openxmlformats.org/markup-compatibility/2006">
          <mc:Choice Requires="x14">
            <control shapeId="75946" r:id="rId47" name="Check Box 170">
              <controlPr defaultSize="0" autoFill="0" autoLine="0" autoPict="0">
                <anchor moveWithCells="1">
                  <from>
                    <xdr:col>9</xdr:col>
                    <xdr:colOff>180975</xdr:colOff>
                    <xdr:row>164</xdr:row>
                    <xdr:rowOff>28575</xdr:rowOff>
                  </from>
                  <to>
                    <xdr:col>11</xdr:col>
                    <xdr:colOff>19050</xdr:colOff>
                    <xdr:row>164</xdr:row>
                    <xdr:rowOff>419100</xdr:rowOff>
                  </to>
                </anchor>
              </controlPr>
            </control>
          </mc:Choice>
        </mc:AlternateContent>
        <mc:AlternateContent xmlns:mc="http://schemas.openxmlformats.org/markup-compatibility/2006">
          <mc:Choice Requires="x14">
            <control shapeId="75947" r:id="rId48" name="Check Box 171">
              <controlPr defaultSize="0" autoFill="0" autoLine="0" autoPict="0">
                <anchor moveWithCells="1">
                  <from>
                    <xdr:col>31</xdr:col>
                    <xdr:colOff>171450</xdr:colOff>
                    <xdr:row>145</xdr:row>
                    <xdr:rowOff>57150</xdr:rowOff>
                  </from>
                  <to>
                    <xdr:col>33</xdr:col>
                    <xdr:colOff>0</xdr:colOff>
                    <xdr:row>147</xdr:row>
                    <xdr:rowOff>28575</xdr:rowOff>
                  </to>
                </anchor>
              </controlPr>
            </control>
          </mc:Choice>
        </mc:AlternateContent>
        <mc:AlternateContent xmlns:mc="http://schemas.openxmlformats.org/markup-compatibility/2006">
          <mc:Choice Requires="x14">
            <control shapeId="75948" r:id="rId49" name="Check Box 172">
              <controlPr defaultSize="0" autoFill="0" autoLine="0" autoPict="0">
                <anchor moveWithCells="1">
                  <from>
                    <xdr:col>27</xdr:col>
                    <xdr:colOff>171450</xdr:colOff>
                    <xdr:row>150</xdr:row>
                    <xdr:rowOff>85725</xdr:rowOff>
                  </from>
                  <to>
                    <xdr:col>29</xdr:col>
                    <xdr:colOff>0</xdr:colOff>
                    <xdr:row>152</xdr:row>
                    <xdr:rowOff>47625</xdr:rowOff>
                  </to>
                </anchor>
              </controlPr>
            </control>
          </mc:Choice>
        </mc:AlternateContent>
        <mc:AlternateContent xmlns:mc="http://schemas.openxmlformats.org/markup-compatibility/2006">
          <mc:Choice Requires="x14">
            <control shapeId="75949" r:id="rId50" name="Check Box 173">
              <controlPr defaultSize="0" autoFill="0" autoLine="0" autoPict="0">
                <anchor moveWithCells="1">
                  <from>
                    <xdr:col>31</xdr:col>
                    <xdr:colOff>161925</xdr:colOff>
                    <xdr:row>150</xdr:row>
                    <xdr:rowOff>85725</xdr:rowOff>
                  </from>
                  <to>
                    <xdr:col>32</xdr:col>
                    <xdr:colOff>180975</xdr:colOff>
                    <xdr:row>152</xdr:row>
                    <xdr:rowOff>47625</xdr:rowOff>
                  </to>
                </anchor>
              </controlPr>
            </control>
          </mc:Choice>
        </mc:AlternateContent>
        <mc:AlternateContent xmlns:mc="http://schemas.openxmlformats.org/markup-compatibility/2006">
          <mc:Choice Requires="x14">
            <control shapeId="75950" r:id="rId51" name="Check Box 174">
              <controlPr defaultSize="0" autoFill="0" autoLine="0" autoPict="0">
                <anchor moveWithCells="1">
                  <from>
                    <xdr:col>9</xdr:col>
                    <xdr:colOff>180975</xdr:colOff>
                    <xdr:row>155</xdr:row>
                    <xdr:rowOff>161925</xdr:rowOff>
                  </from>
                  <to>
                    <xdr:col>11</xdr:col>
                    <xdr:colOff>9525</xdr:colOff>
                    <xdr:row>155</xdr:row>
                    <xdr:rowOff>419100</xdr:rowOff>
                  </to>
                </anchor>
              </controlPr>
            </control>
          </mc:Choice>
        </mc:AlternateContent>
        <mc:AlternateContent xmlns:mc="http://schemas.openxmlformats.org/markup-compatibility/2006">
          <mc:Choice Requires="x14">
            <control shapeId="75951" r:id="rId52" name="Check Box 175">
              <controlPr defaultSize="0" autoFill="0" autoLine="0" autoPict="0">
                <anchor moveWithCells="1">
                  <from>
                    <xdr:col>9</xdr:col>
                    <xdr:colOff>171450</xdr:colOff>
                    <xdr:row>157</xdr:row>
                    <xdr:rowOff>219075</xdr:rowOff>
                  </from>
                  <to>
                    <xdr:col>11</xdr:col>
                    <xdr:colOff>0</xdr:colOff>
                    <xdr:row>157</xdr:row>
                    <xdr:rowOff>552450</xdr:rowOff>
                  </to>
                </anchor>
              </controlPr>
            </control>
          </mc:Choice>
        </mc:AlternateContent>
        <mc:AlternateContent xmlns:mc="http://schemas.openxmlformats.org/markup-compatibility/2006">
          <mc:Choice Requires="x14">
            <control shapeId="75952" r:id="rId53" name="Check Box 176">
              <controlPr defaultSize="0" autoFill="0" autoLine="0" autoPict="0">
                <anchor moveWithCells="1">
                  <from>
                    <xdr:col>27</xdr:col>
                    <xdr:colOff>161925</xdr:colOff>
                    <xdr:row>160</xdr:row>
                    <xdr:rowOff>0</xdr:rowOff>
                  </from>
                  <to>
                    <xdr:col>29</xdr:col>
                    <xdr:colOff>0</xdr:colOff>
                    <xdr:row>161</xdr:row>
                    <xdr:rowOff>19050</xdr:rowOff>
                  </to>
                </anchor>
              </controlPr>
            </control>
          </mc:Choice>
        </mc:AlternateContent>
        <mc:AlternateContent xmlns:mc="http://schemas.openxmlformats.org/markup-compatibility/2006">
          <mc:Choice Requires="x14">
            <control shapeId="75953" r:id="rId54" name="Check Box 177">
              <controlPr defaultSize="0" autoFill="0" autoLine="0" autoPict="0">
                <anchor moveWithCells="1">
                  <from>
                    <xdr:col>31</xdr:col>
                    <xdr:colOff>171450</xdr:colOff>
                    <xdr:row>160</xdr:row>
                    <xdr:rowOff>0</xdr:rowOff>
                  </from>
                  <to>
                    <xdr:col>33</xdr:col>
                    <xdr:colOff>0</xdr:colOff>
                    <xdr:row>161</xdr:row>
                    <xdr:rowOff>19050</xdr:rowOff>
                  </to>
                </anchor>
              </controlPr>
            </control>
          </mc:Choice>
        </mc:AlternateContent>
        <mc:AlternateContent xmlns:mc="http://schemas.openxmlformats.org/markup-compatibility/2006">
          <mc:Choice Requires="x14">
            <control shapeId="75971" r:id="rId55" name="Check Box 195">
              <controlPr defaultSize="0" autoFill="0" autoLine="0" autoPict="0">
                <anchor moveWithCells="1">
                  <from>
                    <xdr:col>20</xdr:col>
                    <xdr:colOff>171450</xdr:colOff>
                    <xdr:row>204</xdr:row>
                    <xdr:rowOff>28575</xdr:rowOff>
                  </from>
                  <to>
                    <xdr:col>22</xdr:col>
                    <xdr:colOff>28575</xdr:colOff>
                    <xdr:row>204</xdr:row>
                    <xdr:rowOff>171450</xdr:rowOff>
                  </to>
                </anchor>
              </controlPr>
            </control>
          </mc:Choice>
        </mc:AlternateContent>
        <mc:AlternateContent xmlns:mc="http://schemas.openxmlformats.org/markup-compatibility/2006">
          <mc:Choice Requires="x14">
            <control shapeId="75972" r:id="rId56" name="Check Box 196">
              <controlPr defaultSize="0" autoFill="0" autoLine="0" autoPict="0">
                <anchor moveWithCells="1">
                  <from>
                    <xdr:col>20</xdr:col>
                    <xdr:colOff>171450</xdr:colOff>
                    <xdr:row>205</xdr:row>
                    <xdr:rowOff>19050</xdr:rowOff>
                  </from>
                  <to>
                    <xdr:col>22</xdr:col>
                    <xdr:colOff>28575</xdr:colOff>
                    <xdr:row>205</xdr:row>
                    <xdr:rowOff>161925</xdr:rowOff>
                  </to>
                </anchor>
              </controlPr>
            </control>
          </mc:Choice>
        </mc:AlternateContent>
        <mc:AlternateContent xmlns:mc="http://schemas.openxmlformats.org/markup-compatibility/2006">
          <mc:Choice Requires="x14">
            <control shapeId="75973" r:id="rId57" name="Check Box 197">
              <controlPr defaultSize="0" autoFill="0" autoLine="0" autoPict="0">
                <anchor moveWithCells="1">
                  <from>
                    <xdr:col>26</xdr:col>
                    <xdr:colOff>0</xdr:colOff>
                    <xdr:row>206</xdr:row>
                    <xdr:rowOff>19050</xdr:rowOff>
                  </from>
                  <to>
                    <xdr:col>27</xdr:col>
                    <xdr:colOff>47625</xdr:colOff>
                    <xdr:row>206</xdr:row>
                    <xdr:rowOff>161925</xdr:rowOff>
                  </to>
                </anchor>
              </controlPr>
            </control>
          </mc:Choice>
        </mc:AlternateContent>
        <mc:AlternateContent xmlns:mc="http://schemas.openxmlformats.org/markup-compatibility/2006">
          <mc:Choice Requires="x14">
            <control shapeId="75978" r:id="rId58" name="Check Box 202">
              <controlPr defaultSize="0" autoFill="0" autoLine="0" autoPict="0">
                <anchor moveWithCells="1">
                  <from>
                    <xdr:col>32</xdr:col>
                    <xdr:colOff>0</xdr:colOff>
                    <xdr:row>108</xdr:row>
                    <xdr:rowOff>171450</xdr:rowOff>
                  </from>
                  <to>
                    <xdr:col>33</xdr:col>
                    <xdr:colOff>47625</xdr:colOff>
                    <xdr:row>110</xdr:row>
                    <xdr:rowOff>28575</xdr:rowOff>
                  </to>
                </anchor>
              </controlPr>
            </control>
          </mc:Choice>
        </mc:AlternateContent>
        <mc:AlternateContent xmlns:mc="http://schemas.openxmlformats.org/markup-compatibility/2006">
          <mc:Choice Requires="x14">
            <control shapeId="75979" r:id="rId59" name="Check Box 203">
              <controlPr defaultSize="0" autoFill="0" autoLine="0" autoPict="0">
                <anchor moveWithCells="1">
                  <from>
                    <xdr:col>32</xdr:col>
                    <xdr:colOff>0</xdr:colOff>
                    <xdr:row>119</xdr:row>
                    <xdr:rowOff>123825</xdr:rowOff>
                  </from>
                  <to>
                    <xdr:col>33</xdr:col>
                    <xdr:colOff>47625</xdr:colOff>
                    <xdr:row>121</xdr:row>
                    <xdr:rowOff>28575</xdr:rowOff>
                  </to>
                </anchor>
              </controlPr>
            </control>
          </mc:Choice>
        </mc:AlternateContent>
        <mc:AlternateContent xmlns:mc="http://schemas.openxmlformats.org/markup-compatibility/2006">
          <mc:Choice Requires="x14">
            <control shapeId="75982" r:id="rId60" name="Check Box 206">
              <controlPr defaultSize="0" autoFill="0" autoLine="0" autoPict="0">
                <anchor moveWithCells="1">
                  <from>
                    <xdr:col>32</xdr:col>
                    <xdr:colOff>0</xdr:colOff>
                    <xdr:row>142</xdr:row>
                    <xdr:rowOff>190500</xdr:rowOff>
                  </from>
                  <to>
                    <xdr:col>33</xdr:col>
                    <xdr:colOff>47625</xdr:colOff>
                    <xdr:row>144</xdr:row>
                    <xdr:rowOff>38100</xdr:rowOff>
                  </to>
                </anchor>
              </controlPr>
            </control>
          </mc:Choice>
        </mc:AlternateContent>
        <mc:AlternateContent xmlns:mc="http://schemas.openxmlformats.org/markup-compatibility/2006">
          <mc:Choice Requires="x14">
            <control shapeId="75983" r:id="rId61" name="Check Box 207">
              <controlPr defaultSize="0" autoFill="0" autoLine="0" autoPict="0">
                <anchor moveWithCells="1">
                  <from>
                    <xdr:col>32</xdr:col>
                    <xdr:colOff>0</xdr:colOff>
                    <xdr:row>167</xdr:row>
                    <xdr:rowOff>142875</xdr:rowOff>
                  </from>
                  <to>
                    <xdr:col>33</xdr:col>
                    <xdr:colOff>47625</xdr:colOff>
                    <xdr:row>169</xdr:row>
                    <xdr:rowOff>38100</xdr:rowOff>
                  </to>
                </anchor>
              </controlPr>
            </control>
          </mc:Choice>
        </mc:AlternateContent>
        <mc:AlternateContent xmlns:mc="http://schemas.openxmlformats.org/markup-compatibility/2006">
          <mc:Choice Requires="x14">
            <control shapeId="75984" r:id="rId62" name="Check Box 208">
              <controlPr defaultSize="0" autoFill="0" autoLine="0" autoPict="0">
                <anchor moveWithCells="1">
                  <from>
                    <xdr:col>31</xdr:col>
                    <xdr:colOff>171450</xdr:colOff>
                    <xdr:row>200</xdr:row>
                    <xdr:rowOff>133350</xdr:rowOff>
                  </from>
                  <to>
                    <xdr:col>33</xdr:col>
                    <xdr:colOff>28575</xdr:colOff>
                    <xdr:row>202</xdr:row>
                    <xdr:rowOff>19050</xdr:rowOff>
                  </to>
                </anchor>
              </controlPr>
            </control>
          </mc:Choice>
        </mc:AlternateContent>
        <mc:AlternateContent xmlns:mc="http://schemas.openxmlformats.org/markup-compatibility/2006">
          <mc:Choice Requires="x14">
            <control shapeId="75985" r:id="rId63" name="Option Button 209">
              <controlPr defaultSize="0" autoFill="0" autoLine="0" autoPict="0">
                <anchor moveWithCells="1">
                  <from>
                    <xdr:col>9</xdr:col>
                    <xdr:colOff>190500</xdr:colOff>
                    <xdr:row>83</xdr:row>
                    <xdr:rowOff>9525</xdr:rowOff>
                  </from>
                  <to>
                    <xdr:col>11</xdr:col>
                    <xdr:colOff>28575</xdr:colOff>
                    <xdr:row>84</xdr:row>
                    <xdr:rowOff>0</xdr:rowOff>
                  </to>
                </anchor>
              </controlPr>
            </control>
          </mc:Choice>
        </mc:AlternateContent>
        <mc:AlternateContent xmlns:mc="http://schemas.openxmlformats.org/markup-compatibility/2006">
          <mc:Choice Requires="x14">
            <control shapeId="75986" r:id="rId64" name="Option Button 210">
              <controlPr defaultSize="0" autoFill="0" autoLine="0" autoPict="0">
                <anchor moveWithCells="1">
                  <from>
                    <xdr:col>9</xdr:col>
                    <xdr:colOff>180975</xdr:colOff>
                    <xdr:row>85</xdr:row>
                    <xdr:rowOff>9525</xdr:rowOff>
                  </from>
                  <to>
                    <xdr:col>11</xdr:col>
                    <xdr:colOff>19050</xdr:colOff>
                    <xdr:row>86</xdr:row>
                    <xdr:rowOff>0</xdr:rowOff>
                  </to>
                </anchor>
              </controlPr>
            </control>
          </mc:Choice>
        </mc:AlternateContent>
        <mc:AlternateContent xmlns:mc="http://schemas.openxmlformats.org/markup-compatibility/2006">
          <mc:Choice Requires="x14">
            <control shapeId="75987" r:id="rId65" name="Option Button 211">
              <controlPr defaultSize="0" autoFill="0" autoLine="0" autoPict="0">
                <anchor moveWithCells="1">
                  <from>
                    <xdr:col>9</xdr:col>
                    <xdr:colOff>180975</xdr:colOff>
                    <xdr:row>87</xdr:row>
                    <xdr:rowOff>9525</xdr:rowOff>
                  </from>
                  <to>
                    <xdr:col>11</xdr:col>
                    <xdr:colOff>19050</xdr:colOff>
                    <xdr:row>88</xdr:row>
                    <xdr:rowOff>0</xdr:rowOff>
                  </to>
                </anchor>
              </controlPr>
            </control>
          </mc:Choice>
        </mc:AlternateContent>
        <mc:AlternateContent xmlns:mc="http://schemas.openxmlformats.org/markup-compatibility/2006">
          <mc:Choice Requires="x14">
            <control shapeId="75988" r:id="rId66" name="Option Button 212">
              <controlPr defaultSize="0" autoFill="0" autoLine="0" autoPict="0">
                <anchor moveWithCells="1">
                  <from>
                    <xdr:col>9</xdr:col>
                    <xdr:colOff>180975</xdr:colOff>
                    <xdr:row>89</xdr:row>
                    <xdr:rowOff>9525</xdr:rowOff>
                  </from>
                  <to>
                    <xdr:col>11</xdr:col>
                    <xdr:colOff>19050</xdr:colOff>
                    <xdr:row>90</xdr:row>
                    <xdr:rowOff>0</xdr:rowOff>
                  </to>
                </anchor>
              </controlPr>
            </control>
          </mc:Choice>
        </mc:AlternateContent>
        <mc:AlternateContent xmlns:mc="http://schemas.openxmlformats.org/markup-compatibility/2006">
          <mc:Choice Requires="x14">
            <control shapeId="76021" r:id="rId67" name="Check Box 245">
              <controlPr defaultSize="0" autoFill="0" autoLine="0" autoPict="0">
                <anchor moveWithCells="1">
                  <from>
                    <xdr:col>2</xdr:col>
                    <xdr:colOff>0</xdr:colOff>
                    <xdr:row>93</xdr:row>
                    <xdr:rowOff>0</xdr:rowOff>
                  </from>
                  <to>
                    <xdr:col>3</xdr:col>
                    <xdr:colOff>28575</xdr:colOff>
                    <xdr:row>94</xdr:row>
                    <xdr:rowOff>28575</xdr:rowOff>
                  </to>
                </anchor>
              </controlPr>
            </control>
          </mc:Choice>
        </mc:AlternateContent>
        <mc:AlternateContent xmlns:mc="http://schemas.openxmlformats.org/markup-compatibility/2006">
          <mc:Choice Requires="x14">
            <control shapeId="76022" r:id="rId68" name="Check Box 246">
              <controlPr defaultSize="0" autoFill="0" autoLine="0" autoPict="0">
                <anchor moveWithCells="1">
                  <from>
                    <xdr:col>2</xdr:col>
                    <xdr:colOff>0</xdr:colOff>
                    <xdr:row>93</xdr:row>
                    <xdr:rowOff>219075</xdr:rowOff>
                  </from>
                  <to>
                    <xdr:col>3</xdr:col>
                    <xdr:colOff>28575</xdr:colOff>
                    <xdr:row>95</xdr:row>
                    <xdr:rowOff>9525</xdr:rowOff>
                  </to>
                </anchor>
              </controlPr>
            </control>
          </mc:Choice>
        </mc:AlternateContent>
        <mc:AlternateContent xmlns:mc="http://schemas.openxmlformats.org/markup-compatibility/2006">
          <mc:Choice Requires="x14">
            <control shapeId="76023" r:id="rId69" name="Check Box 247">
              <controlPr defaultSize="0" autoFill="0" autoLine="0" autoPict="0">
                <anchor moveWithCells="1">
                  <from>
                    <xdr:col>2</xdr:col>
                    <xdr:colOff>0</xdr:colOff>
                    <xdr:row>95</xdr:row>
                    <xdr:rowOff>19050</xdr:rowOff>
                  </from>
                  <to>
                    <xdr:col>3</xdr:col>
                    <xdr:colOff>28575</xdr:colOff>
                    <xdr:row>95</xdr:row>
                    <xdr:rowOff>266700</xdr:rowOff>
                  </to>
                </anchor>
              </controlPr>
            </control>
          </mc:Choice>
        </mc:AlternateContent>
        <mc:AlternateContent xmlns:mc="http://schemas.openxmlformats.org/markup-compatibility/2006">
          <mc:Choice Requires="x14">
            <control shapeId="76024" r:id="rId70" name="Check Box 248">
              <controlPr defaultSize="0" autoFill="0" autoLine="0" autoPict="0">
                <anchor moveWithCells="1">
                  <from>
                    <xdr:col>2</xdr:col>
                    <xdr:colOff>0</xdr:colOff>
                    <xdr:row>95</xdr:row>
                    <xdr:rowOff>304800</xdr:rowOff>
                  </from>
                  <to>
                    <xdr:col>3</xdr:col>
                    <xdr:colOff>28575</xdr:colOff>
                    <xdr:row>96</xdr:row>
                    <xdr:rowOff>219075</xdr:rowOff>
                  </to>
                </anchor>
              </controlPr>
            </control>
          </mc:Choice>
        </mc:AlternateContent>
        <mc:AlternateContent xmlns:mc="http://schemas.openxmlformats.org/markup-compatibility/2006">
          <mc:Choice Requires="x14">
            <control shapeId="75882" r:id="rId71" name="Check Box 106">
              <controlPr defaultSize="0" autoFill="0" autoLine="0" autoPict="0">
                <anchor moveWithCells="1">
                  <from>
                    <xdr:col>1</xdr:col>
                    <xdr:colOff>0</xdr:colOff>
                    <xdr:row>211</xdr:row>
                    <xdr:rowOff>0</xdr:rowOff>
                  </from>
                  <to>
                    <xdr:col>2</xdr:col>
                    <xdr:colOff>19050</xdr:colOff>
                    <xdr:row>212</xdr:row>
                    <xdr:rowOff>19050</xdr:rowOff>
                  </to>
                </anchor>
              </controlPr>
            </control>
          </mc:Choice>
        </mc:AlternateContent>
        <mc:AlternateContent xmlns:mc="http://schemas.openxmlformats.org/markup-compatibility/2006">
          <mc:Choice Requires="x14">
            <control shapeId="75886" r:id="rId72" name="Check Box 110">
              <controlPr defaultSize="0" autoFill="0" autoLine="0" autoPict="0">
                <anchor moveWithCells="1">
                  <from>
                    <xdr:col>1</xdr:col>
                    <xdr:colOff>0</xdr:colOff>
                    <xdr:row>212</xdr:row>
                    <xdr:rowOff>0</xdr:rowOff>
                  </from>
                  <to>
                    <xdr:col>2</xdr:col>
                    <xdr:colOff>19050</xdr:colOff>
                    <xdr:row>213</xdr:row>
                    <xdr:rowOff>19050</xdr:rowOff>
                  </to>
                </anchor>
              </controlPr>
            </control>
          </mc:Choice>
        </mc:AlternateContent>
        <mc:AlternateContent xmlns:mc="http://schemas.openxmlformats.org/markup-compatibility/2006">
          <mc:Choice Requires="x14">
            <control shapeId="75887" r:id="rId73" name="Check Box 111">
              <controlPr defaultSize="0" autoFill="0" autoLine="0" autoPict="0">
                <anchor moveWithCells="1">
                  <from>
                    <xdr:col>1</xdr:col>
                    <xdr:colOff>0</xdr:colOff>
                    <xdr:row>213</xdr:row>
                    <xdr:rowOff>0</xdr:rowOff>
                  </from>
                  <to>
                    <xdr:col>2</xdr:col>
                    <xdr:colOff>19050</xdr:colOff>
                    <xdr:row>214</xdr:row>
                    <xdr:rowOff>19050</xdr:rowOff>
                  </to>
                </anchor>
              </controlPr>
            </control>
          </mc:Choice>
        </mc:AlternateContent>
        <mc:AlternateContent xmlns:mc="http://schemas.openxmlformats.org/markup-compatibility/2006">
          <mc:Choice Requires="x14">
            <control shapeId="75888" r:id="rId74" name="Check Box 112">
              <controlPr defaultSize="0" autoFill="0" autoLine="0" autoPict="0">
                <anchor moveWithCells="1">
                  <from>
                    <xdr:col>1</xdr:col>
                    <xdr:colOff>0</xdr:colOff>
                    <xdr:row>217</xdr:row>
                    <xdr:rowOff>0</xdr:rowOff>
                  </from>
                  <to>
                    <xdr:col>2</xdr:col>
                    <xdr:colOff>19050</xdr:colOff>
                    <xdr:row>218</xdr:row>
                    <xdr:rowOff>19050</xdr:rowOff>
                  </to>
                </anchor>
              </controlPr>
            </control>
          </mc:Choice>
        </mc:AlternateContent>
        <mc:AlternateContent xmlns:mc="http://schemas.openxmlformats.org/markup-compatibility/2006">
          <mc:Choice Requires="x14">
            <control shapeId="75989" r:id="rId75" name="Check Box 213">
              <controlPr defaultSize="0" autoFill="0" autoLine="0" autoPict="0">
                <anchor moveWithCells="1">
                  <from>
                    <xdr:col>1</xdr:col>
                    <xdr:colOff>0</xdr:colOff>
                    <xdr:row>215</xdr:row>
                    <xdr:rowOff>47625</xdr:rowOff>
                  </from>
                  <to>
                    <xdr:col>2</xdr:col>
                    <xdr:colOff>19050</xdr:colOff>
                    <xdr:row>215</xdr:row>
                    <xdr:rowOff>276225</xdr:rowOff>
                  </to>
                </anchor>
              </controlPr>
            </control>
          </mc:Choice>
        </mc:AlternateContent>
        <mc:AlternateContent xmlns:mc="http://schemas.openxmlformats.org/markup-compatibility/2006">
          <mc:Choice Requires="x14">
            <control shapeId="75990" r:id="rId76" name="Check Box 214">
              <controlPr defaultSize="0" autoFill="0" autoLine="0" autoPict="0">
                <anchor moveWithCells="1">
                  <from>
                    <xdr:col>1</xdr:col>
                    <xdr:colOff>0</xdr:colOff>
                    <xdr:row>213</xdr:row>
                    <xdr:rowOff>0</xdr:rowOff>
                  </from>
                  <to>
                    <xdr:col>2</xdr:col>
                    <xdr:colOff>19050</xdr:colOff>
                    <xdr:row>214</xdr:row>
                    <xdr:rowOff>19050</xdr:rowOff>
                  </to>
                </anchor>
              </controlPr>
            </control>
          </mc:Choice>
        </mc:AlternateContent>
        <mc:AlternateContent xmlns:mc="http://schemas.openxmlformats.org/markup-compatibility/2006">
          <mc:Choice Requires="x14">
            <control shapeId="75996" r:id="rId77" name="Check Box 220">
              <controlPr defaultSize="0" autoFill="0" autoLine="0" autoPict="0">
                <anchor moveWithCells="1">
                  <from>
                    <xdr:col>1</xdr:col>
                    <xdr:colOff>0</xdr:colOff>
                    <xdr:row>215</xdr:row>
                    <xdr:rowOff>323850</xdr:rowOff>
                  </from>
                  <to>
                    <xdr:col>2</xdr:col>
                    <xdr:colOff>19050</xdr:colOff>
                    <xdr:row>217</xdr:row>
                    <xdr:rowOff>19050</xdr:rowOff>
                  </to>
                </anchor>
              </controlPr>
            </control>
          </mc:Choice>
        </mc:AlternateContent>
        <mc:AlternateContent xmlns:mc="http://schemas.openxmlformats.org/markup-compatibility/2006">
          <mc:Choice Requires="x14">
            <control shapeId="76028" r:id="rId78" name="Check Box 252">
              <controlPr defaultSize="0" autoFill="0" autoLine="0" autoPict="0">
                <anchor moveWithCells="1">
                  <from>
                    <xdr:col>1</xdr:col>
                    <xdr:colOff>0</xdr:colOff>
                    <xdr:row>213</xdr:row>
                    <xdr:rowOff>0</xdr:rowOff>
                  </from>
                  <to>
                    <xdr:col>2</xdr:col>
                    <xdr:colOff>19050</xdr:colOff>
                    <xdr:row>214</xdr:row>
                    <xdr:rowOff>19050</xdr:rowOff>
                  </to>
                </anchor>
              </controlPr>
            </control>
          </mc:Choice>
        </mc:AlternateContent>
        <mc:AlternateContent xmlns:mc="http://schemas.openxmlformats.org/markup-compatibility/2006">
          <mc:Choice Requires="x14">
            <control shapeId="76029" r:id="rId79" name="Check Box 253">
              <controlPr defaultSize="0" autoFill="0" autoLine="0" autoPict="0">
                <anchor moveWithCells="1">
                  <from>
                    <xdr:col>1</xdr:col>
                    <xdr:colOff>0</xdr:colOff>
                    <xdr:row>214</xdr:row>
                    <xdr:rowOff>0</xdr:rowOff>
                  </from>
                  <to>
                    <xdr:col>2</xdr:col>
                    <xdr:colOff>19050</xdr:colOff>
                    <xdr:row>215</xdr:row>
                    <xdr:rowOff>19050</xdr:rowOff>
                  </to>
                </anchor>
              </controlPr>
            </control>
          </mc:Choice>
        </mc:AlternateContent>
        <mc:AlternateContent xmlns:mc="http://schemas.openxmlformats.org/markup-compatibility/2006">
          <mc:Choice Requires="x14">
            <control shapeId="76030" r:id="rId80" name="Check Box 254">
              <controlPr defaultSize="0" autoFill="0" autoLine="0" autoPict="0">
                <anchor moveWithCells="1">
                  <from>
                    <xdr:col>1</xdr:col>
                    <xdr:colOff>0</xdr:colOff>
                    <xdr:row>214</xdr:row>
                    <xdr:rowOff>0</xdr:rowOff>
                  </from>
                  <to>
                    <xdr:col>2</xdr:col>
                    <xdr:colOff>19050</xdr:colOff>
                    <xdr:row>215</xdr:row>
                    <xdr:rowOff>19050</xdr:rowOff>
                  </to>
                </anchor>
              </controlPr>
            </control>
          </mc:Choice>
        </mc:AlternateContent>
        <mc:AlternateContent xmlns:mc="http://schemas.openxmlformats.org/markup-compatibility/2006">
          <mc:Choice Requires="x14">
            <control shapeId="76039" r:id="rId81" name="Check Box 263">
              <controlPr defaultSize="0" autoFill="0" autoLine="0" autoPict="0">
                <anchor moveWithCells="1">
                  <from>
                    <xdr:col>1</xdr:col>
                    <xdr:colOff>19050</xdr:colOff>
                    <xdr:row>19</xdr:row>
                    <xdr:rowOff>9525</xdr:rowOff>
                  </from>
                  <to>
                    <xdr:col>2</xdr:col>
                    <xdr:colOff>38100</xdr:colOff>
                    <xdr:row>20</xdr:row>
                    <xdr:rowOff>9525</xdr:rowOff>
                  </to>
                </anchor>
              </controlPr>
            </control>
          </mc:Choice>
        </mc:AlternateContent>
        <mc:AlternateContent xmlns:mc="http://schemas.openxmlformats.org/markup-compatibility/2006">
          <mc:Choice Requires="x14">
            <control shapeId="76048" r:id="rId82" name="Check Box 272">
              <controlPr defaultSize="0" autoFill="0" autoLine="0" autoPict="0">
                <anchor moveWithCells="1">
                  <from>
                    <xdr:col>14</xdr:col>
                    <xdr:colOff>104775</xdr:colOff>
                    <xdr:row>197</xdr:row>
                    <xdr:rowOff>19050</xdr:rowOff>
                  </from>
                  <to>
                    <xdr:col>15</xdr:col>
                    <xdr:colOff>114300</xdr:colOff>
                    <xdr:row>197</xdr:row>
                    <xdr:rowOff>352425</xdr:rowOff>
                  </to>
                </anchor>
              </controlPr>
            </control>
          </mc:Choice>
        </mc:AlternateContent>
        <mc:AlternateContent xmlns:mc="http://schemas.openxmlformats.org/markup-compatibility/2006">
          <mc:Choice Requires="x14">
            <control shapeId="76049" r:id="rId83" name="Check Box 273">
              <controlPr defaultSize="0" autoFill="0" autoLine="0" autoPict="0">
                <anchor moveWithCells="1">
                  <from>
                    <xdr:col>3</xdr:col>
                    <xdr:colOff>200025</xdr:colOff>
                    <xdr:row>183</xdr:row>
                    <xdr:rowOff>171450</xdr:rowOff>
                  </from>
                  <to>
                    <xdr:col>4</xdr:col>
                    <xdr:colOff>171450</xdr:colOff>
                    <xdr:row>184</xdr:row>
                    <xdr:rowOff>171450</xdr:rowOff>
                  </to>
                </anchor>
              </controlPr>
            </control>
          </mc:Choice>
        </mc:AlternateContent>
        <mc:AlternateContent xmlns:mc="http://schemas.openxmlformats.org/markup-compatibility/2006">
          <mc:Choice Requires="x14">
            <control shapeId="76050" r:id="rId84" name="Check Box 274">
              <controlPr defaultSize="0" autoFill="0" autoLine="0" autoPict="0">
                <anchor moveWithCells="1">
                  <from>
                    <xdr:col>3</xdr:col>
                    <xdr:colOff>190500</xdr:colOff>
                    <xdr:row>176</xdr:row>
                    <xdr:rowOff>333375</xdr:rowOff>
                  </from>
                  <to>
                    <xdr:col>4</xdr:col>
                    <xdr:colOff>171450</xdr:colOff>
                    <xdr:row>178</xdr:row>
                    <xdr:rowOff>38100</xdr:rowOff>
                  </to>
                </anchor>
              </controlPr>
            </control>
          </mc:Choice>
        </mc:AlternateContent>
        <mc:AlternateContent xmlns:mc="http://schemas.openxmlformats.org/markup-compatibility/2006">
          <mc:Choice Requires="x14">
            <control shapeId="76051" r:id="rId85" name="Check Box 275">
              <controlPr defaultSize="0" autoFill="0" autoLine="0" autoPict="0">
                <anchor moveWithCells="1">
                  <from>
                    <xdr:col>3</xdr:col>
                    <xdr:colOff>190500</xdr:colOff>
                    <xdr:row>181</xdr:row>
                    <xdr:rowOff>352425</xdr:rowOff>
                  </from>
                  <to>
                    <xdr:col>4</xdr:col>
                    <xdr:colOff>171450</xdr:colOff>
                    <xdr:row>183</xdr:row>
                    <xdr:rowOff>47625</xdr:rowOff>
                  </to>
                </anchor>
              </controlPr>
            </control>
          </mc:Choice>
        </mc:AlternateContent>
        <mc:AlternateContent xmlns:mc="http://schemas.openxmlformats.org/markup-compatibility/2006">
          <mc:Choice Requires="x14">
            <control shapeId="76052" r:id="rId86" name="Check Box 276">
              <controlPr defaultSize="0" autoFill="0" autoLine="0" autoPict="0">
                <anchor moveWithCells="1">
                  <from>
                    <xdr:col>3</xdr:col>
                    <xdr:colOff>190500</xdr:colOff>
                    <xdr:row>182</xdr:row>
                    <xdr:rowOff>152400</xdr:rowOff>
                  </from>
                  <to>
                    <xdr:col>4</xdr:col>
                    <xdr:colOff>171450</xdr:colOff>
                    <xdr:row>184</xdr:row>
                    <xdr:rowOff>38100</xdr:rowOff>
                  </to>
                </anchor>
              </controlPr>
            </control>
          </mc:Choice>
        </mc:AlternateContent>
        <mc:AlternateContent xmlns:mc="http://schemas.openxmlformats.org/markup-compatibility/2006">
          <mc:Choice Requires="x14">
            <control shapeId="76053" r:id="rId87" name="Check Box 277">
              <controlPr defaultSize="0" autoFill="0" autoLine="0" autoPict="0">
                <anchor moveWithCells="1">
                  <from>
                    <xdr:col>3</xdr:col>
                    <xdr:colOff>190500</xdr:colOff>
                    <xdr:row>181</xdr:row>
                    <xdr:rowOff>38100</xdr:rowOff>
                  </from>
                  <to>
                    <xdr:col>4</xdr:col>
                    <xdr:colOff>171450</xdr:colOff>
                    <xdr:row>181</xdr:row>
                    <xdr:rowOff>314325</xdr:rowOff>
                  </to>
                </anchor>
              </controlPr>
            </control>
          </mc:Choice>
        </mc:AlternateContent>
        <mc:AlternateContent xmlns:mc="http://schemas.openxmlformats.org/markup-compatibility/2006">
          <mc:Choice Requires="x14">
            <control shapeId="76054" r:id="rId88" name="Check Box 278">
              <controlPr defaultSize="0" autoFill="0" autoLine="0" autoPict="0">
                <anchor moveWithCells="1">
                  <from>
                    <xdr:col>3</xdr:col>
                    <xdr:colOff>190500</xdr:colOff>
                    <xdr:row>193</xdr:row>
                    <xdr:rowOff>133350</xdr:rowOff>
                  </from>
                  <to>
                    <xdr:col>4</xdr:col>
                    <xdr:colOff>171450</xdr:colOff>
                    <xdr:row>194</xdr:row>
                    <xdr:rowOff>28575</xdr:rowOff>
                  </to>
                </anchor>
              </controlPr>
            </control>
          </mc:Choice>
        </mc:AlternateContent>
        <mc:AlternateContent xmlns:mc="http://schemas.openxmlformats.org/markup-compatibility/2006">
          <mc:Choice Requires="x14">
            <control shapeId="76055" r:id="rId89" name="Check Box 279">
              <controlPr defaultSize="0" autoFill="0" autoLine="0" autoPict="0">
                <anchor moveWithCells="1">
                  <from>
                    <xdr:col>3</xdr:col>
                    <xdr:colOff>190500</xdr:colOff>
                    <xdr:row>178</xdr:row>
                    <xdr:rowOff>142875</xdr:rowOff>
                  </from>
                  <to>
                    <xdr:col>4</xdr:col>
                    <xdr:colOff>171450</xdr:colOff>
                    <xdr:row>180</xdr:row>
                    <xdr:rowOff>38100</xdr:rowOff>
                  </to>
                </anchor>
              </controlPr>
            </control>
          </mc:Choice>
        </mc:AlternateContent>
        <mc:AlternateContent xmlns:mc="http://schemas.openxmlformats.org/markup-compatibility/2006">
          <mc:Choice Requires="x14">
            <control shapeId="76056" r:id="rId90" name="Check Box 280">
              <controlPr defaultSize="0" autoFill="0" autoLine="0" autoPict="0">
                <anchor moveWithCells="1">
                  <from>
                    <xdr:col>3</xdr:col>
                    <xdr:colOff>190500</xdr:colOff>
                    <xdr:row>188</xdr:row>
                    <xdr:rowOff>152400</xdr:rowOff>
                  </from>
                  <to>
                    <xdr:col>4</xdr:col>
                    <xdr:colOff>171450</xdr:colOff>
                    <xdr:row>190</xdr:row>
                    <xdr:rowOff>38100</xdr:rowOff>
                  </to>
                </anchor>
              </controlPr>
            </control>
          </mc:Choice>
        </mc:AlternateContent>
        <mc:AlternateContent xmlns:mc="http://schemas.openxmlformats.org/markup-compatibility/2006">
          <mc:Choice Requires="x14">
            <control shapeId="76057" r:id="rId91" name="Check Box 281">
              <controlPr defaultSize="0" autoFill="0" autoLine="0" autoPict="0">
                <anchor moveWithCells="1">
                  <from>
                    <xdr:col>3</xdr:col>
                    <xdr:colOff>190500</xdr:colOff>
                    <xdr:row>190</xdr:row>
                    <xdr:rowOff>66675</xdr:rowOff>
                  </from>
                  <to>
                    <xdr:col>4</xdr:col>
                    <xdr:colOff>171450</xdr:colOff>
                    <xdr:row>190</xdr:row>
                    <xdr:rowOff>323850</xdr:rowOff>
                  </to>
                </anchor>
              </controlPr>
            </control>
          </mc:Choice>
        </mc:AlternateContent>
        <mc:AlternateContent xmlns:mc="http://schemas.openxmlformats.org/markup-compatibility/2006">
          <mc:Choice Requires="x14">
            <control shapeId="76063" r:id="rId92" name="Check Box 287">
              <controlPr defaultSize="0" autoFill="0" autoLine="0" autoPict="0">
                <anchor moveWithCells="1">
                  <from>
                    <xdr:col>3</xdr:col>
                    <xdr:colOff>190500</xdr:colOff>
                    <xdr:row>177</xdr:row>
                    <xdr:rowOff>133350</xdr:rowOff>
                  </from>
                  <to>
                    <xdr:col>4</xdr:col>
                    <xdr:colOff>171450</xdr:colOff>
                    <xdr:row>179</xdr:row>
                    <xdr:rowOff>38100</xdr:rowOff>
                  </to>
                </anchor>
              </controlPr>
            </control>
          </mc:Choice>
        </mc:AlternateContent>
        <mc:AlternateContent xmlns:mc="http://schemas.openxmlformats.org/markup-compatibility/2006">
          <mc:Choice Requires="x14">
            <control shapeId="76064" r:id="rId93" name="Check Box 288">
              <controlPr defaultSize="0" autoFill="0" autoLine="0" autoPict="0">
                <anchor moveWithCells="1">
                  <from>
                    <xdr:col>3</xdr:col>
                    <xdr:colOff>190500</xdr:colOff>
                    <xdr:row>190</xdr:row>
                    <xdr:rowOff>323850</xdr:rowOff>
                  </from>
                  <to>
                    <xdr:col>4</xdr:col>
                    <xdr:colOff>171450</xdr:colOff>
                    <xdr:row>192</xdr:row>
                    <xdr:rowOff>38100</xdr:rowOff>
                  </to>
                </anchor>
              </controlPr>
            </control>
          </mc:Choice>
        </mc:AlternateContent>
        <mc:AlternateContent xmlns:mc="http://schemas.openxmlformats.org/markup-compatibility/2006">
          <mc:Choice Requires="x14">
            <control shapeId="76065" r:id="rId94" name="Check Box 289">
              <controlPr defaultSize="0" autoFill="0" autoLine="0" autoPict="0">
                <anchor moveWithCells="1">
                  <from>
                    <xdr:col>3</xdr:col>
                    <xdr:colOff>190500</xdr:colOff>
                    <xdr:row>191</xdr:row>
                    <xdr:rowOff>161925</xdr:rowOff>
                  </from>
                  <to>
                    <xdr:col>4</xdr:col>
                    <xdr:colOff>171450</xdr:colOff>
                    <xdr:row>193</xdr:row>
                    <xdr:rowOff>47625</xdr:rowOff>
                  </to>
                </anchor>
              </controlPr>
            </control>
          </mc:Choice>
        </mc:AlternateContent>
        <mc:AlternateContent xmlns:mc="http://schemas.openxmlformats.org/markup-compatibility/2006">
          <mc:Choice Requires="x14">
            <control shapeId="76066" r:id="rId95" name="Check Box 290">
              <controlPr defaultSize="0" autoFill="0" autoLine="0" autoPict="0">
                <anchor moveWithCells="1">
                  <from>
                    <xdr:col>3</xdr:col>
                    <xdr:colOff>190500</xdr:colOff>
                    <xdr:row>193</xdr:row>
                    <xdr:rowOff>333375</xdr:rowOff>
                  </from>
                  <to>
                    <xdr:col>4</xdr:col>
                    <xdr:colOff>171450</xdr:colOff>
                    <xdr:row>195</xdr:row>
                    <xdr:rowOff>28575</xdr:rowOff>
                  </to>
                </anchor>
              </controlPr>
            </control>
          </mc:Choice>
        </mc:AlternateContent>
        <mc:AlternateContent xmlns:mc="http://schemas.openxmlformats.org/markup-compatibility/2006">
          <mc:Choice Requires="x14">
            <control shapeId="76067" r:id="rId96" name="Check Box 291">
              <controlPr defaultSize="0" autoFill="0" autoLine="0" autoPict="0">
                <anchor moveWithCells="1">
                  <from>
                    <xdr:col>3</xdr:col>
                    <xdr:colOff>200025</xdr:colOff>
                    <xdr:row>194</xdr:row>
                    <xdr:rowOff>142875</xdr:rowOff>
                  </from>
                  <to>
                    <xdr:col>4</xdr:col>
                    <xdr:colOff>180975</xdr:colOff>
                    <xdr:row>196</xdr:row>
                    <xdr:rowOff>38100</xdr:rowOff>
                  </to>
                </anchor>
              </controlPr>
            </control>
          </mc:Choice>
        </mc:AlternateContent>
        <mc:AlternateContent xmlns:mc="http://schemas.openxmlformats.org/markup-compatibility/2006">
          <mc:Choice Requires="x14">
            <control shapeId="76068" r:id="rId97" name="Check Box 292">
              <controlPr defaultSize="0" autoFill="0" autoLine="0" autoPict="0">
                <anchor moveWithCells="1">
                  <from>
                    <xdr:col>3</xdr:col>
                    <xdr:colOff>200025</xdr:colOff>
                    <xdr:row>195</xdr:row>
                    <xdr:rowOff>133350</xdr:rowOff>
                  </from>
                  <to>
                    <xdr:col>4</xdr:col>
                    <xdr:colOff>180975</xdr:colOff>
                    <xdr:row>197</xdr:row>
                    <xdr:rowOff>38100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imeMode="halfAlpha" allowBlank="1" showInputMessage="1" showErrorMessage="1">
          <x14:formula1>
            <xm:f>【参考】数式用!$K$5:$K$16</xm:f>
          </x14:formula1>
          <xm:sqref>S38:T38 AC38:AD38 S58:T58 AC58:AD58</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1"/>
  <dimension ref="A1:AG111"/>
  <sheetViews>
    <sheetView view="pageBreakPreview" zoomScale="80" zoomScaleNormal="85" zoomScaleSheetLayoutView="80" zoomScalePageLayoutView="70" workbookViewId="0">
      <selection activeCell="B19" sqref="B19:AI19"/>
    </sheetView>
  </sheetViews>
  <sheetFormatPr defaultColWidth="2.5" defaultRowHeight="13.5"/>
  <cols>
    <col min="1" max="1" width="5.625" style="41" customWidth="1"/>
    <col min="2" max="11" width="2.625" style="41" customWidth="1"/>
    <col min="12" max="13" width="11.75" style="41" customWidth="1"/>
    <col min="14" max="14" width="16.875" style="41" customWidth="1"/>
    <col min="15" max="15" width="37.5" style="41" customWidth="1"/>
    <col min="16" max="16" width="22.625" style="41" customWidth="1"/>
    <col min="17" max="17" width="15.625" style="41" customWidth="1"/>
    <col min="18" max="18" width="13.625" style="41" customWidth="1"/>
    <col min="19" max="19" width="10" style="41" customWidth="1"/>
    <col min="20" max="20" width="6.75" style="41" customWidth="1"/>
    <col min="21" max="21" width="4.75" style="41" customWidth="1"/>
    <col min="22" max="22" width="3.625" style="41" customWidth="1"/>
    <col min="23" max="23" width="3.125" style="41" customWidth="1"/>
    <col min="24" max="24" width="3.625" style="41" customWidth="1"/>
    <col min="25" max="25" width="8" style="41" customWidth="1"/>
    <col min="26" max="26" width="3.625" style="41" customWidth="1"/>
    <col min="27" max="27" width="3.125" style="41" customWidth="1"/>
    <col min="28" max="28" width="3.625" style="41" customWidth="1"/>
    <col min="29" max="29" width="3.125" style="41" customWidth="1"/>
    <col min="30" max="30" width="2.5" style="41" customWidth="1"/>
    <col min="31" max="31" width="3.5" style="41" customWidth="1"/>
    <col min="32" max="32" width="5.875" style="41" customWidth="1"/>
    <col min="33" max="33" width="14.625" style="41" customWidth="1"/>
    <col min="34" max="16384" width="2.5" style="41"/>
  </cols>
  <sheetData>
    <row r="1" spans="1:33" ht="21" customHeight="1">
      <c r="A1" s="484" t="s">
        <v>423</v>
      </c>
      <c r="G1" s="44" t="s">
        <v>298</v>
      </c>
      <c r="V1" s="42"/>
      <c r="W1" s="42"/>
      <c r="X1" s="42"/>
      <c r="Y1" s="42"/>
      <c r="Z1" s="42"/>
      <c r="AA1" s="42"/>
      <c r="AB1" s="42"/>
      <c r="AC1" s="42"/>
      <c r="AD1" s="42"/>
      <c r="AE1" s="42"/>
      <c r="AF1" s="42"/>
      <c r="AG1" s="42"/>
    </row>
    <row r="2" spans="1:33" ht="21" customHeight="1" thickBot="1">
      <c r="B2" s="44"/>
      <c r="C2" s="44"/>
      <c r="D2" s="44"/>
      <c r="E2" s="44"/>
      <c r="F2" s="44"/>
      <c r="G2" s="44"/>
      <c r="H2" s="44"/>
      <c r="I2" s="44"/>
      <c r="J2" s="44"/>
      <c r="K2" s="44"/>
      <c r="L2" s="44"/>
      <c r="M2" s="44"/>
      <c r="N2" s="44"/>
      <c r="O2" s="44"/>
      <c r="P2" s="44"/>
      <c r="Q2" s="44"/>
      <c r="R2" s="44"/>
      <c r="S2" s="44"/>
      <c r="T2" s="44"/>
      <c r="U2" s="44"/>
      <c r="V2" s="42"/>
      <c r="W2" s="42"/>
      <c r="X2" s="42"/>
      <c r="Y2" s="42"/>
      <c r="Z2" s="47"/>
      <c r="AA2" s="485"/>
      <c r="AB2" s="485"/>
      <c r="AC2" s="485"/>
      <c r="AD2" s="485"/>
      <c r="AE2" s="485"/>
      <c r="AF2" s="485"/>
      <c r="AG2" s="485"/>
    </row>
    <row r="3" spans="1:33" ht="27" customHeight="1" thickBot="1">
      <c r="A3" s="1005" t="s">
        <v>6</v>
      </c>
      <c r="B3" s="1005"/>
      <c r="C3" s="1006"/>
      <c r="D3" s="1002" t="e">
        <f>IF(#REF!="","",#REF!)</f>
        <v>#REF!</v>
      </c>
      <c r="E3" s="1003"/>
      <c r="F3" s="1003"/>
      <c r="G3" s="1003"/>
      <c r="H3" s="1003"/>
      <c r="I3" s="1003"/>
      <c r="J3" s="1003"/>
      <c r="K3" s="1003"/>
      <c r="L3" s="1003"/>
      <c r="M3" s="1003"/>
      <c r="N3" s="1003"/>
      <c r="O3" s="1004"/>
      <c r="P3" s="486"/>
      <c r="Q3" s="487"/>
      <c r="U3" s="487"/>
    </row>
    <row r="4" spans="1:33" ht="21" customHeight="1" thickBot="1">
      <c r="A4" s="488"/>
      <c r="B4" s="488"/>
      <c r="C4" s="488"/>
      <c r="D4" s="489"/>
      <c r="E4" s="489"/>
      <c r="F4" s="489"/>
      <c r="G4" s="489"/>
      <c r="H4" s="489"/>
      <c r="I4" s="489"/>
      <c r="J4" s="489"/>
      <c r="K4" s="489"/>
      <c r="L4" s="489"/>
      <c r="M4" s="489"/>
      <c r="N4" s="489"/>
      <c r="O4" s="489"/>
      <c r="P4" s="489"/>
      <c r="Q4" s="487"/>
      <c r="U4" s="487"/>
    </row>
    <row r="5" spans="1:33" ht="27.75" customHeight="1" thickBot="1">
      <c r="A5" s="1025" t="s">
        <v>299</v>
      </c>
      <c r="B5" s="1026"/>
      <c r="C5" s="1026"/>
      <c r="D5" s="1026"/>
      <c r="E5" s="1026"/>
      <c r="F5" s="1026"/>
      <c r="G5" s="1026"/>
      <c r="H5" s="1026"/>
      <c r="I5" s="1026"/>
      <c r="J5" s="1026"/>
      <c r="K5" s="1026"/>
      <c r="L5" s="1026"/>
      <c r="M5" s="1026"/>
      <c r="N5" s="1026"/>
      <c r="O5" s="490">
        <f>SUM(AG12:AG111)</f>
        <v>0</v>
      </c>
      <c r="P5" s="489"/>
      <c r="Q5" s="487"/>
      <c r="U5" s="487"/>
    </row>
    <row r="6" spans="1:33" ht="21" customHeight="1" thickBot="1">
      <c r="Q6" s="95"/>
      <c r="AG6" s="491"/>
    </row>
    <row r="7" spans="1:33" ht="18" customHeight="1">
      <c r="A7" s="1009"/>
      <c r="B7" s="1011" t="s">
        <v>301</v>
      </c>
      <c r="C7" s="1012"/>
      <c r="D7" s="1012"/>
      <c r="E7" s="1012"/>
      <c r="F7" s="1012"/>
      <c r="G7" s="1012"/>
      <c r="H7" s="1012"/>
      <c r="I7" s="1012"/>
      <c r="J7" s="1012"/>
      <c r="K7" s="1013"/>
      <c r="L7" s="1017" t="s">
        <v>88</v>
      </c>
      <c r="M7" s="1027" t="s">
        <v>146</v>
      </c>
      <c r="N7" s="1028"/>
      <c r="O7" s="1019" t="s">
        <v>95</v>
      </c>
      <c r="P7" s="1021" t="s">
        <v>56</v>
      </c>
      <c r="Q7" s="1023" t="s">
        <v>349</v>
      </c>
      <c r="R7" s="492" t="s">
        <v>274</v>
      </c>
      <c r="S7" s="493"/>
      <c r="T7" s="493"/>
      <c r="U7" s="493"/>
      <c r="V7" s="493"/>
      <c r="W7" s="493"/>
      <c r="X7" s="493"/>
      <c r="Y7" s="493"/>
      <c r="Z7" s="493"/>
      <c r="AA7" s="493"/>
      <c r="AB7" s="493"/>
      <c r="AC7" s="493"/>
      <c r="AD7" s="493"/>
      <c r="AE7" s="493"/>
      <c r="AF7" s="493"/>
      <c r="AG7" s="494"/>
    </row>
    <row r="8" spans="1:33" ht="14.25">
      <c r="A8" s="1010"/>
      <c r="B8" s="1014"/>
      <c r="C8" s="1015"/>
      <c r="D8" s="1015"/>
      <c r="E8" s="1015"/>
      <c r="F8" s="1015"/>
      <c r="G8" s="1015"/>
      <c r="H8" s="1015"/>
      <c r="I8" s="1015"/>
      <c r="J8" s="1015"/>
      <c r="K8" s="1016"/>
      <c r="L8" s="1018"/>
      <c r="M8" s="1029"/>
      <c r="N8" s="1030"/>
      <c r="O8" s="1020"/>
      <c r="P8" s="1022"/>
      <c r="Q8" s="1024"/>
      <c r="R8" s="495"/>
      <c r="S8" s="1007" t="s">
        <v>74</v>
      </c>
      <c r="T8" s="1008"/>
      <c r="U8" s="1033" t="s">
        <v>75</v>
      </c>
      <c r="V8" s="1034"/>
      <c r="W8" s="1034"/>
      <c r="X8" s="1034"/>
      <c r="Y8" s="1034"/>
      <c r="Z8" s="1034"/>
      <c r="AA8" s="1034"/>
      <c r="AB8" s="1034"/>
      <c r="AC8" s="1034"/>
      <c r="AD8" s="1034"/>
      <c r="AE8" s="1034"/>
      <c r="AF8" s="1035"/>
      <c r="AG8" s="496" t="s">
        <v>77</v>
      </c>
    </row>
    <row r="9" spans="1:33" ht="13.5" customHeight="1">
      <c r="A9" s="1010"/>
      <c r="B9" s="1014"/>
      <c r="C9" s="1015"/>
      <c r="D9" s="1015"/>
      <c r="E9" s="1015"/>
      <c r="F9" s="1015"/>
      <c r="G9" s="1015"/>
      <c r="H9" s="1015"/>
      <c r="I9" s="1015"/>
      <c r="J9" s="1015"/>
      <c r="K9" s="1016"/>
      <c r="L9" s="1018"/>
      <c r="M9" s="1031"/>
      <c r="N9" s="1032"/>
      <c r="O9" s="1020"/>
      <c r="P9" s="1022"/>
      <c r="Q9" s="1024"/>
      <c r="R9" s="1038" t="s">
        <v>71</v>
      </c>
      <c r="S9" s="1039" t="s">
        <v>300</v>
      </c>
      <c r="T9" s="1042" t="s">
        <v>344</v>
      </c>
      <c r="U9" s="1027" t="s">
        <v>345</v>
      </c>
      <c r="V9" s="1036"/>
      <c r="W9" s="1036"/>
      <c r="X9" s="1036"/>
      <c r="Y9" s="1036"/>
      <c r="Z9" s="1036"/>
      <c r="AA9" s="1036"/>
      <c r="AB9" s="1036"/>
      <c r="AC9" s="1036"/>
      <c r="AD9" s="1036"/>
      <c r="AE9" s="1036"/>
      <c r="AF9" s="1028"/>
      <c r="AG9" s="1041" t="s">
        <v>343</v>
      </c>
    </row>
    <row r="10" spans="1:33" ht="120" customHeight="1">
      <c r="A10" s="1010"/>
      <c r="B10" s="1014"/>
      <c r="C10" s="1015"/>
      <c r="D10" s="1015"/>
      <c r="E10" s="1015"/>
      <c r="F10" s="1015"/>
      <c r="G10" s="1015"/>
      <c r="H10" s="1015"/>
      <c r="I10" s="1015"/>
      <c r="J10" s="1015"/>
      <c r="K10" s="1016"/>
      <c r="L10" s="1018"/>
      <c r="M10" s="498" t="s">
        <v>147</v>
      </c>
      <c r="N10" s="498" t="s">
        <v>148</v>
      </c>
      <c r="O10" s="1020"/>
      <c r="P10" s="1022"/>
      <c r="Q10" s="1024"/>
      <c r="R10" s="1038"/>
      <c r="S10" s="1040"/>
      <c r="T10" s="1043"/>
      <c r="U10" s="1029"/>
      <c r="V10" s="1037"/>
      <c r="W10" s="1037"/>
      <c r="X10" s="1037"/>
      <c r="Y10" s="1037"/>
      <c r="Z10" s="1037"/>
      <c r="AA10" s="1037"/>
      <c r="AB10" s="1037"/>
      <c r="AC10" s="1037"/>
      <c r="AD10" s="1037"/>
      <c r="AE10" s="1037"/>
      <c r="AF10" s="1030"/>
      <c r="AG10" s="1041"/>
    </row>
    <row r="11" spans="1:33" ht="14.25">
      <c r="A11" s="499"/>
      <c r="B11" s="500"/>
      <c r="C11" s="501"/>
      <c r="D11" s="501"/>
      <c r="E11" s="501"/>
      <c r="F11" s="501"/>
      <c r="G11" s="501"/>
      <c r="H11" s="501"/>
      <c r="I11" s="501"/>
      <c r="J11" s="501"/>
      <c r="K11" s="502"/>
      <c r="L11" s="503"/>
      <c r="M11" s="503"/>
      <c r="N11" s="503"/>
      <c r="O11" s="504"/>
      <c r="P11" s="505"/>
      <c r="Q11" s="506"/>
      <c r="R11" s="508"/>
      <c r="S11" s="509"/>
      <c r="T11" s="510"/>
      <c r="U11" s="511"/>
      <c r="V11" s="512"/>
      <c r="W11" s="512"/>
      <c r="X11" s="512"/>
      <c r="Y11" s="512"/>
      <c r="Z11" s="512"/>
      <c r="AA11" s="512"/>
      <c r="AB11" s="512"/>
      <c r="AC11" s="512"/>
      <c r="AD11" s="512"/>
      <c r="AE11" s="512"/>
      <c r="AF11" s="512"/>
      <c r="AG11" s="507"/>
    </row>
    <row r="12" spans="1:33" ht="36.75" customHeight="1">
      <c r="A12" s="513">
        <v>1</v>
      </c>
      <c r="B12" s="514" t="e">
        <f>IF(#REF!="","",#REF!)</f>
        <v>#REF!</v>
      </c>
      <c r="C12" s="515" t="e">
        <f>IF(#REF!="","",#REF!)</f>
        <v>#REF!</v>
      </c>
      <c r="D12" s="516" t="e">
        <f>IF(#REF!="","",#REF!)</f>
        <v>#REF!</v>
      </c>
      <c r="E12" s="516" t="e">
        <f>IF(#REF!="","",#REF!)</f>
        <v>#REF!</v>
      </c>
      <c r="F12" s="516" t="e">
        <f>IF(#REF!="","",#REF!)</f>
        <v>#REF!</v>
      </c>
      <c r="G12" s="516" t="e">
        <f>IF(#REF!="","",#REF!)</f>
        <v>#REF!</v>
      </c>
      <c r="H12" s="516" t="e">
        <f>IF(#REF!="","",#REF!)</f>
        <v>#REF!</v>
      </c>
      <c r="I12" s="516" t="e">
        <f>IF(#REF!="","",#REF!)</f>
        <v>#REF!</v>
      </c>
      <c r="J12" s="516" t="e">
        <f>IF(#REF!="","",#REF!)</f>
        <v>#REF!</v>
      </c>
      <c r="K12" s="517" t="e">
        <f>IF(#REF!="","",#REF!)</f>
        <v>#REF!</v>
      </c>
      <c r="L12" s="518" t="e">
        <f>IF(#REF!="","",#REF!)</f>
        <v>#REF!</v>
      </c>
      <c r="M12" s="518" t="e">
        <f>IF(#REF!="","",#REF!)</f>
        <v>#REF!</v>
      </c>
      <c r="N12" s="518" t="e">
        <f>IF(#REF!="","",#REF!)</f>
        <v>#REF!</v>
      </c>
      <c r="O12" s="513" t="e">
        <f>IF(#REF!="","",#REF!)</f>
        <v>#REF!</v>
      </c>
      <c r="P12" s="519" t="e">
        <f>IF(#REF!="","",#REF!)</f>
        <v>#REF!</v>
      </c>
      <c r="Q12" s="520" t="e">
        <f>IF(#REF!="","",#REF!)</f>
        <v>#REF!</v>
      </c>
      <c r="R12" s="521" t="s">
        <v>426</v>
      </c>
      <c r="S12" s="522" t="s">
        <v>65</v>
      </c>
      <c r="T12" s="545" t="e">
        <f>IF(P12="","",VLOOKUP(P12,【参考】数式用!$A$5:$H$34,MATCH(S12,【参考】数式用!$C$4:$E$4,0)+2,0))</f>
        <v>#REF!</v>
      </c>
      <c r="U12" s="89" t="s">
        <v>19</v>
      </c>
      <c r="V12" s="601">
        <v>3</v>
      </c>
      <c r="W12" s="86" t="s">
        <v>11</v>
      </c>
      <c r="X12" s="523">
        <v>4</v>
      </c>
      <c r="Y12" s="297" t="s">
        <v>73</v>
      </c>
      <c r="Z12" s="524">
        <v>4</v>
      </c>
      <c r="AA12" s="86" t="s">
        <v>11</v>
      </c>
      <c r="AB12" s="524">
        <v>3</v>
      </c>
      <c r="AC12" s="86" t="s">
        <v>15</v>
      </c>
      <c r="AD12" s="525" t="s">
        <v>30</v>
      </c>
      <c r="AE12" s="526">
        <f>IF(AND(V12&gt;=1,X12&gt;=1,Z12&gt;=1,AB12&gt;=1),(Z12*12+AB12)-(V12*12+X12)+1,"")</f>
        <v>12</v>
      </c>
      <c r="AF12" s="527" t="s">
        <v>50</v>
      </c>
      <c r="AG12" s="528" t="str">
        <f>IFERROR(ROUNDDOWN(Q12*T12,0)*AE12,"")</f>
        <v/>
      </c>
    </row>
    <row r="13" spans="1:33" ht="36.75" customHeight="1">
      <c r="A13" s="513">
        <f>A12+1</f>
        <v>2</v>
      </c>
      <c r="B13" s="514" t="e">
        <f>IF(#REF!="","",#REF!)</f>
        <v>#REF!</v>
      </c>
      <c r="C13" s="515" t="e">
        <f>IF(#REF!="","",#REF!)</f>
        <v>#REF!</v>
      </c>
      <c r="D13" s="516" t="e">
        <f>IF(#REF!="","",#REF!)</f>
        <v>#REF!</v>
      </c>
      <c r="E13" s="516" t="e">
        <f>IF(#REF!="","",#REF!)</f>
        <v>#REF!</v>
      </c>
      <c r="F13" s="516" t="e">
        <f>IF(#REF!="","",#REF!)</f>
        <v>#REF!</v>
      </c>
      <c r="G13" s="516" t="e">
        <f>IF(#REF!="","",#REF!)</f>
        <v>#REF!</v>
      </c>
      <c r="H13" s="516" t="e">
        <f>IF(#REF!="","",#REF!)</f>
        <v>#REF!</v>
      </c>
      <c r="I13" s="516" t="e">
        <f>IF(#REF!="","",#REF!)</f>
        <v>#REF!</v>
      </c>
      <c r="J13" s="516" t="e">
        <f>IF(#REF!="","",#REF!)</f>
        <v>#REF!</v>
      </c>
      <c r="K13" s="517" t="e">
        <f>IF(#REF!="","",#REF!)</f>
        <v>#REF!</v>
      </c>
      <c r="L13" s="518" t="e">
        <f>IF(#REF!="","",#REF!)</f>
        <v>#REF!</v>
      </c>
      <c r="M13" s="518" t="e">
        <f>IF(#REF!="","",#REF!)</f>
        <v>#REF!</v>
      </c>
      <c r="N13" s="518" t="e">
        <f>IF(#REF!="","",#REF!)</f>
        <v>#REF!</v>
      </c>
      <c r="O13" s="513" t="e">
        <f>IF(#REF!="","",#REF!)</f>
        <v>#REF!</v>
      </c>
      <c r="P13" s="519" t="e">
        <f>IF(#REF!="","",#REF!)</f>
        <v>#REF!</v>
      </c>
      <c r="Q13" s="520" t="e">
        <f>IF(#REF!="","",#REF!)</f>
        <v>#REF!</v>
      </c>
      <c r="R13" s="521" t="s">
        <v>428</v>
      </c>
      <c r="S13" s="522" t="s">
        <v>66</v>
      </c>
      <c r="T13" s="545" t="e">
        <f>IF(P13="","",VLOOKUP(P13,【参考】数式用!$A$5:$H$34,MATCH(S13,【参考】数式用!$C$4:$E$4,0)+2,0))</f>
        <v>#REF!</v>
      </c>
      <c r="U13" s="89" t="s">
        <v>19</v>
      </c>
      <c r="V13" s="601">
        <v>3</v>
      </c>
      <c r="W13" s="86" t="s">
        <v>11</v>
      </c>
      <c r="X13" s="523">
        <v>4</v>
      </c>
      <c r="Y13" s="297" t="s">
        <v>73</v>
      </c>
      <c r="Z13" s="524">
        <v>4</v>
      </c>
      <c r="AA13" s="86" t="s">
        <v>11</v>
      </c>
      <c r="AB13" s="524">
        <v>3</v>
      </c>
      <c r="AC13" s="86" t="s">
        <v>15</v>
      </c>
      <c r="AD13" s="525" t="s">
        <v>30</v>
      </c>
      <c r="AE13" s="526">
        <f t="shared" ref="AE13:AE76" si="0">IF(AND(V13&gt;=1,X13&gt;=1,Z13&gt;=1,AB13&gt;=1),(Z13*12+AB13)-(V13*12+X13)+1,"")</f>
        <v>12</v>
      </c>
      <c r="AF13" s="527" t="s">
        <v>50</v>
      </c>
      <c r="AG13" s="528" t="str">
        <f t="shared" ref="AG13:AG76" si="1">IFERROR(ROUNDDOWN(Q13*T13,0)*AE13,"")</f>
        <v/>
      </c>
    </row>
    <row r="14" spans="1:33" ht="36.75" customHeight="1">
      <c r="A14" s="513">
        <f t="shared" ref="A14:A26" si="2">A13+1</f>
        <v>3</v>
      </c>
      <c r="B14" s="514" t="e">
        <f>IF(#REF!="","",#REF!)</f>
        <v>#REF!</v>
      </c>
      <c r="C14" s="515" t="e">
        <f>IF(#REF!="","",#REF!)</f>
        <v>#REF!</v>
      </c>
      <c r="D14" s="516" t="e">
        <f>IF(#REF!="","",#REF!)</f>
        <v>#REF!</v>
      </c>
      <c r="E14" s="516" t="e">
        <f>IF(#REF!="","",#REF!)</f>
        <v>#REF!</v>
      </c>
      <c r="F14" s="516" t="e">
        <f>IF(#REF!="","",#REF!)</f>
        <v>#REF!</v>
      </c>
      <c r="G14" s="516" t="e">
        <f>IF(#REF!="","",#REF!)</f>
        <v>#REF!</v>
      </c>
      <c r="H14" s="516" t="e">
        <f>IF(#REF!="","",#REF!)</f>
        <v>#REF!</v>
      </c>
      <c r="I14" s="516" t="e">
        <f>IF(#REF!="","",#REF!)</f>
        <v>#REF!</v>
      </c>
      <c r="J14" s="516" t="e">
        <f>IF(#REF!="","",#REF!)</f>
        <v>#REF!</v>
      </c>
      <c r="K14" s="517" t="e">
        <f>IF(#REF!="","",#REF!)</f>
        <v>#REF!</v>
      </c>
      <c r="L14" s="518" t="e">
        <f>IF(#REF!="","",#REF!)</f>
        <v>#REF!</v>
      </c>
      <c r="M14" s="518" t="e">
        <f>IF(#REF!="","",#REF!)</f>
        <v>#REF!</v>
      </c>
      <c r="N14" s="518" t="e">
        <f>IF(#REF!="","",#REF!)</f>
        <v>#REF!</v>
      </c>
      <c r="O14" s="513" t="e">
        <f>IF(#REF!="","",#REF!)</f>
        <v>#REF!</v>
      </c>
      <c r="P14" s="519" t="e">
        <f>IF(#REF!="","",#REF!)</f>
        <v>#REF!</v>
      </c>
      <c r="Q14" s="520" t="e">
        <f>IF(#REF!="","",#REF!)</f>
        <v>#REF!</v>
      </c>
      <c r="R14" s="521" t="s">
        <v>426</v>
      </c>
      <c r="S14" s="522" t="s">
        <v>65</v>
      </c>
      <c r="T14" s="545" t="e">
        <f>IF(P14="","",VLOOKUP(P14,【参考】数式用!$A$5:$H$34,MATCH(S14,【参考】数式用!$C$4:$E$4,0)+2,0))</f>
        <v>#REF!</v>
      </c>
      <c r="U14" s="89" t="s">
        <v>19</v>
      </c>
      <c r="V14" s="601">
        <v>3</v>
      </c>
      <c r="W14" s="86" t="s">
        <v>11</v>
      </c>
      <c r="X14" s="523">
        <v>4</v>
      </c>
      <c r="Y14" s="297" t="s">
        <v>73</v>
      </c>
      <c r="Z14" s="524">
        <v>4</v>
      </c>
      <c r="AA14" s="86" t="s">
        <v>11</v>
      </c>
      <c r="AB14" s="524">
        <v>3</v>
      </c>
      <c r="AC14" s="86" t="s">
        <v>15</v>
      </c>
      <c r="AD14" s="525" t="s">
        <v>30</v>
      </c>
      <c r="AE14" s="526">
        <f t="shared" si="0"/>
        <v>12</v>
      </c>
      <c r="AF14" s="527" t="s">
        <v>50</v>
      </c>
      <c r="AG14" s="528" t="str">
        <f t="shared" si="1"/>
        <v/>
      </c>
    </row>
    <row r="15" spans="1:33" ht="36.75" customHeight="1">
      <c r="A15" s="513">
        <f t="shared" si="2"/>
        <v>4</v>
      </c>
      <c r="B15" s="514" t="e">
        <f>IF(#REF!="","",#REF!)</f>
        <v>#REF!</v>
      </c>
      <c r="C15" s="515" t="e">
        <f>IF(#REF!="","",#REF!)</f>
        <v>#REF!</v>
      </c>
      <c r="D15" s="516" t="e">
        <f>IF(#REF!="","",#REF!)</f>
        <v>#REF!</v>
      </c>
      <c r="E15" s="516" t="e">
        <f>IF(#REF!="","",#REF!)</f>
        <v>#REF!</v>
      </c>
      <c r="F15" s="516" t="e">
        <f>IF(#REF!="","",#REF!)</f>
        <v>#REF!</v>
      </c>
      <c r="G15" s="516" t="e">
        <f>IF(#REF!="","",#REF!)</f>
        <v>#REF!</v>
      </c>
      <c r="H15" s="516" t="e">
        <f>IF(#REF!="","",#REF!)</f>
        <v>#REF!</v>
      </c>
      <c r="I15" s="516" t="e">
        <f>IF(#REF!="","",#REF!)</f>
        <v>#REF!</v>
      </c>
      <c r="J15" s="516" t="e">
        <f>IF(#REF!="","",#REF!)</f>
        <v>#REF!</v>
      </c>
      <c r="K15" s="517" t="e">
        <f>IF(#REF!="","",#REF!)</f>
        <v>#REF!</v>
      </c>
      <c r="L15" s="518" t="e">
        <f>IF(#REF!="","",#REF!)</f>
        <v>#REF!</v>
      </c>
      <c r="M15" s="518" t="e">
        <f>IF(#REF!="","",#REF!)</f>
        <v>#REF!</v>
      </c>
      <c r="N15" s="518" t="e">
        <f>IF(#REF!="","",#REF!)</f>
        <v>#REF!</v>
      </c>
      <c r="O15" s="513" t="e">
        <f>IF(#REF!="","",#REF!)</f>
        <v>#REF!</v>
      </c>
      <c r="P15" s="519" t="e">
        <f>IF(#REF!="","",#REF!)</f>
        <v>#REF!</v>
      </c>
      <c r="Q15" s="520" t="e">
        <f>IF(#REF!="","",#REF!)</f>
        <v>#REF!</v>
      </c>
      <c r="R15" s="521" t="s">
        <v>427</v>
      </c>
      <c r="S15" s="522" t="s">
        <v>65</v>
      </c>
      <c r="T15" s="545" t="e">
        <f>IF(P15="","",VLOOKUP(P15,【参考】数式用!$A$5:$H$34,MATCH(S15,【参考】数式用!$C$4:$E$4,0)+2,0))</f>
        <v>#REF!</v>
      </c>
      <c r="U15" s="89" t="s">
        <v>19</v>
      </c>
      <c r="V15" s="601">
        <v>3</v>
      </c>
      <c r="W15" s="86" t="s">
        <v>11</v>
      </c>
      <c r="X15" s="523">
        <v>4</v>
      </c>
      <c r="Y15" s="297" t="s">
        <v>73</v>
      </c>
      <c r="Z15" s="524">
        <v>4</v>
      </c>
      <c r="AA15" s="86" t="s">
        <v>11</v>
      </c>
      <c r="AB15" s="524">
        <v>3</v>
      </c>
      <c r="AC15" s="86" t="s">
        <v>15</v>
      </c>
      <c r="AD15" s="525" t="s">
        <v>30</v>
      </c>
      <c r="AE15" s="526">
        <f t="shared" si="0"/>
        <v>12</v>
      </c>
      <c r="AF15" s="527" t="s">
        <v>50</v>
      </c>
      <c r="AG15" s="528" t="str">
        <f t="shared" si="1"/>
        <v/>
      </c>
    </row>
    <row r="16" spans="1:33" ht="36.75" customHeight="1">
      <c r="A16" s="513">
        <f t="shared" si="2"/>
        <v>5</v>
      </c>
      <c r="B16" s="514" t="e">
        <f>IF(#REF!="","",#REF!)</f>
        <v>#REF!</v>
      </c>
      <c r="C16" s="515" t="e">
        <f>IF(#REF!="","",#REF!)</f>
        <v>#REF!</v>
      </c>
      <c r="D16" s="516" t="e">
        <f>IF(#REF!="","",#REF!)</f>
        <v>#REF!</v>
      </c>
      <c r="E16" s="516" t="e">
        <f>IF(#REF!="","",#REF!)</f>
        <v>#REF!</v>
      </c>
      <c r="F16" s="516" t="e">
        <f>IF(#REF!="","",#REF!)</f>
        <v>#REF!</v>
      </c>
      <c r="G16" s="516" t="e">
        <f>IF(#REF!="","",#REF!)</f>
        <v>#REF!</v>
      </c>
      <c r="H16" s="516" t="e">
        <f>IF(#REF!="","",#REF!)</f>
        <v>#REF!</v>
      </c>
      <c r="I16" s="516" t="e">
        <f>IF(#REF!="","",#REF!)</f>
        <v>#REF!</v>
      </c>
      <c r="J16" s="516" t="e">
        <f>IF(#REF!="","",#REF!)</f>
        <v>#REF!</v>
      </c>
      <c r="K16" s="517" t="e">
        <f>IF(#REF!="","",#REF!)</f>
        <v>#REF!</v>
      </c>
      <c r="L16" s="518" t="e">
        <f>IF(#REF!="","",#REF!)</f>
        <v>#REF!</v>
      </c>
      <c r="M16" s="518" t="e">
        <f>IF(#REF!="","",#REF!)</f>
        <v>#REF!</v>
      </c>
      <c r="N16" s="518" t="e">
        <f>IF(#REF!="","",#REF!)</f>
        <v>#REF!</v>
      </c>
      <c r="O16" s="513" t="e">
        <f>IF(#REF!="","",#REF!)</f>
        <v>#REF!</v>
      </c>
      <c r="P16" s="519" t="e">
        <f>IF(#REF!="","",#REF!)</f>
        <v>#REF!</v>
      </c>
      <c r="Q16" s="520" t="e">
        <f>IF(#REF!="","",#REF!)</f>
        <v>#REF!</v>
      </c>
      <c r="R16" s="521" t="s">
        <v>426</v>
      </c>
      <c r="S16" s="522" t="s">
        <v>65</v>
      </c>
      <c r="T16" s="545" t="e">
        <f>IF(P16="","",VLOOKUP(P16,【参考】数式用!$A$5:$H$34,MATCH(S16,【参考】数式用!$C$4:$E$4,0)+2,0))</f>
        <v>#REF!</v>
      </c>
      <c r="U16" s="89" t="s">
        <v>19</v>
      </c>
      <c r="V16" s="601">
        <v>3</v>
      </c>
      <c r="W16" s="86" t="s">
        <v>11</v>
      </c>
      <c r="X16" s="523">
        <v>4</v>
      </c>
      <c r="Y16" s="297" t="s">
        <v>73</v>
      </c>
      <c r="Z16" s="524">
        <v>4</v>
      </c>
      <c r="AA16" s="86" t="s">
        <v>11</v>
      </c>
      <c r="AB16" s="524">
        <v>3</v>
      </c>
      <c r="AC16" s="86" t="s">
        <v>15</v>
      </c>
      <c r="AD16" s="525" t="s">
        <v>30</v>
      </c>
      <c r="AE16" s="526">
        <f t="shared" si="0"/>
        <v>12</v>
      </c>
      <c r="AF16" s="527" t="s">
        <v>50</v>
      </c>
      <c r="AG16" s="528" t="str">
        <f t="shared" si="1"/>
        <v/>
      </c>
    </row>
    <row r="17" spans="1:33" ht="36.75" customHeight="1">
      <c r="A17" s="513">
        <f t="shared" si="2"/>
        <v>6</v>
      </c>
      <c r="B17" s="514" t="e">
        <f>IF(#REF!="","",#REF!)</f>
        <v>#REF!</v>
      </c>
      <c r="C17" s="515" t="e">
        <f>IF(#REF!="","",#REF!)</f>
        <v>#REF!</v>
      </c>
      <c r="D17" s="516" t="e">
        <f>IF(#REF!="","",#REF!)</f>
        <v>#REF!</v>
      </c>
      <c r="E17" s="516" t="e">
        <f>IF(#REF!="","",#REF!)</f>
        <v>#REF!</v>
      </c>
      <c r="F17" s="516" t="e">
        <f>IF(#REF!="","",#REF!)</f>
        <v>#REF!</v>
      </c>
      <c r="G17" s="516" t="e">
        <f>IF(#REF!="","",#REF!)</f>
        <v>#REF!</v>
      </c>
      <c r="H17" s="516" t="e">
        <f>IF(#REF!="","",#REF!)</f>
        <v>#REF!</v>
      </c>
      <c r="I17" s="516" t="e">
        <f>IF(#REF!="","",#REF!)</f>
        <v>#REF!</v>
      </c>
      <c r="J17" s="516" t="e">
        <f>IF(#REF!="","",#REF!)</f>
        <v>#REF!</v>
      </c>
      <c r="K17" s="517" t="e">
        <f>IF(#REF!="","",#REF!)</f>
        <v>#REF!</v>
      </c>
      <c r="L17" s="518" t="e">
        <f>IF(#REF!="","",#REF!)</f>
        <v>#REF!</v>
      </c>
      <c r="M17" s="518" t="e">
        <f>IF(#REF!="","",#REF!)</f>
        <v>#REF!</v>
      </c>
      <c r="N17" s="518" t="e">
        <f>IF(#REF!="","",#REF!)</f>
        <v>#REF!</v>
      </c>
      <c r="O17" s="513" t="e">
        <f>IF(#REF!="","",#REF!)</f>
        <v>#REF!</v>
      </c>
      <c r="P17" s="519" t="e">
        <f>IF(#REF!="","",#REF!)</f>
        <v>#REF!</v>
      </c>
      <c r="Q17" s="520" t="e">
        <f>IF(#REF!="","",#REF!)</f>
        <v>#REF!</v>
      </c>
      <c r="R17" s="521" t="s">
        <v>426</v>
      </c>
      <c r="S17" s="522" t="s">
        <v>65</v>
      </c>
      <c r="T17" s="545" t="e">
        <f>IF(P17="","",VLOOKUP(P17,【参考】数式用!$A$5:$H$34,MATCH(S17,【参考】数式用!$C$4:$E$4,0)+2,0))</f>
        <v>#REF!</v>
      </c>
      <c r="U17" s="89" t="s">
        <v>134</v>
      </c>
      <c r="V17" s="601">
        <v>3</v>
      </c>
      <c r="W17" s="86" t="s">
        <v>135</v>
      </c>
      <c r="X17" s="523">
        <v>4</v>
      </c>
      <c r="Y17" s="297" t="s">
        <v>136</v>
      </c>
      <c r="Z17" s="524">
        <v>4</v>
      </c>
      <c r="AA17" s="86" t="s">
        <v>135</v>
      </c>
      <c r="AB17" s="524">
        <v>3</v>
      </c>
      <c r="AC17" s="86" t="s">
        <v>137</v>
      </c>
      <c r="AD17" s="525" t="s">
        <v>138</v>
      </c>
      <c r="AE17" s="526">
        <f t="shared" si="0"/>
        <v>12</v>
      </c>
      <c r="AF17" s="527" t="s">
        <v>139</v>
      </c>
      <c r="AG17" s="528" t="str">
        <f t="shared" si="1"/>
        <v/>
      </c>
    </row>
    <row r="18" spans="1:33" ht="36.75" customHeight="1">
      <c r="A18" s="513">
        <f t="shared" si="2"/>
        <v>7</v>
      </c>
      <c r="B18" s="514" t="e">
        <f>IF(#REF!="","",#REF!)</f>
        <v>#REF!</v>
      </c>
      <c r="C18" s="515" t="e">
        <f>IF(#REF!="","",#REF!)</f>
        <v>#REF!</v>
      </c>
      <c r="D18" s="516" t="e">
        <f>IF(#REF!="","",#REF!)</f>
        <v>#REF!</v>
      </c>
      <c r="E18" s="516" t="e">
        <f>IF(#REF!="","",#REF!)</f>
        <v>#REF!</v>
      </c>
      <c r="F18" s="516" t="e">
        <f>IF(#REF!="","",#REF!)</f>
        <v>#REF!</v>
      </c>
      <c r="G18" s="516" t="e">
        <f>IF(#REF!="","",#REF!)</f>
        <v>#REF!</v>
      </c>
      <c r="H18" s="516" t="e">
        <f>IF(#REF!="","",#REF!)</f>
        <v>#REF!</v>
      </c>
      <c r="I18" s="516" t="e">
        <f>IF(#REF!="","",#REF!)</f>
        <v>#REF!</v>
      </c>
      <c r="J18" s="516" t="e">
        <f>IF(#REF!="","",#REF!)</f>
        <v>#REF!</v>
      </c>
      <c r="K18" s="517" t="e">
        <f>IF(#REF!="","",#REF!)</f>
        <v>#REF!</v>
      </c>
      <c r="L18" s="518" t="e">
        <f>IF(#REF!="","",#REF!)</f>
        <v>#REF!</v>
      </c>
      <c r="M18" s="518" t="e">
        <f>IF(#REF!="","",#REF!)</f>
        <v>#REF!</v>
      </c>
      <c r="N18" s="518" t="e">
        <f>IF(#REF!="","",#REF!)</f>
        <v>#REF!</v>
      </c>
      <c r="O18" s="513" t="e">
        <f>IF(#REF!="","",#REF!)</f>
        <v>#REF!</v>
      </c>
      <c r="P18" s="519" t="e">
        <f>IF(#REF!="","",#REF!)</f>
        <v>#REF!</v>
      </c>
      <c r="Q18" s="520" t="e">
        <f>IF(#REF!="","",#REF!)</f>
        <v>#REF!</v>
      </c>
      <c r="R18" s="521"/>
      <c r="S18" s="522"/>
      <c r="T18" s="545" t="e">
        <f>IF(P18="","",VLOOKUP(P18,【参考】数式用!$A$5:$H$34,MATCH(S18,【参考】数式用!$C$4:$E$4,0)+2,0))</f>
        <v>#REF!</v>
      </c>
      <c r="U18" s="89" t="s">
        <v>134</v>
      </c>
      <c r="V18" s="601"/>
      <c r="W18" s="86" t="s">
        <v>135</v>
      </c>
      <c r="X18" s="523"/>
      <c r="Y18" s="297" t="s">
        <v>136</v>
      </c>
      <c r="Z18" s="524"/>
      <c r="AA18" s="86" t="s">
        <v>135</v>
      </c>
      <c r="AB18" s="524"/>
      <c r="AC18" s="86" t="s">
        <v>137</v>
      </c>
      <c r="AD18" s="525" t="s">
        <v>138</v>
      </c>
      <c r="AE18" s="526" t="str">
        <f t="shared" si="0"/>
        <v/>
      </c>
      <c r="AF18" s="527" t="s">
        <v>139</v>
      </c>
      <c r="AG18" s="528" t="str">
        <f t="shared" si="1"/>
        <v/>
      </c>
    </row>
    <row r="19" spans="1:33" ht="36.75" customHeight="1">
      <c r="A19" s="513">
        <f t="shared" si="2"/>
        <v>8</v>
      </c>
      <c r="B19" s="514" t="e">
        <f>IF(#REF!="","",#REF!)</f>
        <v>#REF!</v>
      </c>
      <c r="C19" s="515" t="e">
        <f>IF(#REF!="","",#REF!)</f>
        <v>#REF!</v>
      </c>
      <c r="D19" s="516" t="e">
        <f>IF(#REF!="","",#REF!)</f>
        <v>#REF!</v>
      </c>
      <c r="E19" s="516" t="e">
        <f>IF(#REF!="","",#REF!)</f>
        <v>#REF!</v>
      </c>
      <c r="F19" s="516" t="e">
        <f>IF(#REF!="","",#REF!)</f>
        <v>#REF!</v>
      </c>
      <c r="G19" s="516" t="e">
        <f>IF(#REF!="","",#REF!)</f>
        <v>#REF!</v>
      </c>
      <c r="H19" s="516" t="e">
        <f>IF(#REF!="","",#REF!)</f>
        <v>#REF!</v>
      </c>
      <c r="I19" s="516" t="e">
        <f>IF(#REF!="","",#REF!)</f>
        <v>#REF!</v>
      </c>
      <c r="J19" s="516" t="e">
        <f>IF(#REF!="","",#REF!)</f>
        <v>#REF!</v>
      </c>
      <c r="K19" s="517" t="e">
        <f>IF(#REF!="","",#REF!)</f>
        <v>#REF!</v>
      </c>
      <c r="L19" s="518" t="e">
        <f>IF(#REF!="","",#REF!)</f>
        <v>#REF!</v>
      </c>
      <c r="M19" s="518" t="e">
        <f>IF(#REF!="","",#REF!)</f>
        <v>#REF!</v>
      </c>
      <c r="N19" s="518" t="e">
        <f>IF(#REF!="","",#REF!)</f>
        <v>#REF!</v>
      </c>
      <c r="O19" s="513" t="e">
        <f>IF(#REF!="","",#REF!)</f>
        <v>#REF!</v>
      </c>
      <c r="P19" s="519" t="e">
        <f>IF(#REF!="","",#REF!)</f>
        <v>#REF!</v>
      </c>
      <c r="Q19" s="520" t="e">
        <f>IF(#REF!="","",#REF!)</f>
        <v>#REF!</v>
      </c>
      <c r="R19" s="521"/>
      <c r="S19" s="522"/>
      <c r="T19" s="545" t="e">
        <f>IF(P19="","",VLOOKUP(P19,【参考】数式用!$A$5:$H$34,MATCH(S19,【参考】数式用!$C$4:$E$4,0)+2,0))</f>
        <v>#REF!</v>
      </c>
      <c r="U19" s="89" t="s">
        <v>134</v>
      </c>
      <c r="V19" s="601"/>
      <c r="W19" s="86" t="s">
        <v>135</v>
      </c>
      <c r="X19" s="523"/>
      <c r="Y19" s="297" t="s">
        <v>136</v>
      </c>
      <c r="Z19" s="524"/>
      <c r="AA19" s="86" t="s">
        <v>135</v>
      </c>
      <c r="AB19" s="524"/>
      <c r="AC19" s="86" t="s">
        <v>137</v>
      </c>
      <c r="AD19" s="525" t="s">
        <v>138</v>
      </c>
      <c r="AE19" s="526" t="str">
        <f t="shared" si="0"/>
        <v/>
      </c>
      <c r="AF19" s="527" t="s">
        <v>139</v>
      </c>
      <c r="AG19" s="528" t="str">
        <f t="shared" si="1"/>
        <v/>
      </c>
    </row>
    <row r="20" spans="1:33" ht="36.75" customHeight="1">
      <c r="A20" s="513">
        <f t="shared" si="2"/>
        <v>9</v>
      </c>
      <c r="B20" s="514" t="e">
        <f>IF(#REF!="","",#REF!)</f>
        <v>#REF!</v>
      </c>
      <c r="C20" s="515" t="e">
        <f>IF(#REF!="","",#REF!)</f>
        <v>#REF!</v>
      </c>
      <c r="D20" s="516" t="e">
        <f>IF(#REF!="","",#REF!)</f>
        <v>#REF!</v>
      </c>
      <c r="E20" s="516" t="e">
        <f>IF(#REF!="","",#REF!)</f>
        <v>#REF!</v>
      </c>
      <c r="F20" s="516" t="e">
        <f>IF(#REF!="","",#REF!)</f>
        <v>#REF!</v>
      </c>
      <c r="G20" s="516" t="e">
        <f>IF(#REF!="","",#REF!)</f>
        <v>#REF!</v>
      </c>
      <c r="H20" s="516" t="e">
        <f>IF(#REF!="","",#REF!)</f>
        <v>#REF!</v>
      </c>
      <c r="I20" s="516" t="e">
        <f>IF(#REF!="","",#REF!)</f>
        <v>#REF!</v>
      </c>
      <c r="J20" s="516" t="e">
        <f>IF(#REF!="","",#REF!)</f>
        <v>#REF!</v>
      </c>
      <c r="K20" s="517" t="e">
        <f>IF(#REF!="","",#REF!)</f>
        <v>#REF!</v>
      </c>
      <c r="L20" s="518" t="e">
        <f>IF(#REF!="","",#REF!)</f>
        <v>#REF!</v>
      </c>
      <c r="M20" s="518" t="e">
        <f>IF(#REF!="","",#REF!)</f>
        <v>#REF!</v>
      </c>
      <c r="N20" s="518" t="e">
        <f>IF(#REF!="","",#REF!)</f>
        <v>#REF!</v>
      </c>
      <c r="O20" s="513" t="e">
        <f>IF(#REF!="","",#REF!)</f>
        <v>#REF!</v>
      </c>
      <c r="P20" s="519" t="e">
        <f>IF(#REF!="","",#REF!)</f>
        <v>#REF!</v>
      </c>
      <c r="Q20" s="520" t="e">
        <f>IF(#REF!="","",#REF!)</f>
        <v>#REF!</v>
      </c>
      <c r="R20" s="521"/>
      <c r="S20" s="522"/>
      <c r="T20" s="545" t="e">
        <f>IF(P20="","",VLOOKUP(P20,【参考】数式用!$A$5:$H$34,MATCH(S20,【参考】数式用!$C$4:$E$4,0)+2,0))</f>
        <v>#REF!</v>
      </c>
      <c r="U20" s="89" t="s">
        <v>134</v>
      </c>
      <c r="V20" s="601"/>
      <c r="W20" s="86" t="s">
        <v>135</v>
      </c>
      <c r="X20" s="523"/>
      <c r="Y20" s="297" t="s">
        <v>136</v>
      </c>
      <c r="Z20" s="524"/>
      <c r="AA20" s="86" t="s">
        <v>135</v>
      </c>
      <c r="AB20" s="524"/>
      <c r="AC20" s="86" t="s">
        <v>137</v>
      </c>
      <c r="AD20" s="525" t="s">
        <v>138</v>
      </c>
      <c r="AE20" s="526" t="str">
        <f t="shared" si="0"/>
        <v/>
      </c>
      <c r="AF20" s="527" t="s">
        <v>139</v>
      </c>
      <c r="AG20" s="528" t="str">
        <f t="shared" si="1"/>
        <v/>
      </c>
    </row>
    <row r="21" spans="1:33" ht="36.75" customHeight="1">
      <c r="A21" s="513">
        <f t="shared" si="2"/>
        <v>10</v>
      </c>
      <c r="B21" s="514" t="e">
        <f>IF(#REF!="","",#REF!)</f>
        <v>#REF!</v>
      </c>
      <c r="C21" s="515" t="e">
        <f>IF(#REF!="","",#REF!)</f>
        <v>#REF!</v>
      </c>
      <c r="D21" s="516" t="e">
        <f>IF(#REF!="","",#REF!)</f>
        <v>#REF!</v>
      </c>
      <c r="E21" s="516" t="e">
        <f>IF(#REF!="","",#REF!)</f>
        <v>#REF!</v>
      </c>
      <c r="F21" s="516" t="e">
        <f>IF(#REF!="","",#REF!)</f>
        <v>#REF!</v>
      </c>
      <c r="G21" s="516" t="e">
        <f>IF(#REF!="","",#REF!)</f>
        <v>#REF!</v>
      </c>
      <c r="H21" s="516" t="e">
        <f>IF(#REF!="","",#REF!)</f>
        <v>#REF!</v>
      </c>
      <c r="I21" s="516" t="e">
        <f>IF(#REF!="","",#REF!)</f>
        <v>#REF!</v>
      </c>
      <c r="J21" s="516" t="e">
        <f>IF(#REF!="","",#REF!)</f>
        <v>#REF!</v>
      </c>
      <c r="K21" s="517" t="e">
        <f>IF(#REF!="","",#REF!)</f>
        <v>#REF!</v>
      </c>
      <c r="L21" s="518" t="e">
        <f>IF(#REF!="","",#REF!)</f>
        <v>#REF!</v>
      </c>
      <c r="M21" s="518" t="e">
        <f>IF(#REF!="","",#REF!)</f>
        <v>#REF!</v>
      </c>
      <c r="N21" s="518" t="e">
        <f>IF(#REF!="","",#REF!)</f>
        <v>#REF!</v>
      </c>
      <c r="O21" s="513" t="e">
        <f>IF(#REF!="","",#REF!)</f>
        <v>#REF!</v>
      </c>
      <c r="P21" s="519" t="e">
        <f>IF(#REF!="","",#REF!)</f>
        <v>#REF!</v>
      </c>
      <c r="Q21" s="520" t="e">
        <f>IF(#REF!="","",#REF!)</f>
        <v>#REF!</v>
      </c>
      <c r="R21" s="521"/>
      <c r="S21" s="522"/>
      <c r="T21" s="545" t="e">
        <f>IF(P21="","",VLOOKUP(P21,【参考】数式用!$A$5:$H$34,MATCH(S21,【参考】数式用!$C$4:$E$4,0)+2,0))</f>
        <v>#REF!</v>
      </c>
      <c r="U21" s="89" t="s">
        <v>134</v>
      </c>
      <c r="V21" s="601"/>
      <c r="W21" s="86" t="s">
        <v>135</v>
      </c>
      <c r="X21" s="523"/>
      <c r="Y21" s="297" t="s">
        <v>136</v>
      </c>
      <c r="Z21" s="524"/>
      <c r="AA21" s="86" t="s">
        <v>135</v>
      </c>
      <c r="AB21" s="524"/>
      <c r="AC21" s="86" t="s">
        <v>137</v>
      </c>
      <c r="AD21" s="525" t="s">
        <v>138</v>
      </c>
      <c r="AE21" s="526" t="str">
        <f t="shared" si="0"/>
        <v/>
      </c>
      <c r="AF21" s="527" t="s">
        <v>139</v>
      </c>
      <c r="AG21" s="528" t="str">
        <f t="shared" si="1"/>
        <v/>
      </c>
    </row>
    <row r="22" spans="1:33" ht="36.75" customHeight="1">
      <c r="A22" s="513">
        <f t="shared" si="2"/>
        <v>11</v>
      </c>
      <c r="B22" s="514" t="e">
        <f>IF(#REF!="","",#REF!)</f>
        <v>#REF!</v>
      </c>
      <c r="C22" s="515" t="e">
        <f>IF(#REF!="","",#REF!)</f>
        <v>#REF!</v>
      </c>
      <c r="D22" s="516" t="e">
        <f>IF(#REF!="","",#REF!)</f>
        <v>#REF!</v>
      </c>
      <c r="E22" s="516" t="e">
        <f>IF(#REF!="","",#REF!)</f>
        <v>#REF!</v>
      </c>
      <c r="F22" s="516" t="e">
        <f>IF(#REF!="","",#REF!)</f>
        <v>#REF!</v>
      </c>
      <c r="G22" s="516" t="e">
        <f>IF(#REF!="","",#REF!)</f>
        <v>#REF!</v>
      </c>
      <c r="H22" s="516" t="e">
        <f>IF(#REF!="","",#REF!)</f>
        <v>#REF!</v>
      </c>
      <c r="I22" s="516" t="e">
        <f>IF(#REF!="","",#REF!)</f>
        <v>#REF!</v>
      </c>
      <c r="J22" s="516" t="e">
        <f>IF(#REF!="","",#REF!)</f>
        <v>#REF!</v>
      </c>
      <c r="K22" s="517" t="e">
        <f>IF(#REF!="","",#REF!)</f>
        <v>#REF!</v>
      </c>
      <c r="L22" s="518" t="e">
        <f>IF(#REF!="","",#REF!)</f>
        <v>#REF!</v>
      </c>
      <c r="M22" s="518" t="e">
        <f>IF(#REF!="","",#REF!)</f>
        <v>#REF!</v>
      </c>
      <c r="N22" s="518" t="e">
        <f>IF(#REF!="","",#REF!)</f>
        <v>#REF!</v>
      </c>
      <c r="O22" s="513" t="e">
        <f>IF(#REF!="","",#REF!)</f>
        <v>#REF!</v>
      </c>
      <c r="P22" s="519" t="e">
        <f>IF(#REF!="","",#REF!)</f>
        <v>#REF!</v>
      </c>
      <c r="Q22" s="520" t="e">
        <f>IF(#REF!="","",#REF!)</f>
        <v>#REF!</v>
      </c>
      <c r="R22" s="521"/>
      <c r="S22" s="522"/>
      <c r="T22" s="545" t="e">
        <f>IF(P22="","",VLOOKUP(P22,【参考】数式用!$A$5:$H$34,MATCH(S22,【参考】数式用!$C$4:$E$4,0)+2,0))</f>
        <v>#REF!</v>
      </c>
      <c r="U22" s="89" t="s">
        <v>134</v>
      </c>
      <c r="V22" s="601"/>
      <c r="W22" s="86" t="s">
        <v>135</v>
      </c>
      <c r="X22" s="523"/>
      <c r="Y22" s="297" t="s">
        <v>136</v>
      </c>
      <c r="Z22" s="524"/>
      <c r="AA22" s="86" t="s">
        <v>135</v>
      </c>
      <c r="AB22" s="524"/>
      <c r="AC22" s="86" t="s">
        <v>137</v>
      </c>
      <c r="AD22" s="525" t="s">
        <v>138</v>
      </c>
      <c r="AE22" s="526" t="str">
        <f t="shared" si="0"/>
        <v/>
      </c>
      <c r="AF22" s="527" t="s">
        <v>139</v>
      </c>
      <c r="AG22" s="528" t="str">
        <f t="shared" si="1"/>
        <v/>
      </c>
    </row>
    <row r="23" spans="1:33" ht="36.75" customHeight="1">
      <c r="A23" s="513">
        <f t="shared" si="2"/>
        <v>12</v>
      </c>
      <c r="B23" s="514" t="e">
        <f>IF(#REF!="","",#REF!)</f>
        <v>#REF!</v>
      </c>
      <c r="C23" s="515" t="e">
        <f>IF(#REF!="","",#REF!)</f>
        <v>#REF!</v>
      </c>
      <c r="D23" s="516" t="e">
        <f>IF(#REF!="","",#REF!)</f>
        <v>#REF!</v>
      </c>
      <c r="E23" s="516" t="e">
        <f>IF(#REF!="","",#REF!)</f>
        <v>#REF!</v>
      </c>
      <c r="F23" s="516" t="e">
        <f>IF(#REF!="","",#REF!)</f>
        <v>#REF!</v>
      </c>
      <c r="G23" s="516" t="e">
        <f>IF(#REF!="","",#REF!)</f>
        <v>#REF!</v>
      </c>
      <c r="H23" s="516" t="e">
        <f>IF(#REF!="","",#REF!)</f>
        <v>#REF!</v>
      </c>
      <c r="I23" s="516" t="e">
        <f>IF(#REF!="","",#REF!)</f>
        <v>#REF!</v>
      </c>
      <c r="J23" s="516" t="e">
        <f>IF(#REF!="","",#REF!)</f>
        <v>#REF!</v>
      </c>
      <c r="K23" s="517" t="e">
        <f>IF(#REF!="","",#REF!)</f>
        <v>#REF!</v>
      </c>
      <c r="L23" s="518" t="e">
        <f>IF(#REF!="","",#REF!)</f>
        <v>#REF!</v>
      </c>
      <c r="M23" s="518" t="e">
        <f>IF(#REF!="","",#REF!)</f>
        <v>#REF!</v>
      </c>
      <c r="N23" s="518" t="e">
        <f>IF(#REF!="","",#REF!)</f>
        <v>#REF!</v>
      </c>
      <c r="O23" s="513" t="e">
        <f>IF(#REF!="","",#REF!)</f>
        <v>#REF!</v>
      </c>
      <c r="P23" s="519" t="e">
        <f>IF(#REF!="","",#REF!)</f>
        <v>#REF!</v>
      </c>
      <c r="Q23" s="520" t="e">
        <f>IF(#REF!="","",#REF!)</f>
        <v>#REF!</v>
      </c>
      <c r="R23" s="521"/>
      <c r="S23" s="522"/>
      <c r="T23" s="545" t="e">
        <f>IF(P23="","",VLOOKUP(P23,【参考】数式用!$A$5:$H$34,MATCH(S23,【参考】数式用!$C$4:$E$4,0)+2,0))</f>
        <v>#REF!</v>
      </c>
      <c r="U23" s="89" t="s">
        <v>134</v>
      </c>
      <c r="V23" s="601"/>
      <c r="W23" s="86" t="s">
        <v>135</v>
      </c>
      <c r="X23" s="523"/>
      <c r="Y23" s="297" t="s">
        <v>136</v>
      </c>
      <c r="Z23" s="524"/>
      <c r="AA23" s="86" t="s">
        <v>135</v>
      </c>
      <c r="AB23" s="524"/>
      <c r="AC23" s="86" t="s">
        <v>137</v>
      </c>
      <c r="AD23" s="525" t="s">
        <v>138</v>
      </c>
      <c r="AE23" s="526" t="str">
        <f t="shared" si="0"/>
        <v/>
      </c>
      <c r="AF23" s="527" t="s">
        <v>139</v>
      </c>
      <c r="AG23" s="528" t="str">
        <f t="shared" si="1"/>
        <v/>
      </c>
    </row>
    <row r="24" spans="1:33" ht="36.75" customHeight="1">
      <c r="A24" s="513">
        <f t="shared" si="2"/>
        <v>13</v>
      </c>
      <c r="B24" s="514" t="e">
        <f>IF(#REF!="","",#REF!)</f>
        <v>#REF!</v>
      </c>
      <c r="C24" s="515" t="e">
        <f>IF(#REF!="","",#REF!)</f>
        <v>#REF!</v>
      </c>
      <c r="D24" s="516" t="e">
        <f>IF(#REF!="","",#REF!)</f>
        <v>#REF!</v>
      </c>
      <c r="E24" s="516" t="e">
        <f>IF(#REF!="","",#REF!)</f>
        <v>#REF!</v>
      </c>
      <c r="F24" s="516" t="e">
        <f>IF(#REF!="","",#REF!)</f>
        <v>#REF!</v>
      </c>
      <c r="G24" s="516" t="e">
        <f>IF(#REF!="","",#REF!)</f>
        <v>#REF!</v>
      </c>
      <c r="H24" s="516" t="e">
        <f>IF(#REF!="","",#REF!)</f>
        <v>#REF!</v>
      </c>
      <c r="I24" s="516" t="e">
        <f>IF(#REF!="","",#REF!)</f>
        <v>#REF!</v>
      </c>
      <c r="J24" s="516" t="e">
        <f>IF(#REF!="","",#REF!)</f>
        <v>#REF!</v>
      </c>
      <c r="K24" s="517" t="e">
        <f>IF(#REF!="","",#REF!)</f>
        <v>#REF!</v>
      </c>
      <c r="L24" s="518" t="e">
        <f>IF(#REF!="","",#REF!)</f>
        <v>#REF!</v>
      </c>
      <c r="M24" s="518" t="e">
        <f>IF(#REF!="","",#REF!)</f>
        <v>#REF!</v>
      </c>
      <c r="N24" s="518" t="e">
        <f>IF(#REF!="","",#REF!)</f>
        <v>#REF!</v>
      </c>
      <c r="O24" s="513" t="e">
        <f>IF(#REF!="","",#REF!)</f>
        <v>#REF!</v>
      </c>
      <c r="P24" s="519" t="e">
        <f>IF(#REF!="","",#REF!)</f>
        <v>#REF!</v>
      </c>
      <c r="Q24" s="520" t="e">
        <f>IF(#REF!="","",#REF!)</f>
        <v>#REF!</v>
      </c>
      <c r="R24" s="521"/>
      <c r="S24" s="522"/>
      <c r="T24" s="545" t="e">
        <f>IF(P24="","",VLOOKUP(P24,【参考】数式用!$A$5:$H$34,MATCH(S24,【参考】数式用!$C$4:$E$4,0)+2,0))</f>
        <v>#REF!</v>
      </c>
      <c r="U24" s="89" t="s">
        <v>134</v>
      </c>
      <c r="V24" s="601"/>
      <c r="W24" s="86" t="s">
        <v>135</v>
      </c>
      <c r="X24" s="523"/>
      <c r="Y24" s="297" t="s">
        <v>136</v>
      </c>
      <c r="Z24" s="524"/>
      <c r="AA24" s="86" t="s">
        <v>135</v>
      </c>
      <c r="AB24" s="524"/>
      <c r="AC24" s="86" t="s">
        <v>137</v>
      </c>
      <c r="AD24" s="525" t="s">
        <v>138</v>
      </c>
      <c r="AE24" s="526" t="str">
        <f t="shared" si="0"/>
        <v/>
      </c>
      <c r="AF24" s="527" t="s">
        <v>139</v>
      </c>
      <c r="AG24" s="528" t="str">
        <f t="shared" si="1"/>
        <v/>
      </c>
    </row>
    <row r="25" spans="1:33" ht="36.75" customHeight="1">
      <c r="A25" s="513">
        <f t="shared" si="2"/>
        <v>14</v>
      </c>
      <c r="B25" s="514" t="e">
        <f>IF(#REF!="","",#REF!)</f>
        <v>#REF!</v>
      </c>
      <c r="C25" s="515" t="e">
        <f>IF(#REF!="","",#REF!)</f>
        <v>#REF!</v>
      </c>
      <c r="D25" s="516" t="e">
        <f>IF(#REF!="","",#REF!)</f>
        <v>#REF!</v>
      </c>
      <c r="E25" s="516" t="e">
        <f>IF(#REF!="","",#REF!)</f>
        <v>#REF!</v>
      </c>
      <c r="F25" s="516" t="e">
        <f>IF(#REF!="","",#REF!)</f>
        <v>#REF!</v>
      </c>
      <c r="G25" s="516" t="e">
        <f>IF(#REF!="","",#REF!)</f>
        <v>#REF!</v>
      </c>
      <c r="H25" s="516" t="e">
        <f>IF(#REF!="","",#REF!)</f>
        <v>#REF!</v>
      </c>
      <c r="I25" s="516" t="e">
        <f>IF(#REF!="","",#REF!)</f>
        <v>#REF!</v>
      </c>
      <c r="J25" s="516" t="e">
        <f>IF(#REF!="","",#REF!)</f>
        <v>#REF!</v>
      </c>
      <c r="K25" s="517" t="e">
        <f>IF(#REF!="","",#REF!)</f>
        <v>#REF!</v>
      </c>
      <c r="L25" s="518" t="e">
        <f>IF(#REF!="","",#REF!)</f>
        <v>#REF!</v>
      </c>
      <c r="M25" s="518" t="e">
        <f>IF(#REF!="","",#REF!)</f>
        <v>#REF!</v>
      </c>
      <c r="N25" s="518" t="e">
        <f>IF(#REF!="","",#REF!)</f>
        <v>#REF!</v>
      </c>
      <c r="O25" s="513" t="e">
        <f>IF(#REF!="","",#REF!)</f>
        <v>#REF!</v>
      </c>
      <c r="P25" s="519" t="e">
        <f>IF(#REF!="","",#REF!)</f>
        <v>#REF!</v>
      </c>
      <c r="Q25" s="520" t="e">
        <f>IF(#REF!="","",#REF!)</f>
        <v>#REF!</v>
      </c>
      <c r="R25" s="521"/>
      <c r="S25" s="522"/>
      <c r="T25" s="545" t="e">
        <f>IF(P25="","",VLOOKUP(P25,【参考】数式用!$A$5:$H$34,MATCH(S25,【参考】数式用!$C$4:$E$4,0)+2,0))</f>
        <v>#REF!</v>
      </c>
      <c r="U25" s="89" t="s">
        <v>134</v>
      </c>
      <c r="V25" s="601"/>
      <c r="W25" s="86" t="s">
        <v>135</v>
      </c>
      <c r="X25" s="523"/>
      <c r="Y25" s="297" t="s">
        <v>136</v>
      </c>
      <c r="Z25" s="524"/>
      <c r="AA25" s="86" t="s">
        <v>135</v>
      </c>
      <c r="AB25" s="524"/>
      <c r="AC25" s="86" t="s">
        <v>137</v>
      </c>
      <c r="AD25" s="525" t="s">
        <v>138</v>
      </c>
      <c r="AE25" s="526" t="str">
        <f t="shared" si="0"/>
        <v/>
      </c>
      <c r="AF25" s="527" t="s">
        <v>139</v>
      </c>
      <c r="AG25" s="528" t="str">
        <f t="shared" si="1"/>
        <v/>
      </c>
    </row>
    <row r="26" spans="1:33" ht="36.75" customHeight="1">
      <c r="A26" s="513">
        <f t="shared" si="2"/>
        <v>15</v>
      </c>
      <c r="B26" s="514" t="e">
        <f>IF(#REF!="","",#REF!)</f>
        <v>#REF!</v>
      </c>
      <c r="C26" s="515" t="e">
        <f>IF(#REF!="","",#REF!)</f>
        <v>#REF!</v>
      </c>
      <c r="D26" s="516" t="e">
        <f>IF(#REF!="","",#REF!)</f>
        <v>#REF!</v>
      </c>
      <c r="E26" s="516" t="e">
        <f>IF(#REF!="","",#REF!)</f>
        <v>#REF!</v>
      </c>
      <c r="F26" s="516" t="e">
        <f>IF(#REF!="","",#REF!)</f>
        <v>#REF!</v>
      </c>
      <c r="G26" s="516" t="e">
        <f>IF(#REF!="","",#REF!)</f>
        <v>#REF!</v>
      </c>
      <c r="H26" s="516" t="e">
        <f>IF(#REF!="","",#REF!)</f>
        <v>#REF!</v>
      </c>
      <c r="I26" s="516" t="e">
        <f>IF(#REF!="","",#REF!)</f>
        <v>#REF!</v>
      </c>
      <c r="J26" s="516" t="e">
        <f>IF(#REF!="","",#REF!)</f>
        <v>#REF!</v>
      </c>
      <c r="K26" s="517" t="e">
        <f>IF(#REF!="","",#REF!)</f>
        <v>#REF!</v>
      </c>
      <c r="L26" s="518" t="e">
        <f>IF(#REF!="","",#REF!)</f>
        <v>#REF!</v>
      </c>
      <c r="M26" s="518" t="e">
        <f>IF(#REF!="","",#REF!)</f>
        <v>#REF!</v>
      </c>
      <c r="N26" s="518" t="e">
        <f>IF(#REF!="","",#REF!)</f>
        <v>#REF!</v>
      </c>
      <c r="O26" s="513" t="e">
        <f>IF(#REF!="","",#REF!)</f>
        <v>#REF!</v>
      </c>
      <c r="P26" s="519" t="e">
        <f>IF(#REF!="","",#REF!)</f>
        <v>#REF!</v>
      </c>
      <c r="Q26" s="520" t="e">
        <f>IF(#REF!="","",#REF!)</f>
        <v>#REF!</v>
      </c>
      <c r="R26" s="521"/>
      <c r="S26" s="522"/>
      <c r="T26" s="545" t="e">
        <f>IF(P26="","",VLOOKUP(P26,【参考】数式用!$A$5:$H$34,MATCH(S26,【参考】数式用!$C$4:$E$4,0)+2,0))</f>
        <v>#REF!</v>
      </c>
      <c r="U26" s="89" t="s">
        <v>134</v>
      </c>
      <c r="V26" s="601"/>
      <c r="W26" s="86" t="s">
        <v>135</v>
      </c>
      <c r="X26" s="523"/>
      <c r="Y26" s="297" t="s">
        <v>136</v>
      </c>
      <c r="Z26" s="524"/>
      <c r="AA26" s="86" t="s">
        <v>135</v>
      </c>
      <c r="AB26" s="524"/>
      <c r="AC26" s="86" t="s">
        <v>137</v>
      </c>
      <c r="AD26" s="525" t="s">
        <v>138</v>
      </c>
      <c r="AE26" s="526" t="str">
        <f t="shared" si="0"/>
        <v/>
      </c>
      <c r="AF26" s="527" t="s">
        <v>139</v>
      </c>
      <c r="AG26" s="528" t="str">
        <f t="shared" si="1"/>
        <v/>
      </c>
    </row>
    <row r="27" spans="1:33" ht="36.75" customHeight="1">
      <c r="A27" s="513">
        <f t="shared" ref="A27:A90" si="3">A26+1</f>
        <v>16</v>
      </c>
      <c r="B27" s="514" t="e">
        <f>IF(#REF!="","",#REF!)</f>
        <v>#REF!</v>
      </c>
      <c r="C27" s="515" t="e">
        <f>IF(#REF!="","",#REF!)</f>
        <v>#REF!</v>
      </c>
      <c r="D27" s="516" t="e">
        <f>IF(#REF!="","",#REF!)</f>
        <v>#REF!</v>
      </c>
      <c r="E27" s="516" t="e">
        <f>IF(#REF!="","",#REF!)</f>
        <v>#REF!</v>
      </c>
      <c r="F27" s="516" t="e">
        <f>IF(#REF!="","",#REF!)</f>
        <v>#REF!</v>
      </c>
      <c r="G27" s="516" t="e">
        <f>IF(#REF!="","",#REF!)</f>
        <v>#REF!</v>
      </c>
      <c r="H27" s="516" t="e">
        <f>IF(#REF!="","",#REF!)</f>
        <v>#REF!</v>
      </c>
      <c r="I27" s="516" t="e">
        <f>IF(#REF!="","",#REF!)</f>
        <v>#REF!</v>
      </c>
      <c r="J27" s="516" t="e">
        <f>IF(#REF!="","",#REF!)</f>
        <v>#REF!</v>
      </c>
      <c r="K27" s="517" t="e">
        <f>IF(#REF!="","",#REF!)</f>
        <v>#REF!</v>
      </c>
      <c r="L27" s="518" t="e">
        <f>IF(#REF!="","",#REF!)</f>
        <v>#REF!</v>
      </c>
      <c r="M27" s="518" t="e">
        <f>IF(#REF!="","",#REF!)</f>
        <v>#REF!</v>
      </c>
      <c r="N27" s="518" t="e">
        <f>IF(#REF!="","",#REF!)</f>
        <v>#REF!</v>
      </c>
      <c r="O27" s="513" t="e">
        <f>IF(#REF!="","",#REF!)</f>
        <v>#REF!</v>
      </c>
      <c r="P27" s="519" t="e">
        <f>IF(#REF!="","",#REF!)</f>
        <v>#REF!</v>
      </c>
      <c r="Q27" s="520" t="e">
        <f>IF(#REF!="","",#REF!)</f>
        <v>#REF!</v>
      </c>
      <c r="R27" s="521"/>
      <c r="S27" s="522"/>
      <c r="T27" s="545" t="e">
        <f>IF(P27="","",VLOOKUP(P27,【参考】数式用!$A$5:$H$34,MATCH(S27,【参考】数式用!$C$4:$E$4,0)+2,0))</f>
        <v>#REF!</v>
      </c>
      <c r="U27" s="89" t="s">
        <v>134</v>
      </c>
      <c r="V27" s="601"/>
      <c r="W27" s="86" t="s">
        <v>135</v>
      </c>
      <c r="X27" s="523"/>
      <c r="Y27" s="297" t="s">
        <v>136</v>
      </c>
      <c r="Z27" s="524"/>
      <c r="AA27" s="86" t="s">
        <v>135</v>
      </c>
      <c r="AB27" s="524"/>
      <c r="AC27" s="86" t="s">
        <v>137</v>
      </c>
      <c r="AD27" s="525" t="s">
        <v>138</v>
      </c>
      <c r="AE27" s="526" t="str">
        <f t="shared" si="0"/>
        <v/>
      </c>
      <c r="AF27" s="527" t="s">
        <v>139</v>
      </c>
      <c r="AG27" s="528" t="str">
        <f t="shared" si="1"/>
        <v/>
      </c>
    </row>
    <row r="28" spans="1:33" ht="36.75" customHeight="1">
      <c r="A28" s="513">
        <f t="shared" si="3"/>
        <v>17</v>
      </c>
      <c r="B28" s="514" t="e">
        <f>IF(#REF!="","",#REF!)</f>
        <v>#REF!</v>
      </c>
      <c r="C28" s="515" t="e">
        <f>IF(#REF!="","",#REF!)</f>
        <v>#REF!</v>
      </c>
      <c r="D28" s="516" t="e">
        <f>IF(#REF!="","",#REF!)</f>
        <v>#REF!</v>
      </c>
      <c r="E28" s="516" t="e">
        <f>IF(#REF!="","",#REF!)</f>
        <v>#REF!</v>
      </c>
      <c r="F28" s="516" t="e">
        <f>IF(#REF!="","",#REF!)</f>
        <v>#REF!</v>
      </c>
      <c r="G28" s="516" t="e">
        <f>IF(#REF!="","",#REF!)</f>
        <v>#REF!</v>
      </c>
      <c r="H28" s="516" t="e">
        <f>IF(#REF!="","",#REF!)</f>
        <v>#REF!</v>
      </c>
      <c r="I28" s="516" t="e">
        <f>IF(#REF!="","",#REF!)</f>
        <v>#REF!</v>
      </c>
      <c r="J28" s="516" t="e">
        <f>IF(#REF!="","",#REF!)</f>
        <v>#REF!</v>
      </c>
      <c r="K28" s="517" t="e">
        <f>IF(#REF!="","",#REF!)</f>
        <v>#REF!</v>
      </c>
      <c r="L28" s="518" t="e">
        <f>IF(#REF!="","",#REF!)</f>
        <v>#REF!</v>
      </c>
      <c r="M28" s="518" t="e">
        <f>IF(#REF!="","",#REF!)</f>
        <v>#REF!</v>
      </c>
      <c r="N28" s="518" t="e">
        <f>IF(#REF!="","",#REF!)</f>
        <v>#REF!</v>
      </c>
      <c r="O28" s="513" t="e">
        <f>IF(#REF!="","",#REF!)</f>
        <v>#REF!</v>
      </c>
      <c r="P28" s="519" t="e">
        <f>IF(#REF!="","",#REF!)</f>
        <v>#REF!</v>
      </c>
      <c r="Q28" s="520" t="e">
        <f>IF(#REF!="","",#REF!)</f>
        <v>#REF!</v>
      </c>
      <c r="R28" s="521"/>
      <c r="S28" s="522"/>
      <c r="T28" s="545" t="e">
        <f>IF(P28="","",VLOOKUP(P28,【参考】数式用!$A$5:$H$34,MATCH(S28,【参考】数式用!$C$4:$E$4,0)+2,0))</f>
        <v>#REF!</v>
      </c>
      <c r="U28" s="89" t="s">
        <v>134</v>
      </c>
      <c r="V28" s="601"/>
      <c r="W28" s="86" t="s">
        <v>135</v>
      </c>
      <c r="X28" s="523"/>
      <c r="Y28" s="297" t="s">
        <v>136</v>
      </c>
      <c r="Z28" s="524"/>
      <c r="AA28" s="86" t="s">
        <v>135</v>
      </c>
      <c r="AB28" s="524"/>
      <c r="AC28" s="86" t="s">
        <v>137</v>
      </c>
      <c r="AD28" s="525" t="s">
        <v>138</v>
      </c>
      <c r="AE28" s="526" t="str">
        <f t="shared" si="0"/>
        <v/>
      </c>
      <c r="AF28" s="527" t="s">
        <v>139</v>
      </c>
      <c r="AG28" s="528" t="str">
        <f t="shared" si="1"/>
        <v/>
      </c>
    </row>
    <row r="29" spans="1:33" ht="36.75" customHeight="1">
      <c r="A29" s="513">
        <f t="shared" si="3"/>
        <v>18</v>
      </c>
      <c r="B29" s="514" t="e">
        <f>IF(#REF!="","",#REF!)</f>
        <v>#REF!</v>
      </c>
      <c r="C29" s="515" t="e">
        <f>IF(#REF!="","",#REF!)</f>
        <v>#REF!</v>
      </c>
      <c r="D29" s="516" t="e">
        <f>IF(#REF!="","",#REF!)</f>
        <v>#REF!</v>
      </c>
      <c r="E29" s="516" t="e">
        <f>IF(#REF!="","",#REF!)</f>
        <v>#REF!</v>
      </c>
      <c r="F29" s="516" t="e">
        <f>IF(#REF!="","",#REF!)</f>
        <v>#REF!</v>
      </c>
      <c r="G29" s="516" t="e">
        <f>IF(#REF!="","",#REF!)</f>
        <v>#REF!</v>
      </c>
      <c r="H29" s="516" t="e">
        <f>IF(#REF!="","",#REF!)</f>
        <v>#REF!</v>
      </c>
      <c r="I29" s="516" t="e">
        <f>IF(#REF!="","",#REF!)</f>
        <v>#REF!</v>
      </c>
      <c r="J29" s="516" t="e">
        <f>IF(#REF!="","",#REF!)</f>
        <v>#REF!</v>
      </c>
      <c r="K29" s="517" t="e">
        <f>IF(#REF!="","",#REF!)</f>
        <v>#REF!</v>
      </c>
      <c r="L29" s="518" t="e">
        <f>IF(#REF!="","",#REF!)</f>
        <v>#REF!</v>
      </c>
      <c r="M29" s="518" t="e">
        <f>IF(#REF!="","",#REF!)</f>
        <v>#REF!</v>
      </c>
      <c r="N29" s="518" t="e">
        <f>IF(#REF!="","",#REF!)</f>
        <v>#REF!</v>
      </c>
      <c r="O29" s="513" t="e">
        <f>IF(#REF!="","",#REF!)</f>
        <v>#REF!</v>
      </c>
      <c r="P29" s="519" t="e">
        <f>IF(#REF!="","",#REF!)</f>
        <v>#REF!</v>
      </c>
      <c r="Q29" s="520" t="e">
        <f>IF(#REF!="","",#REF!)</f>
        <v>#REF!</v>
      </c>
      <c r="R29" s="521"/>
      <c r="S29" s="522"/>
      <c r="T29" s="545" t="e">
        <f>IF(P29="","",VLOOKUP(P29,【参考】数式用!$A$5:$H$34,MATCH(S29,【参考】数式用!$C$4:$E$4,0)+2,0))</f>
        <v>#REF!</v>
      </c>
      <c r="U29" s="89" t="s">
        <v>134</v>
      </c>
      <c r="V29" s="601"/>
      <c r="W29" s="86" t="s">
        <v>135</v>
      </c>
      <c r="X29" s="523"/>
      <c r="Y29" s="297" t="s">
        <v>136</v>
      </c>
      <c r="Z29" s="524"/>
      <c r="AA29" s="86" t="s">
        <v>135</v>
      </c>
      <c r="AB29" s="524"/>
      <c r="AC29" s="86" t="s">
        <v>137</v>
      </c>
      <c r="AD29" s="525" t="s">
        <v>138</v>
      </c>
      <c r="AE29" s="526" t="str">
        <f t="shared" si="0"/>
        <v/>
      </c>
      <c r="AF29" s="527" t="s">
        <v>139</v>
      </c>
      <c r="AG29" s="528" t="str">
        <f t="shared" si="1"/>
        <v/>
      </c>
    </row>
    <row r="30" spans="1:33" ht="36.75" customHeight="1">
      <c r="A30" s="513">
        <f t="shared" si="3"/>
        <v>19</v>
      </c>
      <c r="B30" s="514" t="e">
        <f>IF(#REF!="","",#REF!)</f>
        <v>#REF!</v>
      </c>
      <c r="C30" s="515" t="e">
        <f>IF(#REF!="","",#REF!)</f>
        <v>#REF!</v>
      </c>
      <c r="D30" s="516" t="e">
        <f>IF(#REF!="","",#REF!)</f>
        <v>#REF!</v>
      </c>
      <c r="E30" s="516" t="e">
        <f>IF(#REF!="","",#REF!)</f>
        <v>#REF!</v>
      </c>
      <c r="F30" s="516" t="e">
        <f>IF(#REF!="","",#REF!)</f>
        <v>#REF!</v>
      </c>
      <c r="G30" s="516" t="e">
        <f>IF(#REF!="","",#REF!)</f>
        <v>#REF!</v>
      </c>
      <c r="H30" s="516" t="e">
        <f>IF(#REF!="","",#REF!)</f>
        <v>#REF!</v>
      </c>
      <c r="I30" s="516" t="e">
        <f>IF(#REF!="","",#REF!)</f>
        <v>#REF!</v>
      </c>
      <c r="J30" s="516" t="e">
        <f>IF(#REF!="","",#REF!)</f>
        <v>#REF!</v>
      </c>
      <c r="K30" s="517" t="e">
        <f>IF(#REF!="","",#REF!)</f>
        <v>#REF!</v>
      </c>
      <c r="L30" s="518" t="e">
        <f>IF(#REF!="","",#REF!)</f>
        <v>#REF!</v>
      </c>
      <c r="M30" s="518" t="e">
        <f>IF(#REF!="","",#REF!)</f>
        <v>#REF!</v>
      </c>
      <c r="N30" s="518" t="e">
        <f>IF(#REF!="","",#REF!)</f>
        <v>#REF!</v>
      </c>
      <c r="O30" s="513" t="e">
        <f>IF(#REF!="","",#REF!)</f>
        <v>#REF!</v>
      </c>
      <c r="P30" s="519" t="e">
        <f>IF(#REF!="","",#REF!)</f>
        <v>#REF!</v>
      </c>
      <c r="Q30" s="520" t="e">
        <f>IF(#REF!="","",#REF!)</f>
        <v>#REF!</v>
      </c>
      <c r="R30" s="521"/>
      <c r="S30" s="522"/>
      <c r="T30" s="545" t="e">
        <f>IF(P30="","",VLOOKUP(P30,【参考】数式用!$A$5:$H$34,MATCH(S30,【参考】数式用!$C$4:$E$4,0)+2,0))</f>
        <v>#REF!</v>
      </c>
      <c r="U30" s="89" t="s">
        <v>134</v>
      </c>
      <c r="V30" s="601"/>
      <c r="W30" s="86" t="s">
        <v>135</v>
      </c>
      <c r="X30" s="523"/>
      <c r="Y30" s="297" t="s">
        <v>136</v>
      </c>
      <c r="Z30" s="524"/>
      <c r="AA30" s="86" t="s">
        <v>135</v>
      </c>
      <c r="AB30" s="524"/>
      <c r="AC30" s="86" t="s">
        <v>137</v>
      </c>
      <c r="AD30" s="525" t="s">
        <v>138</v>
      </c>
      <c r="AE30" s="526" t="str">
        <f t="shared" si="0"/>
        <v/>
      </c>
      <c r="AF30" s="527" t="s">
        <v>139</v>
      </c>
      <c r="AG30" s="528" t="str">
        <f t="shared" si="1"/>
        <v/>
      </c>
    </row>
    <row r="31" spans="1:33" ht="36.75" customHeight="1">
      <c r="A31" s="513">
        <f t="shared" si="3"/>
        <v>20</v>
      </c>
      <c r="B31" s="514" t="e">
        <f>IF(#REF!="","",#REF!)</f>
        <v>#REF!</v>
      </c>
      <c r="C31" s="515" t="e">
        <f>IF(#REF!="","",#REF!)</f>
        <v>#REF!</v>
      </c>
      <c r="D31" s="516" t="e">
        <f>IF(#REF!="","",#REF!)</f>
        <v>#REF!</v>
      </c>
      <c r="E31" s="516" t="e">
        <f>IF(#REF!="","",#REF!)</f>
        <v>#REF!</v>
      </c>
      <c r="F31" s="516" t="e">
        <f>IF(#REF!="","",#REF!)</f>
        <v>#REF!</v>
      </c>
      <c r="G31" s="516" t="e">
        <f>IF(#REF!="","",#REF!)</f>
        <v>#REF!</v>
      </c>
      <c r="H31" s="516" t="e">
        <f>IF(#REF!="","",#REF!)</f>
        <v>#REF!</v>
      </c>
      <c r="I31" s="516" t="e">
        <f>IF(#REF!="","",#REF!)</f>
        <v>#REF!</v>
      </c>
      <c r="J31" s="516" t="e">
        <f>IF(#REF!="","",#REF!)</f>
        <v>#REF!</v>
      </c>
      <c r="K31" s="517" t="e">
        <f>IF(#REF!="","",#REF!)</f>
        <v>#REF!</v>
      </c>
      <c r="L31" s="518" t="e">
        <f>IF(#REF!="","",#REF!)</f>
        <v>#REF!</v>
      </c>
      <c r="M31" s="518" t="e">
        <f>IF(#REF!="","",#REF!)</f>
        <v>#REF!</v>
      </c>
      <c r="N31" s="518" t="e">
        <f>IF(#REF!="","",#REF!)</f>
        <v>#REF!</v>
      </c>
      <c r="O31" s="513" t="e">
        <f>IF(#REF!="","",#REF!)</f>
        <v>#REF!</v>
      </c>
      <c r="P31" s="519" t="e">
        <f>IF(#REF!="","",#REF!)</f>
        <v>#REF!</v>
      </c>
      <c r="Q31" s="520" t="e">
        <f>IF(#REF!="","",#REF!)</f>
        <v>#REF!</v>
      </c>
      <c r="R31" s="521"/>
      <c r="S31" s="522"/>
      <c r="T31" s="545" t="e">
        <f>IF(P31="","",VLOOKUP(P31,【参考】数式用!$A$5:$H$34,MATCH(S31,【参考】数式用!$C$4:$E$4,0)+2,0))</f>
        <v>#REF!</v>
      </c>
      <c r="U31" s="89" t="s">
        <v>134</v>
      </c>
      <c r="V31" s="601"/>
      <c r="W31" s="86" t="s">
        <v>135</v>
      </c>
      <c r="X31" s="523"/>
      <c r="Y31" s="297" t="s">
        <v>136</v>
      </c>
      <c r="Z31" s="524"/>
      <c r="AA31" s="86" t="s">
        <v>135</v>
      </c>
      <c r="AB31" s="524"/>
      <c r="AC31" s="86" t="s">
        <v>137</v>
      </c>
      <c r="AD31" s="525" t="s">
        <v>138</v>
      </c>
      <c r="AE31" s="526" t="str">
        <f t="shared" si="0"/>
        <v/>
      </c>
      <c r="AF31" s="527" t="s">
        <v>139</v>
      </c>
      <c r="AG31" s="528" t="str">
        <f t="shared" si="1"/>
        <v/>
      </c>
    </row>
    <row r="32" spans="1:33" ht="36.75" customHeight="1">
      <c r="A32" s="513">
        <f t="shared" si="3"/>
        <v>21</v>
      </c>
      <c r="B32" s="514" t="e">
        <f>IF(#REF!="","",#REF!)</f>
        <v>#REF!</v>
      </c>
      <c r="C32" s="515" t="e">
        <f>IF(#REF!="","",#REF!)</f>
        <v>#REF!</v>
      </c>
      <c r="D32" s="516" t="e">
        <f>IF(#REF!="","",#REF!)</f>
        <v>#REF!</v>
      </c>
      <c r="E32" s="516" t="e">
        <f>IF(#REF!="","",#REF!)</f>
        <v>#REF!</v>
      </c>
      <c r="F32" s="516" t="e">
        <f>IF(#REF!="","",#REF!)</f>
        <v>#REF!</v>
      </c>
      <c r="G32" s="516" t="e">
        <f>IF(#REF!="","",#REF!)</f>
        <v>#REF!</v>
      </c>
      <c r="H32" s="516" t="e">
        <f>IF(#REF!="","",#REF!)</f>
        <v>#REF!</v>
      </c>
      <c r="I32" s="516" t="e">
        <f>IF(#REF!="","",#REF!)</f>
        <v>#REF!</v>
      </c>
      <c r="J32" s="516" t="e">
        <f>IF(#REF!="","",#REF!)</f>
        <v>#REF!</v>
      </c>
      <c r="K32" s="517" t="e">
        <f>IF(#REF!="","",#REF!)</f>
        <v>#REF!</v>
      </c>
      <c r="L32" s="518" t="e">
        <f>IF(#REF!="","",#REF!)</f>
        <v>#REF!</v>
      </c>
      <c r="M32" s="518" t="e">
        <f>IF(#REF!="","",#REF!)</f>
        <v>#REF!</v>
      </c>
      <c r="N32" s="518" t="e">
        <f>IF(#REF!="","",#REF!)</f>
        <v>#REF!</v>
      </c>
      <c r="O32" s="513" t="e">
        <f>IF(#REF!="","",#REF!)</f>
        <v>#REF!</v>
      </c>
      <c r="P32" s="519" t="e">
        <f>IF(#REF!="","",#REF!)</f>
        <v>#REF!</v>
      </c>
      <c r="Q32" s="520" t="e">
        <f>IF(#REF!="","",#REF!)</f>
        <v>#REF!</v>
      </c>
      <c r="R32" s="521"/>
      <c r="S32" s="522"/>
      <c r="T32" s="545" t="e">
        <f>IF(P32="","",VLOOKUP(P32,【参考】数式用!$A$5:$H$34,MATCH(S32,【参考】数式用!$C$4:$E$4,0)+2,0))</f>
        <v>#REF!</v>
      </c>
      <c r="U32" s="89" t="s">
        <v>134</v>
      </c>
      <c r="V32" s="601"/>
      <c r="W32" s="86" t="s">
        <v>135</v>
      </c>
      <c r="X32" s="523"/>
      <c r="Y32" s="297" t="s">
        <v>136</v>
      </c>
      <c r="Z32" s="524"/>
      <c r="AA32" s="86" t="s">
        <v>135</v>
      </c>
      <c r="AB32" s="524"/>
      <c r="AC32" s="86" t="s">
        <v>137</v>
      </c>
      <c r="AD32" s="525" t="s">
        <v>138</v>
      </c>
      <c r="AE32" s="526" t="str">
        <f t="shared" si="0"/>
        <v/>
      </c>
      <c r="AF32" s="527" t="s">
        <v>139</v>
      </c>
      <c r="AG32" s="528" t="str">
        <f t="shared" si="1"/>
        <v/>
      </c>
    </row>
    <row r="33" spans="1:33" ht="36.75" customHeight="1">
      <c r="A33" s="513">
        <f t="shared" si="3"/>
        <v>22</v>
      </c>
      <c r="B33" s="514" t="e">
        <f>IF(#REF!="","",#REF!)</f>
        <v>#REF!</v>
      </c>
      <c r="C33" s="515" t="e">
        <f>IF(#REF!="","",#REF!)</f>
        <v>#REF!</v>
      </c>
      <c r="D33" s="516" t="e">
        <f>IF(#REF!="","",#REF!)</f>
        <v>#REF!</v>
      </c>
      <c r="E33" s="516" t="e">
        <f>IF(#REF!="","",#REF!)</f>
        <v>#REF!</v>
      </c>
      <c r="F33" s="516" t="e">
        <f>IF(#REF!="","",#REF!)</f>
        <v>#REF!</v>
      </c>
      <c r="G33" s="516" t="e">
        <f>IF(#REF!="","",#REF!)</f>
        <v>#REF!</v>
      </c>
      <c r="H33" s="516" t="e">
        <f>IF(#REF!="","",#REF!)</f>
        <v>#REF!</v>
      </c>
      <c r="I33" s="516" t="e">
        <f>IF(#REF!="","",#REF!)</f>
        <v>#REF!</v>
      </c>
      <c r="J33" s="516" t="e">
        <f>IF(#REF!="","",#REF!)</f>
        <v>#REF!</v>
      </c>
      <c r="K33" s="517" t="e">
        <f>IF(#REF!="","",#REF!)</f>
        <v>#REF!</v>
      </c>
      <c r="L33" s="518" t="e">
        <f>IF(#REF!="","",#REF!)</f>
        <v>#REF!</v>
      </c>
      <c r="M33" s="518" t="e">
        <f>IF(#REF!="","",#REF!)</f>
        <v>#REF!</v>
      </c>
      <c r="N33" s="518" t="e">
        <f>IF(#REF!="","",#REF!)</f>
        <v>#REF!</v>
      </c>
      <c r="O33" s="513" t="e">
        <f>IF(#REF!="","",#REF!)</f>
        <v>#REF!</v>
      </c>
      <c r="P33" s="519" t="e">
        <f>IF(#REF!="","",#REF!)</f>
        <v>#REF!</v>
      </c>
      <c r="Q33" s="520" t="e">
        <f>IF(#REF!="","",#REF!)</f>
        <v>#REF!</v>
      </c>
      <c r="R33" s="521"/>
      <c r="S33" s="522"/>
      <c r="T33" s="545" t="e">
        <f>IF(P33="","",VLOOKUP(P33,【参考】数式用!$A$5:$H$34,MATCH(S33,【参考】数式用!$C$4:$E$4,0)+2,0))</f>
        <v>#REF!</v>
      </c>
      <c r="U33" s="89" t="s">
        <v>134</v>
      </c>
      <c r="V33" s="601"/>
      <c r="W33" s="86" t="s">
        <v>135</v>
      </c>
      <c r="X33" s="523"/>
      <c r="Y33" s="297" t="s">
        <v>136</v>
      </c>
      <c r="Z33" s="524"/>
      <c r="AA33" s="86" t="s">
        <v>135</v>
      </c>
      <c r="AB33" s="524"/>
      <c r="AC33" s="86" t="s">
        <v>137</v>
      </c>
      <c r="AD33" s="525" t="s">
        <v>138</v>
      </c>
      <c r="AE33" s="526" t="str">
        <f t="shared" si="0"/>
        <v/>
      </c>
      <c r="AF33" s="527" t="s">
        <v>139</v>
      </c>
      <c r="AG33" s="528" t="str">
        <f t="shared" si="1"/>
        <v/>
      </c>
    </row>
    <row r="34" spans="1:33" ht="36.75" customHeight="1">
      <c r="A34" s="513">
        <f t="shared" si="3"/>
        <v>23</v>
      </c>
      <c r="B34" s="514" t="e">
        <f>IF(#REF!="","",#REF!)</f>
        <v>#REF!</v>
      </c>
      <c r="C34" s="515" t="e">
        <f>IF(#REF!="","",#REF!)</f>
        <v>#REF!</v>
      </c>
      <c r="D34" s="516" t="e">
        <f>IF(#REF!="","",#REF!)</f>
        <v>#REF!</v>
      </c>
      <c r="E34" s="516" t="e">
        <f>IF(#REF!="","",#REF!)</f>
        <v>#REF!</v>
      </c>
      <c r="F34" s="516" t="e">
        <f>IF(#REF!="","",#REF!)</f>
        <v>#REF!</v>
      </c>
      <c r="G34" s="516" t="e">
        <f>IF(#REF!="","",#REF!)</f>
        <v>#REF!</v>
      </c>
      <c r="H34" s="516" t="e">
        <f>IF(#REF!="","",#REF!)</f>
        <v>#REF!</v>
      </c>
      <c r="I34" s="516" t="e">
        <f>IF(#REF!="","",#REF!)</f>
        <v>#REF!</v>
      </c>
      <c r="J34" s="516" t="e">
        <f>IF(#REF!="","",#REF!)</f>
        <v>#REF!</v>
      </c>
      <c r="K34" s="517" t="e">
        <f>IF(#REF!="","",#REF!)</f>
        <v>#REF!</v>
      </c>
      <c r="L34" s="518" t="e">
        <f>IF(#REF!="","",#REF!)</f>
        <v>#REF!</v>
      </c>
      <c r="M34" s="518" t="e">
        <f>IF(#REF!="","",#REF!)</f>
        <v>#REF!</v>
      </c>
      <c r="N34" s="518" t="e">
        <f>IF(#REF!="","",#REF!)</f>
        <v>#REF!</v>
      </c>
      <c r="O34" s="513" t="e">
        <f>IF(#REF!="","",#REF!)</f>
        <v>#REF!</v>
      </c>
      <c r="P34" s="519" t="e">
        <f>IF(#REF!="","",#REF!)</f>
        <v>#REF!</v>
      </c>
      <c r="Q34" s="520" t="e">
        <f>IF(#REF!="","",#REF!)</f>
        <v>#REF!</v>
      </c>
      <c r="R34" s="521"/>
      <c r="S34" s="522"/>
      <c r="T34" s="545" t="e">
        <f>IF(P34="","",VLOOKUP(P34,【参考】数式用!$A$5:$H$34,MATCH(S34,【参考】数式用!$C$4:$E$4,0)+2,0))</f>
        <v>#REF!</v>
      </c>
      <c r="U34" s="89" t="s">
        <v>134</v>
      </c>
      <c r="V34" s="601"/>
      <c r="W34" s="86" t="s">
        <v>135</v>
      </c>
      <c r="X34" s="523"/>
      <c r="Y34" s="297" t="s">
        <v>136</v>
      </c>
      <c r="Z34" s="524"/>
      <c r="AA34" s="86" t="s">
        <v>135</v>
      </c>
      <c r="AB34" s="524"/>
      <c r="AC34" s="86" t="s">
        <v>137</v>
      </c>
      <c r="AD34" s="525" t="s">
        <v>138</v>
      </c>
      <c r="AE34" s="526" t="str">
        <f t="shared" si="0"/>
        <v/>
      </c>
      <c r="AF34" s="527" t="s">
        <v>139</v>
      </c>
      <c r="AG34" s="528" t="str">
        <f t="shared" si="1"/>
        <v/>
      </c>
    </row>
    <row r="35" spans="1:33" ht="36.75" customHeight="1">
      <c r="A35" s="513">
        <f t="shared" si="3"/>
        <v>24</v>
      </c>
      <c r="B35" s="514" t="e">
        <f>IF(#REF!="","",#REF!)</f>
        <v>#REF!</v>
      </c>
      <c r="C35" s="515" t="e">
        <f>IF(#REF!="","",#REF!)</f>
        <v>#REF!</v>
      </c>
      <c r="D35" s="516" t="e">
        <f>IF(#REF!="","",#REF!)</f>
        <v>#REF!</v>
      </c>
      <c r="E35" s="516" t="e">
        <f>IF(#REF!="","",#REF!)</f>
        <v>#REF!</v>
      </c>
      <c r="F35" s="516" t="e">
        <f>IF(#REF!="","",#REF!)</f>
        <v>#REF!</v>
      </c>
      <c r="G35" s="516" t="e">
        <f>IF(#REF!="","",#REF!)</f>
        <v>#REF!</v>
      </c>
      <c r="H35" s="516" t="e">
        <f>IF(#REF!="","",#REF!)</f>
        <v>#REF!</v>
      </c>
      <c r="I35" s="516" t="e">
        <f>IF(#REF!="","",#REF!)</f>
        <v>#REF!</v>
      </c>
      <c r="J35" s="516" t="e">
        <f>IF(#REF!="","",#REF!)</f>
        <v>#REF!</v>
      </c>
      <c r="K35" s="517" t="e">
        <f>IF(#REF!="","",#REF!)</f>
        <v>#REF!</v>
      </c>
      <c r="L35" s="518" t="e">
        <f>IF(#REF!="","",#REF!)</f>
        <v>#REF!</v>
      </c>
      <c r="M35" s="518" t="e">
        <f>IF(#REF!="","",#REF!)</f>
        <v>#REF!</v>
      </c>
      <c r="N35" s="518" t="e">
        <f>IF(#REF!="","",#REF!)</f>
        <v>#REF!</v>
      </c>
      <c r="O35" s="513" t="e">
        <f>IF(#REF!="","",#REF!)</f>
        <v>#REF!</v>
      </c>
      <c r="P35" s="519" t="e">
        <f>IF(#REF!="","",#REF!)</f>
        <v>#REF!</v>
      </c>
      <c r="Q35" s="520" t="e">
        <f>IF(#REF!="","",#REF!)</f>
        <v>#REF!</v>
      </c>
      <c r="R35" s="521"/>
      <c r="S35" s="522"/>
      <c r="T35" s="545" t="e">
        <f>IF(P35="","",VLOOKUP(P35,【参考】数式用!$A$5:$H$34,MATCH(S35,【参考】数式用!$C$4:$E$4,0)+2,0))</f>
        <v>#REF!</v>
      </c>
      <c r="U35" s="89" t="s">
        <v>134</v>
      </c>
      <c r="V35" s="601"/>
      <c r="W35" s="86" t="s">
        <v>135</v>
      </c>
      <c r="X35" s="523"/>
      <c r="Y35" s="297" t="s">
        <v>136</v>
      </c>
      <c r="Z35" s="524"/>
      <c r="AA35" s="86" t="s">
        <v>135</v>
      </c>
      <c r="AB35" s="524"/>
      <c r="AC35" s="86" t="s">
        <v>137</v>
      </c>
      <c r="AD35" s="525" t="s">
        <v>138</v>
      </c>
      <c r="AE35" s="526" t="str">
        <f t="shared" si="0"/>
        <v/>
      </c>
      <c r="AF35" s="527" t="s">
        <v>139</v>
      </c>
      <c r="AG35" s="528" t="str">
        <f t="shared" si="1"/>
        <v/>
      </c>
    </row>
    <row r="36" spans="1:33" ht="36.75" customHeight="1">
      <c r="A36" s="513">
        <f t="shared" si="3"/>
        <v>25</v>
      </c>
      <c r="B36" s="514" t="e">
        <f>IF(#REF!="","",#REF!)</f>
        <v>#REF!</v>
      </c>
      <c r="C36" s="515" t="e">
        <f>IF(#REF!="","",#REF!)</f>
        <v>#REF!</v>
      </c>
      <c r="D36" s="516" t="e">
        <f>IF(#REF!="","",#REF!)</f>
        <v>#REF!</v>
      </c>
      <c r="E36" s="516" t="e">
        <f>IF(#REF!="","",#REF!)</f>
        <v>#REF!</v>
      </c>
      <c r="F36" s="516" t="e">
        <f>IF(#REF!="","",#REF!)</f>
        <v>#REF!</v>
      </c>
      <c r="G36" s="516" t="e">
        <f>IF(#REF!="","",#REF!)</f>
        <v>#REF!</v>
      </c>
      <c r="H36" s="516" t="e">
        <f>IF(#REF!="","",#REF!)</f>
        <v>#REF!</v>
      </c>
      <c r="I36" s="516" t="e">
        <f>IF(#REF!="","",#REF!)</f>
        <v>#REF!</v>
      </c>
      <c r="J36" s="516" t="e">
        <f>IF(#REF!="","",#REF!)</f>
        <v>#REF!</v>
      </c>
      <c r="K36" s="517" t="e">
        <f>IF(#REF!="","",#REF!)</f>
        <v>#REF!</v>
      </c>
      <c r="L36" s="518" t="e">
        <f>IF(#REF!="","",#REF!)</f>
        <v>#REF!</v>
      </c>
      <c r="M36" s="518" t="e">
        <f>IF(#REF!="","",#REF!)</f>
        <v>#REF!</v>
      </c>
      <c r="N36" s="518" t="e">
        <f>IF(#REF!="","",#REF!)</f>
        <v>#REF!</v>
      </c>
      <c r="O36" s="513" t="e">
        <f>IF(#REF!="","",#REF!)</f>
        <v>#REF!</v>
      </c>
      <c r="P36" s="519" t="e">
        <f>IF(#REF!="","",#REF!)</f>
        <v>#REF!</v>
      </c>
      <c r="Q36" s="520" t="e">
        <f>IF(#REF!="","",#REF!)</f>
        <v>#REF!</v>
      </c>
      <c r="R36" s="521"/>
      <c r="S36" s="522"/>
      <c r="T36" s="545" t="e">
        <f>IF(P36="","",VLOOKUP(P36,【参考】数式用!$A$5:$H$34,MATCH(S36,【参考】数式用!$C$4:$E$4,0)+2,0))</f>
        <v>#REF!</v>
      </c>
      <c r="U36" s="89" t="s">
        <v>134</v>
      </c>
      <c r="V36" s="601"/>
      <c r="W36" s="86" t="s">
        <v>135</v>
      </c>
      <c r="X36" s="523"/>
      <c r="Y36" s="297" t="s">
        <v>136</v>
      </c>
      <c r="Z36" s="524"/>
      <c r="AA36" s="86" t="s">
        <v>135</v>
      </c>
      <c r="AB36" s="524"/>
      <c r="AC36" s="86" t="s">
        <v>137</v>
      </c>
      <c r="AD36" s="525" t="s">
        <v>138</v>
      </c>
      <c r="AE36" s="526" t="str">
        <f t="shared" si="0"/>
        <v/>
      </c>
      <c r="AF36" s="527" t="s">
        <v>139</v>
      </c>
      <c r="AG36" s="528" t="str">
        <f t="shared" si="1"/>
        <v/>
      </c>
    </row>
    <row r="37" spans="1:33" ht="36.75" customHeight="1">
      <c r="A37" s="513">
        <f t="shared" si="3"/>
        <v>26</v>
      </c>
      <c r="B37" s="514" t="e">
        <f>IF(#REF!="","",#REF!)</f>
        <v>#REF!</v>
      </c>
      <c r="C37" s="515" t="e">
        <f>IF(#REF!="","",#REF!)</f>
        <v>#REF!</v>
      </c>
      <c r="D37" s="516" t="e">
        <f>IF(#REF!="","",#REF!)</f>
        <v>#REF!</v>
      </c>
      <c r="E37" s="516" t="e">
        <f>IF(#REF!="","",#REF!)</f>
        <v>#REF!</v>
      </c>
      <c r="F37" s="516" t="e">
        <f>IF(#REF!="","",#REF!)</f>
        <v>#REF!</v>
      </c>
      <c r="G37" s="516" t="e">
        <f>IF(#REF!="","",#REF!)</f>
        <v>#REF!</v>
      </c>
      <c r="H37" s="516" t="e">
        <f>IF(#REF!="","",#REF!)</f>
        <v>#REF!</v>
      </c>
      <c r="I37" s="516" t="e">
        <f>IF(#REF!="","",#REF!)</f>
        <v>#REF!</v>
      </c>
      <c r="J37" s="516" t="e">
        <f>IF(#REF!="","",#REF!)</f>
        <v>#REF!</v>
      </c>
      <c r="K37" s="517" t="e">
        <f>IF(#REF!="","",#REF!)</f>
        <v>#REF!</v>
      </c>
      <c r="L37" s="518" t="e">
        <f>IF(#REF!="","",#REF!)</f>
        <v>#REF!</v>
      </c>
      <c r="M37" s="518" t="e">
        <f>IF(#REF!="","",#REF!)</f>
        <v>#REF!</v>
      </c>
      <c r="N37" s="518" t="e">
        <f>IF(#REF!="","",#REF!)</f>
        <v>#REF!</v>
      </c>
      <c r="O37" s="513" t="e">
        <f>IF(#REF!="","",#REF!)</f>
        <v>#REF!</v>
      </c>
      <c r="P37" s="519" t="e">
        <f>IF(#REF!="","",#REF!)</f>
        <v>#REF!</v>
      </c>
      <c r="Q37" s="520" t="e">
        <f>IF(#REF!="","",#REF!)</f>
        <v>#REF!</v>
      </c>
      <c r="R37" s="521"/>
      <c r="S37" s="522"/>
      <c r="T37" s="545" t="e">
        <f>IF(P37="","",VLOOKUP(P37,【参考】数式用!$A$5:$H$34,MATCH(S37,【参考】数式用!$C$4:$E$4,0)+2,0))</f>
        <v>#REF!</v>
      </c>
      <c r="U37" s="89" t="s">
        <v>134</v>
      </c>
      <c r="V37" s="601"/>
      <c r="W37" s="86" t="s">
        <v>135</v>
      </c>
      <c r="X37" s="523"/>
      <c r="Y37" s="297" t="s">
        <v>136</v>
      </c>
      <c r="Z37" s="524"/>
      <c r="AA37" s="86" t="s">
        <v>135</v>
      </c>
      <c r="AB37" s="524"/>
      <c r="AC37" s="86" t="s">
        <v>137</v>
      </c>
      <c r="AD37" s="525" t="s">
        <v>138</v>
      </c>
      <c r="AE37" s="526" t="str">
        <f t="shared" si="0"/>
        <v/>
      </c>
      <c r="AF37" s="527" t="s">
        <v>139</v>
      </c>
      <c r="AG37" s="528" t="str">
        <f t="shared" si="1"/>
        <v/>
      </c>
    </row>
    <row r="38" spans="1:33" ht="36.75" customHeight="1">
      <c r="A38" s="513">
        <f t="shared" si="3"/>
        <v>27</v>
      </c>
      <c r="B38" s="514" t="e">
        <f>IF(#REF!="","",#REF!)</f>
        <v>#REF!</v>
      </c>
      <c r="C38" s="515" t="e">
        <f>IF(#REF!="","",#REF!)</f>
        <v>#REF!</v>
      </c>
      <c r="D38" s="516" t="e">
        <f>IF(#REF!="","",#REF!)</f>
        <v>#REF!</v>
      </c>
      <c r="E38" s="516" t="e">
        <f>IF(#REF!="","",#REF!)</f>
        <v>#REF!</v>
      </c>
      <c r="F38" s="516" t="e">
        <f>IF(#REF!="","",#REF!)</f>
        <v>#REF!</v>
      </c>
      <c r="G38" s="516" t="e">
        <f>IF(#REF!="","",#REF!)</f>
        <v>#REF!</v>
      </c>
      <c r="H38" s="516" t="e">
        <f>IF(#REF!="","",#REF!)</f>
        <v>#REF!</v>
      </c>
      <c r="I38" s="516" t="e">
        <f>IF(#REF!="","",#REF!)</f>
        <v>#REF!</v>
      </c>
      <c r="J38" s="516" t="e">
        <f>IF(#REF!="","",#REF!)</f>
        <v>#REF!</v>
      </c>
      <c r="K38" s="517" t="e">
        <f>IF(#REF!="","",#REF!)</f>
        <v>#REF!</v>
      </c>
      <c r="L38" s="518" t="e">
        <f>IF(#REF!="","",#REF!)</f>
        <v>#REF!</v>
      </c>
      <c r="M38" s="518" t="e">
        <f>IF(#REF!="","",#REF!)</f>
        <v>#REF!</v>
      </c>
      <c r="N38" s="518" t="e">
        <f>IF(#REF!="","",#REF!)</f>
        <v>#REF!</v>
      </c>
      <c r="O38" s="513" t="e">
        <f>IF(#REF!="","",#REF!)</f>
        <v>#REF!</v>
      </c>
      <c r="P38" s="519" t="e">
        <f>IF(#REF!="","",#REF!)</f>
        <v>#REF!</v>
      </c>
      <c r="Q38" s="520" t="e">
        <f>IF(#REF!="","",#REF!)</f>
        <v>#REF!</v>
      </c>
      <c r="R38" s="521"/>
      <c r="S38" s="522"/>
      <c r="T38" s="545" t="e">
        <f>IF(P38="","",VLOOKUP(P38,【参考】数式用!$A$5:$H$34,MATCH(S38,【参考】数式用!$C$4:$E$4,0)+2,0))</f>
        <v>#REF!</v>
      </c>
      <c r="U38" s="89" t="s">
        <v>134</v>
      </c>
      <c r="V38" s="601"/>
      <c r="W38" s="86" t="s">
        <v>135</v>
      </c>
      <c r="X38" s="523"/>
      <c r="Y38" s="297" t="s">
        <v>136</v>
      </c>
      <c r="Z38" s="524"/>
      <c r="AA38" s="86" t="s">
        <v>135</v>
      </c>
      <c r="AB38" s="524"/>
      <c r="AC38" s="86" t="s">
        <v>137</v>
      </c>
      <c r="AD38" s="525" t="s">
        <v>138</v>
      </c>
      <c r="AE38" s="526" t="str">
        <f t="shared" si="0"/>
        <v/>
      </c>
      <c r="AF38" s="527" t="s">
        <v>139</v>
      </c>
      <c r="AG38" s="528" t="str">
        <f t="shared" si="1"/>
        <v/>
      </c>
    </row>
    <row r="39" spans="1:33" ht="36.75" customHeight="1">
      <c r="A39" s="513">
        <f t="shared" si="3"/>
        <v>28</v>
      </c>
      <c r="B39" s="514" t="e">
        <f>IF(#REF!="","",#REF!)</f>
        <v>#REF!</v>
      </c>
      <c r="C39" s="515" t="e">
        <f>IF(#REF!="","",#REF!)</f>
        <v>#REF!</v>
      </c>
      <c r="D39" s="516" t="e">
        <f>IF(#REF!="","",#REF!)</f>
        <v>#REF!</v>
      </c>
      <c r="E39" s="516" t="e">
        <f>IF(#REF!="","",#REF!)</f>
        <v>#REF!</v>
      </c>
      <c r="F39" s="516" t="e">
        <f>IF(#REF!="","",#REF!)</f>
        <v>#REF!</v>
      </c>
      <c r="G39" s="516" t="e">
        <f>IF(#REF!="","",#REF!)</f>
        <v>#REF!</v>
      </c>
      <c r="H39" s="516" t="e">
        <f>IF(#REF!="","",#REF!)</f>
        <v>#REF!</v>
      </c>
      <c r="I39" s="516" t="e">
        <f>IF(#REF!="","",#REF!)</f>
        <v>#REF!</v>
      </c>
      <c r="J39" s="516" t="e">
        <f>IF(#REF!="","",#REF!)</f>
        <v>#REF!</v>
      </c>
      <c r="K39" s="517" t="e">
        <f>IF(#REF!="","",#REF!)</f>
        <v>#REF!</v>
      </c>
      <c r="L39" s="518" t="e">
        <f>IF(#REF!="","",#REF!)</f>
        <v>#REF!</v>
      </c>
      <c r="M39" s="518" t="e">
        <f>IF(#REF!="","",#REF!)</f>
        <v>#REF!</v>
      </c>
      <c r="N39" s="518" t="e">
        <f>IF(#REF!="","",#REF!)</f>
        <v>#REF!</v>
      </c>
      <c r="O39" s="513" t="e">
        <f>IF(#REF!="","",#REF!)</f>
        <v>#REF!</v>
      </c>
      <c r="P39" s="519" t="e">
        <f>IF(#REF!="","",#REF!)</f>
        <v>#REF!</v>
      </c>
      <c r="Q39" s="520" t="e">
        <f>IF(#REF!="","",#REF!)</f>
        <v>#REF!</v>
      </c>
      <c r="R39" s="521"/>
      <c r="S39" s="522"/>
      <c r="T39" s="545" t="e">
        <f>IF(P39="","",VLOOKUP(P39,【参考】数式用!$A$5:$H$34,MATCH(S39,【参考】数式用!$C$4:$E$4,0)+2,0))</f>
        <v>#REF!</v>
      </c>
      <c r="U39" s="89" t="s">
        <v>134</v>
      </c>
      <c r="V39" s="601"/>
      <c r="W39" s="86" t="s">
        <v>135</v>
      </c>
      <c r="X39" s="523"/>
      <c r="Y39" s="297" t="s">
        <v>136</v>
      </c>
      <c r="Z39" s="524"/>
      <c r="AA39" s="86" t="s">
        <v>135</v>
      </c>
      <c r="AB39" s="524"/>
      <c r="AC39" s="86" t="s">
        <v>137</v>
      </c>
      <c r="AD39" s="525" t="s">
        <v>138</v>
      </c>
      <c r="AE39" s="526" t="str">
        <f t="shared" si="0"/>
        <v/>
      </c>
      <c r="AF39" s="527" t="s">
        <v>139</v>
      </c>
      <c r="AG39" s="528" t="str">
        <f t="shared" si="1"/>
        <v/>
      </c>
    </row>
    <row r="40" spans="1:33" ht="36.75" customHeight="1">
      <c r="A40" s="513">
        <f t="shared" si="3"/>
        <v>29</v>
      </c>
      <c r="B40" s="514" t="e">
        <f>IF(#REF!="","",#REF!)</f>
        <v>#REF!</v>
      </c>
      <c r="C40" s="515" t="e">
        <f>IF(#REF!="","",#REF!)</f>
        <v>#REF!</v>
      </c>
      <c r="D40" s="516" t="e">
        <f>IF(#REF!="","",#REF!)</f>
        <v>#REF!</v>
      </c>
      <c r="E40" s="516" t="e">
        <f>IF(#REF!="","",#REF!)</f>
        <v>#REF!</v>
      </c>
      <c r="F40" s="516" t="e">
        <f>IF(#REF!="","",#REF!)</f>
        <v>#REF!</v>
      </c>
      <c r="G40" s="516" t="e">
        <f>IF(#REF!="","",#REF!)</f>
        <v>#REF!</v>
      </c>
      <c r="H40" s="516" t="e">
        <f>IF(#REF!="","",#REF!)</f>
        <v>#REF!</v>
      </c>
      <c r="I40" s="516" t="e">
        <f>IF(#REF!="","",#REF!)</f>
        <v>#REF!</v>
      </c>
      <c r="J40" s="516" t="e">
        <f>IF(#REF!="","",#REF!)</f>
        <v>#REF!</v>
      </c>
      <c r="K40" s="517" t="e">
        <f>IF(#REF!="","",#REF!)</f>
        <v>#REF!</v>
      </c>
      <c r="L40" s="518" t="e">
        <f>IF(#REF!="","",#REF!)</f>
        <v>#REF!</v>
      </c>
      <c r="M40" s="518" t="e">
        <f>IF(#REF!="","",#REF!)</f>
        <v>#REF!</v>
      </c>
      <c r="N40" s="518" t="e">
        <f>IF(#REF!="","",#REF!)</f>
        <v>#REF!</v>
      </c>
      <c r="O40" s="513" t="e">
        <f>IF(#REF!="","",#REF!)</f>
        <v>#REF!</v>
      </c>
      <c r="P40" s="519" t="e">
        <f>IF(#REF!="","",#REF!)</f>
        <v>#REF!</v>
      </c>
      <c r="Q40" s="520" t="e">
        <f>IF(#REF!="","",#REF!)</f>
        <v>#REF!</v>
      </c>
      <c r="R40" s="521"/>
      <c r="S40" s="522"/>
      <c r="T40" s="545" t="e">
        <f>IF(P40="","",VLOOKUP(P40,【参考】数式用!$A$5:$H$34,MATCH(S40,【参考】数式用!$C$4:$E$4,0)+2,0))</f>
        <v>#REF!</v>
      </c>
      <c r="U40" s="89" t="s">
        <v>134</v>
      </c>
      <c r="V40" s="601"/>
      <c r="W40" s="86" t="s">
        <v>135</v>
      </c>
      <c r="X40" s="523"/>
      <c r="Y40" s="297" t="s">
        <v>136</v>
      </c>
      <c r="Z40" s="524"/>
      <c r="AA40" s="86" t="s">
        <v>135</v>
      </c>
      <c r="AB40" s="524"/>
      <c r="AC40" s="86" t="s">
        <v>137</v>
      </c>
      <c r="AD40" s="525" t="s">
        <v>138</v>
      </c>
      <c r="AE40" s="526" t="str">
        <f t="shared" si="0"/>
        <v/>
      </c>
      <c r="AF40" s="527" t="s">
        <v>139</v>
      </c>
      <c r="AG40" s="528" t="str">
        <f t="shared" si="1"/>
        <v/>
      </c>
    </row>
    <row r="41" spans="1:33" ht="36.75" customHeight="1">
      <c r="A41" s="513">
        <f t="shared" si="3"/>
        <v>30</v>
      </c>
      <c r="B41" s="514" t="e">
        <f>IF(#REF!="","",#REF!)</f>
        <v>#REF!</v>
      </c>
      <c r="C41" s="515" t="e">
        <f>IF(#REF!="","",#REF!)</f>
        <v>#REF!</v>
      </c>
      <c r="D41" s="516" t="e">
        <f>IF(#REF!="","",#REF!)</f>
        <v>#REF!</v>
      </c>
      <c r="E41" s="516" t="e">
        <f>IF(#REF!="","",#REF!)</f>
        <v>#REF!</v>
      </c>
      <c r="F41" s="516" t="e">
        <f>IF(#REF!="","",#REF!)</f>
        <v>#REF!</v>
      </c>
      <c r="G41" s="516" t="e">
        <f>IF(#REF!="","",#REF!)</f>
        <v>#REF!</v>
      </c>
      <c r="H41" s="516" t="e">
        <f>IF(#REF!="","",#REF!)</f>
        <v>#REF!</v>
      </c>
      <c r="I41" s="516" t="e">
        <f>IF(#REF!="","",#REF!)</f>
        <v>#REF!</v>
      </c>
      <c r="J41" s="516" t="e">
        <f>IF(#REF!="","",#REF!)</f>
        <v>#REF!</v>
      </c>
      <c r="K41" s="517" t="e">
        <f>IF(#REF!="","",#REF!)</f>
        <v>#REF!</v>
      </c>
      <c r="L41" s="518" t="e">
        <f>IF(#REF!="","",#REF!)</f>
        <v>#REF!</v>
      </c>
      <c r="M41" s="518" t="e">
        <f>IF(#REF!="","",#REF!)</f>
        <v>#REF!</v>
      </c>
      <c r="N41" s="518" t="e">
        <f>IF(#REF!="","",#REF!)</f>
        <v>#REF!</v>
      </c>
      <c r="O41" s="513" t="e">
        <f>IF(#REF!="","",#REF!)</f>
        <v>#REF!</v>
      </c>
      <c r="P41" s="519" t="e">
        <f>IF(#REF!="","",#REF!)</f>
        <v>#REF!</v>
      </c>
      <c r="Q41" s="520" t="e">
        <f>IF(#REF!="","",#REF!)</f>
        <v>#REF!</v>
      </c>
      <c r="R41" s="521"/>
      <c r="S41" s="522"/>
      <c r="T41" s="545" t="e">
        <f>IF(P41="","",VLOOKUP(P41,【参考】数式用!$A$5:$H$34,MATCH(S41,【参考】数式用!$C$4:$E$4,0)+2,0))</f>
        <v>#REF!</v>
      </c>
      <c r="U41" s="89" t="s">
        <v>134</v>
      </c>
      <c r="V41" s="601"/>
      <c r="W41" s="86" t="s">
        <v>135</v>
      </c>
      <c r="X41" s="523"/>
      <c r="Y41" s="297" t="s">
        <v>136</v>
      </c>
      <c r="Z41" s="524"/>
      <c r="AA41" s="86" t="s">
        <v>135</v>
      </c>
      <c r="AB41" s="524"/>
      <c r="AC41" s="86" t="s">
        <v>137</v>
      </c>
      <c r="AD41" s="525" t="s">
        <v>138</v>
      </c>
      <c r="AE41" s="526" t="str">
        <f t="shared" si="0"/>
        <v/>
      </c>
      <c r="AF41" s="527" t="s">
        <v>139</v>
      </c>
      <c r="AG41" s="528" t="str">
        <f t="shared" si="1"/>
        <v/>
      </c>
    </row>
    <row r="42" spans="1:33" ht="36.75" customHeight="1">
      <c r="A42" s="513">
        <f t="shared" si="3"/>
        <v>31</v>
      </c>
      <c r="B42" s="514" t="e">
        <f>IF(#REF!="","",#REF!)</f>
        <v>#REF!</v>
      </c>
      <c r="C42" s="515" t="e">
        <f>IF(#REF!="","",#REF!)</f>
        <v>#REF!</v>
      </c>
      <c r="D42" s="516" t="e">
        <f>IF(#REF!="","",#REF!)</f>
        <v>#REF!</v>
      </c>
      <c r="E42" s="516" t="e">
        <f>IF(#REF!="","",#REF!)</f>
        <v>#REF!</v>
      </c>
      <c r="F42" s="516" t="e">
        <f>IF(#REF!="","",#REF!)</f>
        <v>#REF!</v>
      </c>
      <c r="G42" s="516" t="e">
        <f>IF(#REF!="","",#REF!)</f>
        <v>#REF!</v>
      </c>
      <c r="H42" s="516" t="e">
        <f>IF(#REF!="","",#REF!)</f>
        <v>#REF!</v>
      </c>
      <c r="I42" s="516" t="e">
        <f>IF(#REF!="","",#REF!)</f>
        <v>#REF!</v>
      </c>
      <c r="J42" s="516" t="e">
        <f>IF(#REF!="","",#REF!)</f>
        <v>#REF!</v>
      </c>
      <c r="K42" s="517" t="e">
        <f>IF(#REF!="","",#REF!)</f>
        <v>#REF!</v>
      </c>
      <c r="L42" s="518" t="e">
        <f>IF(#REF!="","",#REF!)</f>
        <v>#REF!</v>
      </c>
      <c r="M42" s="518" t="e">
        <f>IF(#REF!="","",#REF!)</f>
        <v>#REF!</v>
      </c>
      <c r="N42" s="518" t="e">
        <f>IF(#REF!="","",#REF!)</f>
        <v>#REF!</v>
      </c>
      <c r="O42" s="513" t="e">
        <f>IF(#REF!="","",#REF!)</f>
        <v>#REF!</v>
      </c>
      <c r="P42" s="519" t="e">
        <f>IF(#REF!="","",#REF!)</f>
        <v>#REF!</v>
      </c>
      <c r="Q42" s="520" t="e">
        <f>IF(#REF!="","",#REF!)</f>
        <v>#REF!</v>
      </c>
      <c r="R42" s="521"/>
      <c r="S42" s="522"/>
      <c r="T42" s="545" t="e">
        <f>IF(P42="","",VLOOKUP(P42,【参考】数式用!$A$5:$H$34,MATCH(S42,【参考】数式用!$C$4:$E$4,0)+2,0))</f>
        <v>#REF!</v>
      </c>
      <c r="U42" s="89" t="s">
        <v>134</v>
      </c>
      <c r="V42" s="601"/>
      <c r="W42" s="86" t="s">
        <v>135</v>
      </c>
      <c r="X42" s="523"/>
      <c r="Y42" s="297" t="s">
        <v>136</v>
      </c>
      <c r="Z42" s="524"/>
      <c r="AA42" s="86" t="s">
        <v>135</v>
      </c>
      <c r="AB42" s="524"/>
      <c r="AC42" s="86" t="s">
        <v>137</v>
      </c>
      <c r="AD42" s="525" t="s">
        <v>138</v>
      </c>
      <c r="AE42" s="526" t="str">
        <f t="shared" si="0"/>
        <v/>
      </c>
      <c r="AF42" s="527" t="s">
        <v>139</v>
      </c>
      <c r="AG42" s="528" t="str">
        <f t="shared" si="1"/>
        <v/>
      </c>
    </row>
    <row r="43" spans="1:33" ht="36.75" customHeight="1">
      <c r="A43" s="513">
        <f t="shared" si="3"/>
        <v>32</v>
      </c>
      <c r="B43" s="514" t="e">
        <f>IF(#REF!="","",#REF!)</f>
        <v>#REF!</v>
      </c>
      <c r="C43" s="515" t="e">
        <f>IF(#REF!="","",#REF!)</f>
        <v>#REF!</v>
      </c>
      <c r="D43" s="516" t="e">
        <f>IF(#REF!="","",#REF!)</f>
        <v>#REF!</v>
      </c>
      <c r="E43" s="516" t="e">
        <f>IF(#REF!="","",#REF!)</f>
        <v>#REF!</v>
      </c>
      <c r="F43" s="516" t="e">
        <f>IF(#REF!="","",#REF!)</f>
        <v>#REF!</v>
      </c>
      <c r="G43" s="516" t="e">
        <f>IF(#REF!="","",#REF!)</f>
        <v>#REF!</v>
      </c>
      <c r="H43" s="516" t="e">
        <f>IF(#REF!="","",#REF!)</f>
        <v>#REF!</v>
      </c>
      <c r="I43" s="516" t="e">
        <f>IF(#REF!="","",#REF!)</f>
        <v>#REF!</v>
      </c>
      <c r="J43" s="516" t="e">
        <f>IF(#REF!="","",#REF!)</f>
        <v>#REF!</v>
      </c>
      <c r="K43" s="517" t="e">
        <f>IF(#REF!="","",#REF!)</f>
        <v>#REF!</v>
      </c>
      <c r="L43" s="518" t="e">
        <f>IF(#REF!="","",#REF!)</f>
        <v>#REF!</v>
      </c>
      <c r="M43" s="518" t="e">
        <f>IF(#REF!="","",#REF!)</f>
        <v>#REF!</v>
      </c>
      <c r="N43" s="518" t="e">
        <f>IF(#REF!="","",#REF!)</f>
        <v>#REF!</v>
      </c>
      <c r="O43" s="513" t="e">
        <f>IF(#REF!="","",#REF!)</f>
        <v>#REF!</v>
      </c>
      <c r="P43" s="519" t="e">
        <f>IF(#REF!="","",#REF!)</f>
        <v>#REF!</v>
      </c>
      <c r="Q43" s="520" t="e">
        <f>IF(#REF!="","",#REF!)</f>
        <v>#REF!</v>
      </c>
      <c r="R43" s="521"/>
      <c r="S43" s="522"/>
      <c r="T43" s="545" t="e">
        <f>IF(P43="","",VLOOKUP(P43,【参考】数式用!$A$5:$H$34,MATCH(S43,【参考】数式用!$C$4:$E$4,0)+2,0))</f>
        <v>#REF!</v>
      </c>
      <c r="U43" s="89" t="s">
        <v>134</v>
      </c>
      <c r="V43" s="601"/>
      <c r="W43" s="86" t="s">
        <v>135</v>
      </c>
      <c r="X43" s="523"/>
      <c r="Y43" s="297" t="s">
        <v>136</v>
      </c>
      <c r="Z43" s="524"/>
      <c r="AA43" s="86" t="s">
        <v>135</v>
      </c>
      <c r="AB43" s="524"/>
      <c r="AC43" s="86" t="s">
        <v>137</v>
      </c>
      <c r="AD43" s="525" t="s">
        <v>138</v>
      </c>
      <c r="AE43" s="526" t="str">
        <f t="shared" si="0"/>
        <v/>
      </c>
      <c r="AF43" s="527" t="s">
        <v>139</v>
      </c>
      <c r="AG43" s="528" t="str">
        <f t="shared" si="1"/>
        <v/>
      </c>
    </row>
    <row r="44" spans="1:33" ht="36.75" customHeight="1">
      <c r="A44" s="513">
        <f t="shared" si="3"/>
        <v>33</v>
      </c>
      <c r="B44" s="514" t="e">
        <f>IF(#REF!="","",#REF!)</f>
        <v>#REF!</v>
      </c>
      <c r="C44" s="515" t="e">
        <f>IF(#REF!="","",#REF!)</f>
        <v>#REF!</v>
      </c>
      <c r="D44" s="516" t="e">
        <f>IF(#REF!="","",#REF!)</f>
        <v>#REF!</v>
      </c>
      <c r="E44" s="516" t="e">
        <f>IF(#REF!="","",#REF!)</f>
        <v>#REF!</v>
      </c>
      <c r="F44" s="516" t="e">
        <f>IF(#REF!="","",#REF!)</f>
        <v>#REF!</v>
      </c>
      <c r="G44" s="516" t="e">
        <f>IF(#REF!="","",#REF!)</f>
        <v>#REF!</v>
      </c>
      <c r="H44" s="516" t="e">
        <f>IF(#REF!="","",#REF!)</f>
        <v>#REF!</v>
      </c>
      <c r="I44" s="516" t="e">
        <f>IF(#REF!="","",#REF!)</f>
        <v>#REF!</v>
      </c>
      <c r="J44" s="516" t="e">
        <f>IF(#REF!="","",#REF!)</f>
        <v>#REF!</v>
      </c>
      <c r="K44" s="517" t="e">
        <f>IF(#REF!="","",#REF!)</f>
        <v>#REF!</v>
      </c>
      <c r="L44" s="518" t="e">
        <f>IF(#REF!="","",#REF!)</f>
        <v>#REF!</v>
      </c>
      <c r="M44" s="518" t="e">
        <f>IF(#REF!="","",#REF!)</f>
        <v>#REF!</v>
      </c>
      <c r="N44" s="518" t="e">
        <f>IF(#REF!="","",#REF!)</f>
        <v>#REF!</v>
      </c>
      <c r="O44" s="513" t="e">
        <f>IF(#REF!="","",#REF!)</f>
        <v>#REF!</v>
      </c>
      <c r="P44" s="519" t="e">
        <f>IF(#REF!="","",#REF!)</f>
        <v>#REF!</v>
      </c>
      <c r="Q44" s="520" t="e">
        <f>IF(#REF!="","",#REF!)</f>
        <v>#REF!</v>
      </c>
      <c r="R44" s="521"/>
      <c r="S44" s="522"/>
      <c r="T44" s="545" t="e">
        <f>IF(P44="","",VLOOKUP(P44,【参考】数式用!$A$5:$H$34,MATCH(S44,【参考】数式用!$C$4:$E$4,0)+2,0))</f>
        <v>#REF!</v>
      </c>
      <c r="U44" s="89" t="s">
        <v>134</v>
      </c>
      <c r="V44" s="601"/>
      <c r="W44" s="86" t="s">
        <v>135</v>
      </c>
      <c r="X44" s="523"/>
      <c r="Y44" s="297" t="s">
        <v>136</v>
      </c>
      <c r="Z44" s="524"/>
      <c r="AA44" s="86" t="s">
        <v>135</v>
      </c>
      <c r="AB44" s="524"/>
      <c r="AC44" s="86" t="s">
        <v>137</v>
      </c>
      <c r="AD44" s="525" t="s">
        <v>138</v>
      </c>
      <c r="AE44" s="526" t="str">
        <f t="shared" si="0"/>
        <v/>
      </c>
      <c r="AF44" s="527" t="s">
        <v>139</v>
      </c>
      <c r="AG44" s="528" t="str">
        <f t="shared" si="1"/>
        <v/>
      </c>
    </row>
    <row r="45" spans="1:33" ht="36.75" customHeight="1">
      <c r="A45" s="513">
        <f t="shared" si="3"/>
        <v>34</v>
      </c>
      <c r="B45" s="514" t="e">
        <f>IF(#REF!="","",#REF!)</f>
        <v>#REF!</v>
      </c>
      <c r="C45" s="515" t="e">
        <f>IF(#REF!="","",#REF!)</f>
        <v>#REF!</v>
      </c>
      <c r="D45" s="516" t="e">
        <f>IF(#REF!="","",#REF!)</f>
        <v>#REF!</v>
      </c>
      <c r="E45" s="516" t="e">
        <f>IF(#REF!="","",#REF!)</f>
        <v>#REF!</v>
      </c>
      <c r="F45" s="516" t="e">
        <f>IF(#REF!="","",#REF!)</f>
        <v>#REF!</v>
      </c>
      <c r="G45" s="516" t="e">
        <f>IF(#REF!="","",#REF!)</f>
        <v>#REF!</v>
      </c>
      <c r="H45" s="516" t="e">
        <f>IF(#REF!="","",#REF!)</f>
        <v>#REF!</v>
      </c>
      <c r="I45" s="516" t="e">
        <f>IF(#REF!="","",#REF!)</f>
        <v>#REF!</v>
      </c>
      <c r="J45" s="516" t="e">
        <f>IF(#REF!="","",#REF!)</f>
        <v>#REF!</v>
      </c>
      <c r="K45" s="517" t="e">
        <f>IF(#REF!="","",#REF!)</f>
        <v>#REF!</v>
      </c>
      <c r="L45" s="518" t="e">
        <f>IF(#REF!="","",#REF!)</f>
        <v>#REF!</v>
      </c>
      <c r="M45" s="518" t="e">
        <f>IF(#REF!="","",#REF!)</f>
        <v>#REF!</v>
      </c>
      <c r="N45" s="518" t="e">
        <f>IF(#REF!="","",#REF!)</f>
        <v>#REF!</v>
      </c>
      <c r="O45" s="513" t="e">
        <f>IF(#REF!="","",#REF!)</f>
        <v>#REF!</v>
      </c>
      <c r="P45" s="519" t="e">
        <f>IF(#REF!="","",#REF!)</f>
        <v>#REF!</v>
      </c>
      <c r="Q45" s="520" t="e">
        <f>IF(#REF!="","",#REF!)</f>
        <v>#REF!</v>
      </c>
      <c r="R45" s="521"/>
      <c r="S45" s="522"/>
      <c r="T45" s="545" t="e">
        <f>IF(P45="","",VLOOKUP(P45,【参考】数式用!$A$5:$H$34,MATCH(S45,【参考】数式用!$C$4:$E$4,0)+2,0))</f>
        <v>#REF!</v>
      </c>
      <c r="U45" s="89" t="s">
        <v>134</v>
      </c>
      <c r="V45" s="601"/>
      <c r="W45" s="86" t="s">
        <v>135</v>
      </c>
      <c r="X45" s="523"/>
      <c r="Y45" s="297" t="s">
        <v>136</v>
      </c>
      <c r="Z45" s="524"/>
      <c r="AA45" s="86" t="s">
        <v>135</v>
      </c>
      <c r="AB45" s="524"/>
      <c r="AC45" s="86" t="s">
        <v>137</v>
      </c>
      <c r="AD45" s="525" t="s">
        <v>138</v>
      </c>
      <c r="AE45" s="526" t="str">
        <f t="shared" si="0"/>
        <v/>
      </c>
      <c r="AF45" s="527" t="s">
        <v>139</v>
      </c>
      <c r="AG45" s="528" t="str">
        <f t="shared" si="1"/>
        <v/>
      </c>
    </row>
    <row r="46" spans="1:33" ht="36.75" customHeight="1">
      <c r="A46" s="513">
        <f t="shared" si="3"/>
        <v>35</v>
      </c>
      <c r="B46" s="514" t="e">
        <f>IF(#REF!="","",#REF!)</f>
        <v>#REF!</v>
      </c>
      <c r="C46" s="515" t="e">
        <f>IF(#REF!="","",#REF!)</f>
        <v>#REF!</v>
      </c>
      <c r="D46" s="516" t="e">
        <f>IF(#REF!="","",#REF!)</f>
        <v>#REF!</v>
      </c>
      <c r="E46" s="516" t="e">
        <f>IF(#REF!="","",#REF!)</f>
        <v>#REF!</v>
      </c>
      <c r="F46" s="516" t="e">
        <f>IF(#REF!="","",#REF!)</f>
        <v>#REF!</v>
      </c>
      <c r="G46" s="516" t="e">
        <f>IF(#REF!="","",#REF!)</f>
        <v>#REF!</v>
      </c>
      <c r="H46" s="516" t="e">
        <f>IF(#REF!="","",#REF!)</f>
        <v>#REF!</v>
      </c>
      <c r="I46" s="516" t="e">
        <f>IF(#REF!="","",#REF!)</f>
        <v>#REF!</v>
      </c>
      <c r="J46" s="516" t="e">
        <f>IF(#REF!="","",#REF!)</f>
        <v>#REF!</v>
      </c>
      <c r="K46" s="517" t="e">
        <f>IF(#REF!="","",#REF!)</f>
        <v>#REF!</v>
      </c>
      <c r="L46" s="518" t="e">
        <f>IF(#REF!="","",#REF!)</f>
        <v>#REF!</v>
      </c>
      <c r="M46" s="518" t="e">
        <f>IF(#REF!="","",#REF!)</f>
        <v>#REF!</v>
      </c>
      <c r="N46" s="518" t="e">
        <f>IF(#REF!="","",#REF!)</f>
        <v>#REF!</v>
      </c>
      <c r="O46" s="513" t="e">
        <f>IF(#REF!="","",#REF!)</f>
        <v>#REF!</v>
      </c>
      <c r="P46" s="519" t="e">
        <f>IF(#REF!="","",#REF!)</f>
        <v>#REF!</v>
      </c>
      <c r="Q46" s="520" t="e">
        <f>IF(#REF!="","",#REF!)</f>
        <v>#REF!</v>
      </c>
      <c r="R46" s="521"/>
      <c r="S46" s="522"/>
      <c r="T46" s="545" t="e">
        <f>IF(P46="","",VLOOKUP(P46,【参考】数式用!$A$5:$H$34,MATCH(S46,【参考】数式用!$C$4:$E$4,0)+2,0))</f>
        <v>#REF!</v>
      </c>
      <c r="U46" s="89" t="s">
        <v>134</v>
      </c>
      <c r="V46" s="601"/>
      <c r="W46" s="86" t="s">
        <v>135</v>
      </c>
      <c r="X46" s="523"/>
      <c r="Y46" s="297" t="s">
        <v>136</v>
      </c>
      <c r="Z46" s="524"/>
      <c r="AA46" s="86" t="s">
        <v>135</v>
      </c>
      <c r="AB46" s="524"/>
      <c r="AC46" s="86" t="s">
        <v>137</v>
      </c>
      <c r="AD46" s="525" t="s">
        <v>138</v>
      </c>
      <c r="AE46" s="526" t="str">
        <f t="shared" si="0"/>
        <v/>
      </c>
      <c r="AF46" s="527" t="s">
        <v>139</v>
      </c>
      <c r="AG46" s="528" t="str">
        <f t="shared" si="1"/>
        <v/>
      </c>
    </row>
    <row r="47" spans="1:33" ht="36.75" customHeight="1">
      <c r="A47" s="513">
        <f t="shared" si="3"/>
        <v>36</v>
      </c>
      <c r="B47" s="514" t="e">
        <f>IF(#REF!="","",#REF!)</f>
        <v>#REF!</v>
      </c>
      <c r="C47" s="515" t="e">
        <f>IF(#REF!="","",#REF!)</f>
        <v>#REF!</v>
      </c>
      <c r="D47" s="516" t="e">
        <f>IF(#REF!="","",#REF!)</f>
        <v>#REF!</v>
      </c>
      <c r="E47" s="516" t="e">
        <f>IF(#REF!="","",#REF!)</f>
        <v>#REF!</v>
      </c>
      <c r="F47" s="516" t="e">
        <f>IF(#REF!="","",#REF!)</f>
        <v>#REF!</v>
      </c>
      <c r="G47" s="516" t="e">
        <f>IF(#REF!="","",#REF!)</f>
        <v>#REF!</v>
      </c>
      <c r="H47" s="516" t="e">
        <f>IF(#REF!="","",#REF!)</f>
        <v>#REF!</v>
      </c>
      <c r="I47" s="516" t="e">
        <f>IF(#REF!="","",#REF!)</f>
        <v>#REF!</v>
      </c>
      <c r="J47" s="516" t="e">
        <f>IF(#REF!="","",#REF!)</f>
        <v>#REF!</v>
      </c>
      <c r="K47" s="517" t="e">
        <f>IF(#REF!="","",#REF!)</f>
        <v>#REF!</v>
      </c>
      <c r="L47" s="518" t="e">
        <f>IF(#REF!="","",#REF!)</f>
        <v>#REF!</v>
      </c>
      <c r="M47" s="518" t="e">
        <f>IF(#REF!="","",#REF!)</f>
        <v>#REF!</v>
      </c>
      <c r="N47" s="518" t="e">
        <f>IF(#REF!="","",#REF!)</f>
        <v>#REF!</v>
      </c>
      <c r="O47" s="513" t="e">
        <f>IF(#REF!="","",#REF!)</f>
        <v>#REF!</v>
      </c>
      <c r="P47" s="519" t="e">
        <f>IF(#REF!="","",#REF!)</f>
        <v>#REF!</v>
      </c>
      <c r="Q47" s="520" t="e">
        <f>IF(#REF!="","",#REF!)</f>
        <v>#REF!</v>
      </c>
      <c r="R47" s="521"/>
      <c r="S47" s="522"/>
      <c r="T47" s="545" t="e">
        <f>IF(P47="","",VLOOKUP(P47,【参考】数式用!$A$5:$H$34,MATCH(S47,【参考】数式用!$C$4:$E$4,0)+2,0))</f>
        <v>#REF!</v>
      </c>
      <c r="U47" s="89" t="s">
        <v>134</v>
      </c>
      <c r="V47" s="601"/>
      <c r="W47" s="86" t="s">
        <v>135</v>
      </c>
      <c r="X47" s="523"/>
      <c r="Y47" s="297" t="s">
        <v>136</v>
      </c>
      <c r="Z47" s="524"/>
      <c r="AA47" s="86" t="s">
        <v>135</v>
      </c>
      <c r="AB47" s="524"/>
      <c r="AC47" s="86" t="s">
        <v>137</v>
      </c>
      <c r="AD47" s="525" t="s">
        <v>138</v>
      </c>
      <c r="AE47" s="526" t="str">
        <f t="shared" si="0"/>
        <v/>
      </c>
      <c r="AF47" s="527" t="s">
        <v>139</v>
      </c>
      <c r="AG47" s="528" t="str">
        <f t="shared" si="1"/>
        <v/>
      </c>
    </row>
    <row r="48" spans="1:33" ht="36.75" customHeight="1">
      <c r="A48" s="513">
        <f t="shared" si="3"/>
        <v>37</v>
      </c>
      <c r="B48" s="514" t="e">
        <f>IF(#REF!="","",#REF!)</f>
        <v>#REF!</v>
      </c>
      <c r="C48" s="515" t="e">
        <f>IF(#REF!="","",#REF!)</f>
        <v>#REF!</v>
      </c>
      <c r="D48" s="516" t="e">
        <f>IF(#REF!="","",#REF!)</f>
        <v>#REF!</v>
      </c>
      <c r="E48" s="516" t="e">
        <f>IF(#REF!="","",#REF!)</f>
        <v>#REF!</v>
      </c>
      <c r="F48" s="516" t="e">
        <f>IF(#REF!="","",#REF!)</f>
        <v>#REF!</v>
      </c>
      <c r="G48" s="516" t="e">
        <f>IF(#REF!="","",#REF!)</f>
        <v>#REF!</v>
      </c>
      <c r="H48" s="516" t="e">
        <f>IF(#REF!="","",#REF!)</f>
        <v>#REF!</v>
      </c>
      <c r="I48" s="516" t="e">
        <f>IF(#REF!="","",#REF!)</f>
        <v>#REF!</v>
      </c>
      <c r="J48" s="516" t="e">
        <f>IF(#REF!="","",#REF!)</f>
        <v>#REF!</v>
      </c>
      <c r="K48" s="517" t="e">
        <f>IF(#REF!="","",#REF!)</f>
        <v>#REF!</v>
      </c>
      <c r="L48" s="518" t="e">
        <f>IF(#REF!="","",#REF!)</f>
        <v>#REF!</v>
      </c>
      <c r="M48" s="518" t="e">
        <f>IF(#REF!="","",#REF!)</f>
        <v>#REF!</v>
      </c>
      <c r="N48" s="518" t="e">
        <f>IF(#REF!="","",#REF!)</f>
        <v>#REF!</v>
      </c>
      <c r="O48" s="513" t="e">
        <f>IF(#REF!="","",#REF!)</f>
        <v>#REF!</v>
      </c>
      <c r="P48" s="519" t="e">
        <f>IF(#REF!="","",#REF!)</f>
        <v>#REF!</v>
      </c>
      <c r="Q48" s="520" t="e">
        <f>IF(#REF!="","",#REF!)</f>
        <v>#REF!</v>
      </c>
      <c r="R48" s="521"/>
      <c r="S48" s="522"/>
      <c r="T48" s="545" t="e">
        <f>IF(P48="","",VLOOKUP(P48,【参考】数式用!$A$5:$H$34,MATCH(S48,【参考】数式用!$C$4:$E$4,0)+2,0))</f>
        <v>#REF!</v>
      </c>
      <c r="U48" s="89" t="s">
        <v>134</v>
      </c>
      <c r="V48" s="601"/>
      <c r="W48" s="86" t="s">
        <v>135</v>
      </c>
      <c r="X48" s="523"/>
      <c r="Y48" s="297" t="s">
        <v>136</v>
      </c>
      <c r="Z48" s="524"/>
      <c r="AA48" s="86" t="s">
        <v>135</v>
      </c>
      <c r="AB48" s="524"/>
      <c r="AC48" s="86" t="s">
        <v>137</v>
      </c>
      <c r="AD48" s="525" t="s">
        <v>138</v>
      </c>
      <c r="AE48" s="526" t="str">
        <f t="shared" si="0"/>
        <v/>
      </c>
      <c r="AF48" s="527" t="s">
        <v>139</v>
      </c>
      <c r="AG48" s="528" t="str">
        <f t="shared" si="1"/>
        <v/>
      </c>
    </row>
    <row r="49" spans="1:33" ht="36.75" customHeight="1">
      <c r="A49" s="513">
        <f t="shared" si="3"/>
        <v>38</v>
      </c>
      <c r="B49" s="514" t="e">
        <f>IF(#REF!="","",#REF!)</f>
        <v>#REF!</v>
      </c>
      <c r="C49" s="515" t="e">
        <f>IF(#REF!="","",#REF!)</f>
        <v>#REF!</v>
      </c>
      <c r="D49" s="516" t="e">
        <f>IF(#REF!="","",#REF!)</f>
        <v>#REF!</v>
      </c>
      <c r="E49" s="516" t="e">
        <f>IF(#REF!="","",#REF!)</f>
        <v>#REF!</v>
      </c>
      <c r="F49" s="516" t="e">
        <f>IF(#REF!="","",#REF!)</f>
        <v>#REF!</v>
      </c>
      <c r="G49" s="516" t="e">
        <f>IF(#REF!="","",#REF!)</f>
        <v>#REF!</v>
      </c>
      <c r="H49" s="516" t="e">
        <f>IF(#REF!="","",#REF!)</f>
        <v>#REF!</v>
      </c>
      <c r="I49" s="516" t="e">
        <f>IF(#REF!="","",#REF!)</f>
        <v>#REF!</v>
      </c>
      <c r="J49" s="516" t="e">
        <f>IF(#REF!="","",#REF!)</f>
        <v>#REF!</v>
      </c>
      <c r="K49" s="517" t="e">
        <f>IF(#REF!="","",#REF!)</f>
        <v>#REF!</v>
      </c>
      <c r="L49" s="518" t="e">
        <f>IF(#REF!="","",#REF!)</f>
        <v>#REF!</v>
      </c>
      <c r="M49" s="518" t="e">
        <f>IF(#REF!="","",#REF!)</f>
        <v>#REF!</v>
      </c>
      <c r="N49" s="518" t="e">
        <f>IF(#REF!="","",#REF!)</f>
        <v>#REF!</v>
      </c>
      <c r="O49" s="513" t="e">
        <f>IF(#REF!="","",#REF!)</f>
        <v>#REF!</v>
      </c>
      <c r="P49" s="519" t="e">
        <f>IF(#REF!="","",#REF!)</f>
        <v>#REF!</v>
      </c>
      <c r="Q49" s="520" t="e">
        <f>IF(#REF!="","",#REF!)</f>
        <v>#REF!</v>
      </c>
      <c r="R49" s="521"/>
      <c r="S49" s="522"/>
      <c r="T49" s="545" t="e">
        <f>IF(P49="","",VLOOKUP(P49,【参考】数式用!$A$5:$H$34,MATCH(S49,【参考】数式用!$C$4:$E$4,0)+2,0))</f>
        <v>#REF!</v>
      </c>
      <c r="U49" s="89" t="s">
        <v>134</v>
      </c>
      <c r="V49" s="601"/>
      <c r="W49" s="86" t="s">
        <v>135</v>
      </c>
      <c r="X49" s="523"/>
      <c r="Y49" s="297" t="s">
        <v>136</v>
      </c>
      <c r="Z49" s="524"/>
      <c r="AA49" s="86" t="s">
        <v>135</v>
      </c>
      <c r="AB49" s="524"/>
      <c r="AC49" s="86" t="s">
        <v>137</v>
      </c>
      <c r="AD49" s="525" t="s">
        <v>138</v>
      </c>
      <c r="AE49" s="526" t="str">
        <f t="shared" si="0"/>
        <v/>
      </c>
      <c r="AF49" s="527" t="s">
        <v>139</v>
      </c>
      <c r="AG49" s="528" t="str">
        <f t="shared" si="1"/>
        <v/>
      </c>
    </row>
    <row r="50" spans="1:33" ht="36.75" customHeight="1">
      <c r="A50" s="513">
        <f t="shared" si="3"/>
        <v>39</v>
      </c>
      <c r="B50" s="514" t="e">
        <f>IF(#REF!="","",#REF!)</f>
        <v>#REF!</v>
      </c>
      <c r="C50" s="515" t="e">
        <f>IF(#REF!="","",#REF!)</f>
        <v>#REF!</v>
      </c>
      <c r="D50" s="516" t="e">
        <f>IF(#REF!="","",#REF!)</f>
        <v>#REF!</v>
      </c>
      <c r="E50" s="516" t="e">
        <f>IF(#REF!="","",#REF!)</f>
        <v>#REF!</v>
      </c>
      <c r="F50" s="516" t="e">
        <f>IF(#REF!="","",#REF!)</f>
        <v>#REF!</v>
      </c>
      <c r="G50" s="516" t="e">
        <f>IF(#REF!="","",#REF!)</f>
        <v>#REF!</v>
      </c>
      <c r="H50" s="516" t="e">
        <f>IF(#REF!="","",#REF!)</f>
        <v>#REF!</v>
      </c>
      <c r="I50" s="516" t="e">
        <f>IF(#REF!="","",#REF!)</f>
        <v>#REF!</v>
      </c>
      <c r="J50" s="516" t="e">
        <f>IF(#REF!="","",#REF!)</f>
        <v>#REF!</v>
      </c>
      <c r="K50" s="517" t="e">
        <f>IF(#REF!="","",#REF!)</f>
        <v>#REF!</v>
      </c>
      <c r="L50" s="518" t="e">
        <f>IF(#REF!="","",#REF!)</f>
        <v>#REF!</v>
      </c>
      <c r="M50" s="518" t="e">
        <f>IF(#REF!="","",#REF!)</f>
        <v>#REF!</v>
      </c>
      <c r="N50" s="518" t="e">
        <f>IF(#REF!="","",#REF!)</f>
        <v>#REF!</v>
      </c>
      <c r="O50" s="513" t="e">
        <f>IF(#REF!="","",#REF!)</f>
        <v>#REF!</v>
      </c>
      <c r="P50" s="519" t="e">
        <f>IF(#REF!="","",#REF!)</f>
        <v>#REF!</v>
      </c>
      <c r="Q50" s="520" t="e">
        <f>IF(#REF!="","",#REF!)</f>
        <v>#REF!</v>
      </c>
      <c r="R50" s="521"/>
      <c r="S50" s="522"/>
      <c r="T50" s="545" t="e">
        <f>IF(P50="","",VLOOKUP(P50,【参考】数式用!$A$5:$H$34,MATCH(S50,【参考】数式用!$C$4:$E$4,0)+2,0))</f>
        <v>#REF!</v>
      </c>
      <c r="U50" s="89" t="s">
        <v>134</v>
      </c>
      <c r="V50" s="601"/>
      <c r="W50" s="86" t="s">
        <v>135</v>
      </c>
      <c r="X50" s="523"/>
      <c r="Y50" s="297" t="s">
        <v>136</v>
      </c>
      <c r="Z50" s="524"/>
      <c r="AA50" s="86" t="s">
        <v>135</v>
      </c>
      <c r="AB50" s="524"/>
      <c r="AC50" s="86" t="s">
        <v>137</v>
      </c>
      <c r="AD50" s="525" t="s">
        <v>138</v>
      </c>
      <c r="AE50" s="526" t="str">
        <f t="shared" si="0"/>
        <v/>
      </c>
      <c r="AF50" s="527" t="s">
        <v>139</v>
      </c>
      <c r="AG50" s="528" t="str">
        <f t="shared" si="1"/>
        <v/>
      </c>
    </row>
    <row r="51" spans="1:33" ht="36.75" customHeight="1">
      <c r="A51" s="513">
        <f t="shared" si="3"/>
        <v>40</v>
      </c>
      <c r="B51" s="514" t="e">
        <f>IF(#REF!="","",#REF!)</f>
        <v>#REF!</v>
      </c>
      <c r="C51" s="515" t="e">
        <f>IF(#REF!="","",#REF!)</f>
        <v>#REF!</v>
      </c>
      <c r="D51" s="516" t="e">
        <f>IF(#REF!="","",#REF!)</f>
        <v>#REF!</v>
      </c>
      <c r="E51" s="516" t="e">
        <f>IF(#REF!="","",#REF!)</f>
        <v>#REF!</v>
      </c>
      <c r="F51" s="516" t="e">
        <f>IF(#REF!="","",#REF!)</f>
        <v>#REF!</v>
      </c>
      <c r="G51" s="516" t="e">
        <f>IF(#REF!="","",#REF!)</f>
        <v>#REF!</v>
      </c>
      <c r="H51" s="516" t="e">
        <f>IF(#REF!="","",#REF!)</f>
        <v>#REF!</v>
      </c>
      <c r="I51" s="516" t="e">
        <f>IF(#REF!="","",#REF!)</f>
        <v>#REF!</v>
      </c>
      <c r="J51" s="516" t="e">
        <f>IF(#REF!="","",#REF!)</f>
        <v>#REF!</v>
      </c>
      <c r="K51" s="517" t="e">
        <f>IF(#REF!="","",#REF!)</f>
        <v>#REF!</v>
      </c>
      <c r="L51" s="518" t="e">
        <f>IF(#REF!="","",#REF!)</f>
        <v>#REF!</v>
      </c>
      <c r="M51" s="518" t="e">
        <f>IF(#REF!="","",#REF!)</f>
        <v>#REF!</v>
      </c>
      <c r="N51" s="518" t="e">
        <f>IF(#REF!="","",#REF!)</f>
        <v>#REF!</v>
      </c>
      <c r="O51" s="513" t="e">
        <f>IF(#REF!="","",#REF!)</f>
        <v>#REF!</v>
      </c>
      <c r="P51" s="519" t="e">
        <f>IF(#REF!="","",#REF!)</f>
        <v>#REF!</v>
      </c>
      <c r="Q51" s="520" t="e">
        <f>IF(#REF!="","",#REF!)</f>
        <v>#REF!</v>
      </c>
      <c r="R51" s="521"/>
      <c r="S51" s="522"/>
      <c r="T51" s="545" t="e">
        <f>IF(P51="","",VLOOKUP(P51,【参考】数式用!$A$5:$H$34,MATCH(S51,【参考】数式用!$C$4:$E$4,0)+2,0))</f>
        <v>#REF!</v>
      </c>
      <c r="U51" s="89" t="s">
        <v>134</v>
      </c>
      <c r="V51" s="601"/>
      <c r="W51" s="86" t="s">
        <v>135</v>
      </c>
      <c r="X51" s="523"/>
      <c r="Y51" s="297" t="s">
        <v>136</v>
      </c>
      <c r="Z51" s="524"/>
      <c r="AA51" s="86" t="s">
        <v>135</v>
      </c>
      <c r="AB51" s="524"/>
      <c r="AC51" s="86" t="s">
        <v>137</v>
      </c>
      <c r="AD51" s="525" t="s">
        <v>138</v>
      </c>
      <c r="AE51" s="526" t="str">
        <f t="shared" si="0"/>
        <v/>
      </c>
      <c r="AF51" s="529" t="s">
        <v>139</v>
      </c>
      <c r="AG51" s="528" t="str">
        <f t="shared" si="1"/>
        <v/>
      </c>
    </row>
    <row r="52" spans="1:33" ht="36.75" customHeight="1">
      <c r="A52" s="513">
        <f t="shared" si="3"/>
        <v>41</v>
      </c>
      <c r="B52" s="514" t="e">
        <f>IF(#REF!="","",#REF!)</f>
        <v>#REF!</v>
      </c>
      <c r="C52" s="515" t="e">
        <f>IF(#REF!="","",#REF!)</f>
        <v>#REF!</v>
      </c>
      <c r="D52" s="516" t="e">
        <f>IF(#REF!="","",#REF!)</f>
        <v>#REF!</v>
      </c>
      <c r="E52" s="516" t="e">
        <f>IF(#REF!="","",#REF!)</f>
        <v>#REF!</v>
      </c>
      <c r="F52" s="516" t="e">
        <f>IF(#REF!="","",#REF!)</f>
        <v>#REF!</v>
      </c>
      <c r="G52" s="516" t="e">
        <f>IF(#REF!="","",#REF!)</f>
        <v>#REF!</v>
      </c>
      <c r="H52" s="516" t="e">
        <f>IF(#REF!="","",#REF!)</f>
        <v>#REF!</v>
      </c>
      <c r="I52" s="516" t="e">
        <f>IF(#REF!="","",#REF!)</f>
        <v>#REF!</v>
      </c>
      <c r="J52" s="516" t="e">
        <f>IF(#REF!="","",#REF!)</f>
        <v>#REF!</v>
      </c>
      <c r="K52" s="517" t="e">
        <f>IF(#REF!="","",#REF!)</f>
        <v>#REF!</v>
      </c>
      <c r="L52" s="518" t="e">
        <f>IF(#REF!="","",#REF!)</f>
        <v>#REF!</v>
      </c>
      <c r="M52" s="518" t="e">
        <f>IF(#REF!="","",#REF!)</f>
        <v>#REF!</v>
      </c>
      <c r="N52" s="518" t="e">
        <f>IF(#REF!="","",#REF!)</f>
        <v>#REF!</v>
      </c>
      <c r="O52" s="513" t="e">
        <f>IF(#REF!="","",#REF!)</f>
        <v>#REF!</v>
      </c>
      <c r="P52" s="519" t="e">
        <f>IF(#REF!="","",#REF!)</f>
        <v>#REF!</v>
      </c>
      <c r="Q52" s="520" t="e">
        <f>IF(#REF!="","",#REF!)</f>
        <v>#REF!</v>
      </c>
      <c r="R52" s="521"/>
      <c r="S52" s="522"/>
      <c r="T52" s="545" t="e">
        <f>IF(P52="","",VLOOKUP(P52,【参考】数式用!$A$5:$H$34,MATCH(S52,【参考】数式用!$C$4:$E$4,0)+2,0))</f>
        <v>#REF!</v>
      </c>
      <c r="U52" s="89" t="s">
        <v>134</v>
      </c>
      <c r="V52" s="601"/>
      <c r="W52" s="86" t="s">
        <v>135</v>
      </c>
      <c r="X52" s="523"/>
      <c r="Y52" s="297" t="s">
        <v>136</v>
      </c>
      <c r="Z52" s="524"/>
      <c r="AA52" s="86" t="s">
        <v>135</v>
      </c>
      <c r="AB52" s="524"/>
      <c r="AC52" s="86" t="s">
        <v>137</v>
      </c>
      <c r="AD52" s="525" t="s">
        <v>138</v>
      </c>
      <c r="AE52" s="526" t="str">
        <f t="shared" si="0"/>
        <v/>
      </c>
      <c r="AF52" s="529" t="s">
        <v>139</v>
      </c>
      <c r="AG52" s="528" t="str">
        <f t="shared" si="1"/>
        <v/>
      </c>
    </row>
    <row r="53" spans="1:33" ht="36.75" customHeight="1">
      <c r="A53" s="513">
        <f t="shared" si="3"/>
        <v>42</v>
      </c>
      <c r="B53" s="514" t="e">
        <f>IF(#REF!="","",#REF!)</f>
        <v>#REF!</v>
      </c>
      <c r="C53" s="515" t="e">
        <f>IF(#REF!="","",#REF!)</f>
        <v>#REF!</v>
      </c>
      <c r="D53" s="516" t="e">
        <f>IF(#REF!="","",#REF!)</f>
        <v>#REF!</v>
      </c>
      <c r="E53" s="516" t="e">
        <f>IF(#REF!="","",#REF!)</f>
        <v>#REF!</v>
      </c>
      <c r="F53" s="516" t="e">
        <f>IF(#REF!="","",#REF!)</f>
        <v>#REF!</v>
      </c>
      <c r="G53" s="516" t="e">
        <f>IF(#REF!="","",#REF!)</f>
        <v>#REF!</v>
      </c>
      <c r="H53" s="516" t="e">
        <f>IF(#REF!="","",#REF!)</f>
        <v>#REF!</v>
      </c>
      <c r="I53" s="516" t="e">
        <f>IF(#REF!="","",#REF!)</f>
        <v>#REF!</v>
      </c>
      <c r="J53" s="516" t="e">
        <f>IF(#REF!="","",#REF!)</f>
        <v>#REF!</v>
      </c>
      <c r="K53" s="517" t="e">
        <f>IF(#REF!="","",#REF!)</f>
        <v>#REF!</v>
      </c>
      <c r="L53" s="518" t="e">
        <f>IF(#REF!="","",#REF!)</f>
        <v>#REF!</v>
      </c>
      <c r="M53" s="518" t="e">
        <f>IF(#REF!="","",#REF!)</f>
        <v>#REF!</v>
      </c>
      <c r="N53" s="518" t="e">
        <f>IF(#REF!="","",#REF!)</f>
        <v>#REF!</v>
      </c>
      <c r="O53" s="513" t="e">
        <f>IF(#REF!="","",#REF!)</f>
        <v>#REF!</v>
      </c>
      <c r="P53" s="519" t="e">
        <f>IF(#REF!="","",#REF!)</f>
        <v>#REF!</v>
      </c>
      <c r="Q53" s="520" t="e">
        <f>IF(#REF!="","",#REF!)</f>
        <v>#REF!</v>
      </c>
      <c r="R53" s="521"/>
      <c r="S53" s="522"/>
      <c r="T53" s="545" t="e">
        <f>IF(P53="","",VLOOKUP(P53,【参考】数式用!$A$5:$H$34,MATCH(S53,【参考】数式用!$C$4:$E$4,0)+2,0))</f>
        <v>#REF!</v>
      </c>
      <c r="U53" s="89" t="s">
        <v>134</v>
      </c>
      <c r="V53" s="601"/>
      <c r="W53" s="86" t="s">
        <v>135</v>
      </c>
      <c r="X53" s="523"/>
      <c r="Y53" s="297" t="s">
        <v>136</v>
      </c>
      <c r="Z53" s="524"/>
      <c r="AA53" s="86" t="s">
        <v>135</v>
      </c>
      <c r="AB53" s="524"/>
      <c r="AC53" s="86" t="s">
        <v>137</v>
      </c>
      <c r="AD53" s="525" t="s">
        <v>138</v>
      </c>
      <c r="AE53" s="526" t="str">
        <f t="shared" si="0"/>
        <v/>
      </c>
      <c r="AF53" s="529" t="s">
        <v>139</v>
      </c>
      <c r="AG53" s="528" t="str">
        <f t="shared" si="1"/>
        <v/>
      </c>
    </row>
    <row r="54" spans="1:33" ht="36.75" customHeight="1">
      <c r="A54" s="513">
        <f t="shared" si="3"/>
        <v>43</v>
      </c>
      <c r="B54" s="514" t="e">
        <f>IF(#REF!="","",#REF!)</f>
        <v>#REF!</v>
      </c>
      <c r="C54" s="515" t="e">
        <f>IF(#REF!="","",#REF!)</f>
        <v>#REF!</v>
      </c>
      <c r="D54" s="516" t="e">
        <f>IF(#REF!="","",#REF!)</f>
        <v>#REF!</v>
      </c>
      <c r="E54" s="516" t="e">
        <f>IF(#REF!="","",#REF!)</f>
        <v>#REF!</v>
      </c>
      <c r="F54" s="516" t="e">
        <f>IF(#REF!="","",#REF!)</f>
        <v>#REF!</v>
      </c>
      <c r="G54" s="516" t="e">
        <f>IF(#REF!="","",#REF!)</f>
        <v>#REF!</v>
      </c>
      <c r="H54" s="516" t="e">
        <f>IF(#REF!="","",#REF!)</f>
        <v>#REF!</v>
      </c>
      <c r="I54" s="516" t="e">
        <f>IF(#REF!="","",#REF!)</f>
        <v>#REF!</v>
      </c>
      <c r="J54" s="516" t="e">
        <f>IF(#REF!="","",#REF!)</f>
        <v>#REF!</v>
      </c>
      <c r="K54" s="517" t="e">
        <f>IF(#REF!="","",#REF!)</f>
        <v>#REF!</v>
      </c>
      <c r="L54" s="518" t="e">
        <f>IF(#REF!="","",#REF!)</f>
        <v>#REF!</v>
      </c>
      <c r="M54" s="518" t="e">
        <f>IF(#REF!="","",#REF!)</f>
        <v>#REF!</v>
      </c>
      <c r="N54" s="518" t="e">
        <f>IF(#REF!="","",#REF!)</f>
        <v>#REF!</v>
      </c>
      <c r="O54" s="513" t="e">
        <f>IF(#REF!="","",#REF!)</f>
        <v>#REF!</v>
      </c>
      <c r="P54" s="519" t="e">
        <f>IF(#REF!="","",#REF!)</f>
        <v>#REF!</v>
      </c>
      <c r="Q54" s="520" t="e">
        <f>IF(#REF!="","",#REF!)</f>
        <v>#REF!</v>
      </c>
      <c r="R54" s="521"/>
      <c r="S54" s="522"/>
      <c r="T54" s="545" t="e">
        <f>IF(P54="","",VLOOKUP(P54,【参考】数式用!$A$5:$H$34,MATCH(S54,【参考】数式用!$C$4:$E$4,0)+2,0))</f>
        <v>#REF!</v>
      </c>
      <c r="U54" s="89" t="s">
        <v>134</v>
      </c>
      <c r="V54" s="601"/>
      <c r="W54" s="86" t="s">
        <v>135</v>
      </c>
      <c r="X54" s="523"/>
      <c r="Y54" s="297" t="s">
        <v>136</v>
      </c>
      <c r="Z54" s="524"/>
      <c r="AA54" s="86" t="s">
        <v>135</v>
      </c>
      <c r="AB54" s="524"/>
      <c r="AC54" s="86" t="s">
        <v>137</v>
      </c>
      <c r="AD54" s="525" t="s">
        <v>138</v>
      </c>
      <c r="AE54" s="526" t="str">
        <f t="shared" si="0"/>
        <v/>
      </c>
      <c r="AF54" s="529" t="s">
        <v>139</v>
      </c>
      <c r="AG54" s="528" t="str">
        <f t="shared" si="1"/>
        <v/>
      </c>
    </row>
    <row r="55" spans="1:33" ht="36.75" customHeight="1">
      <c r="A55" s="513">
        <f t="shared" si="3"/>
        <v>44</v>
      </c>
      <c r="B55" s="514" t="e">
        <f>IF(#REF!="","",#REF!)</f>
        <v>#REF!</v>
      </c>
      <c r="C55" s="515" t="e">
        <f>IF(#REF!="","",#REF!)</f>
        <v>#REF!</v>
      </c>
      <c r="D55" s="516" t="e">
        <f>IF(#REF!="","",#REF!)</f>
        <v>#REF!</v>
      </c>
      <c r="E55" s="516" t="e">
        <f>IF(#REF!="","",#REF!)</f>
        <v>#REF!</v>
      </c>
      <c r="F55" s="516" t="e">
        <f>IF(#REF!="","",#REF!)</f>
        <v>#REF!</v>
      </c>
      <c r="G55" s="516" t="e">
        <f>IF(#REF!="","",#REF!)</f>
        <v>#REF!</v>
      </c>
      <c r="H55" s="516" t="e">
        <f>IF(#REF!="","",#REF!)</f>
        <v>#REF!</v>
      </c>
      <c r="I55" s="516" t="e">
        <f>IF(#REF!="","",#REF!)</f>
        <v>#REF!</v>
      </c>
      <c r="J55" s="516" t="e">
        <f>IF(#REF!="","",#REF!)</f>
        <v>#REF!</v>
      </c>
      <c r="K55" s="517" t="e">
        <f>IF(#REF!="","",#REF!)</f>
        <v>#REF!</v>
      </c>
      <c r="L55" s="518" t="e">
        <f>IF(#REF!="","",#REF!)</f>
        <v>#REF!</v>
      </c>
      <c r="M55" s="518" t="e">
        <f>IF(#REF!="","",#REF!)</f>
        <v>#REF!</v>
      </c>
      <c r="N55" s="518" t="e">
        <f>IF(#REF!="","",#REF!)</f>
        <v>#REF!</v>
      </c>
      <c r="O55" s="513" t="e">
        <f>IF(#REF!="","",#REF!)</f>
        <v>#REF!</v>
      </c>
      <c r="P55" s="519" t="e">
        <f>IF(#REF!="","",#REF!)</f>
        <v>#REF!</v>
      </c>
      <c r="Q55" s="520" t="e">
        <f>IF(#REF!="","",#REF!)</f>
        <v>#REF!</v>
      </c>
      <c r="R55" s="521"/>
      <c r="S55" s="522"/>
      <c r="T55" s="545" t="e">
        <f>IF(P55="","",VLOOKUP(P55,【参考】数式用!$A$5:$H$34,MATCH(S55,【参考】数式用!$C$4:$E$4,0)+2,0))</f>
        <v>#REF!</v>
      </c>
      <c r="U55" s="89" t="s">
        <v>134</v>
      </c>
      <c r="V55" s="601"/>
      <c r="W55" s="86" t="s">
        <v>135</v>
      </c>
      <c r="X55" s="523"/>
      <c r="Y55" s="297" t="s">
        <v>136</v>
      </c>
      <c r="Z55" s="524"/>
      <c r="AA55" s="86" t="s">
        <v>135</v>
      </c>
      <c r="AB55" s="524"/>
      <c r="AC55" s="86" t="s">
        <v>137</v>
      </c>
      <c r="AD55" s="525" t="s">
        <v>138</v>
      </c>
      <c r="AE55" s="526" t="str">
        <f t="shared" si="0"/>
        <v/>
      </c>
      <c r="AF55" s="529" t="s">
        <v>139</v>
      </c>
      <c r="AG55" s="528" t="str">
        <f t="shared" si="1"/>
        <v/>
      </c>
    </row>
    <row r="56" spans="1:33" ht="36.75" customHeight="1">
      <c r="A56" s="513">
        <f t="shared" si="3"/>
        <v>45</v>
      </c>
      <c r="B56" s="514" t="e">
        <f>IF(#REF!="","",#REF!)</f>
        <v>#REF!</v>
      </c>
      <c r="C56" s="515" t="e">
        <f>IF(#REF!="","",#REF!)</f>
        <v>#REF!</v>
      </c>
      <c r="D56" s="516" t="e">
        <f>IF(#REF!="","",#REF!)</f>
        <v>#REF!</v>
      </c>
      <c r="E56" s="516" t="e">
        <f>IF(#REF!="","",#REF!)</f>
        <v>#REF!</v>
      </c>
      <c r="F56" s="516" t="e">
        <f>IF(#REF!="","",#REF!)</f>
        <v>#REF!</v>
      </c>
      <c r="G56" s="516" t="e">
        <f>IF(#REF!="","",#REF!)</f>
        <v>#REF!</v>
      </c>
      <c r="H56" s="516" t="e">
        <f>IF(#REF!="","",#REF!)</f>
        <v>#REF!</v>
      </c>
      <c r="I56" s="516" t="e">
        <f>IF(#REF!="","",#REF!)</f>
        <v>#REF!</v>
      </c>
      <c r="J56" s="516" t="e">
        <f>IF(#REF!="","",#REF!)</f>
        <v>#REF!</v>
      </c>
      <c r="K56" s="517" t="e">
        <f>IF(#REF!="","",#REF!)</f>
        <v>#REF!</v>
      </c>
      <c r="L56" s="518" t="e">
        <f>IF(#REF!="","",#REF!)</f>
        <v>#REF!</v>
      </c>
      <c r="M56" s="518" t="e">
        <f>IF(#REF!="","",#REF!)</f>
        <v>#REF!</v>
      </c>
      <c r="N56" s="518" t="e">
        <f>IF(#REF!="","",#REF!)</f>
        <v>#REF!</v>
      </c>
      <c r="O56" s="513" t="e">
        <f>IF(#REF!="","",#REF!)</f>
        <v>#REF!</v>
      </c>
      <c r="P56" s="519" t="e">
        <f>IF(#REF!="","",#REF!)</f>
        <v>#REF!</v>
      </c>
      <c r="Q56" s="520" t="e">
        <f>IF(#REF!="","",#REF!)</f>
        <v>#REF!</v>
      </c>
      <c r="R56" s="521"/>
      <c r="S56" s="522"/>
      <c r="T56" s="545" t="e">
        <f>IF(P56="","",VLOOKUP(P56,【参考】数式用!$A$5:$H$34,MATCH(S56,【参考】数式用!$C$4:$E$4,0)+2,0))</f>
        <v>#REF!</v>
      </c>
      <c r="U56" s="89" t="s">
        <v>134</v>
      </c>
      <c r="V56" s="601"/>
      <c r="W56" s="86" t="s">
        <v>135</v>
      </c>
      <c r="X56" s="523"/>
      <c r="Y56" s="297" t="s">
        <v>136</v>
      </c>
      <c r="Z56" s="524"/>
      <c r="AA56" s="86" t="s">
        <v>135</v>
      </c>
      <c r="AB56" s="524"/>
      <c r="AC56" s="86" t="s">
        <v>137</v>
      </c>
      <c r="AD56" s="525" t="s">
        <v>138</v>
      </c>
      <c r="AE56" s="526" t="str">
        <f t="shared" si="0"/>
        <v/>
      </c>
      <c r="AF56" s="529" t="s">
        <v>139</v>
      </c>
      <c r="AG56" s="528" t="str">
        <f t="shared" si="1"/>
        <v/>
      </c>
    </row>
    <row r="57" spans="1:33" ht="36.75" customHeight="1">
      <c r="A57" s="513">
        <f t="shared" si="3"/>
        <v>46</v>
      </c>
      <c r="B57" s="514" t="e">
        <f>IF(#REF!="","",#REF!)</f>
        <v>#REF!</v>
      </c>
      <c r="C57" s="515" t="e">
        <f>IF(#REF!="","",#REF!)</f>
        <v>#REF!</v>
      </c>
      <c r="D57" s="516" t="e">
        <f>IF(#REF!="","",#REF!)</f>
        <v>#REF!</v>
      </c>
      <c r="E57" s="516" t="e">
        <f>IF(#REF!="","",#REF!)</f>
        <v>#REF!</v>
      </c>
      <c r="F57" s="516" t="e">
        <f>IF(#REF!="","",#REF!)</f>
        <v>#REF!</v>
      </c>
      <c r="G57" s="516" t="e">
        <f>IF(#REF!="","",#REF!)</f>
        <v>#REF!</v>
      </c>
      <c r="H57" s="516" t="e">
        <f>IF(#REF!="","",#REF!)</f>
        <v>#REF!</v>
      </c>
      <c r="I57" s="516" t="e">
        <f>IF(#REF!="","",#REF!)</f>
        <v>#REF!</v>
      </c>
      <c r="J57" s="516" t="e">
        <f>IF(#REF!="","",#REF!)</f>
        <v>#REF!</v>
      </c>
      <c r="K57" s="517" t="e">
        <f>IF(#REF!="","",#REF!)</f>
        <v>#REF!</v>
      </c>
      <c r="L57" s="518" t="e">
        <f>IF(#REF!="","",#REF!)</f>
        <v>#REF!</v>
      </c>
      <c r="M57" s="518" t="e">
        <f>IF(#REF!="","",#REF!)</f>
        <v>#REF!</v>
      </c>
      <c r="N57" s="518" t="e">
        <f>IF(#REF!="","",#REF!)</f>
        <v>#REF!</v>
      </c>
      <c r="O57" s="513" t="e">
        <f>IF(#REF!="","",#REF!)</f>
        <v>#REF!</v>
      </c>
      <c r="P57" s="519" t="e">
        <f>IF(#REF!="","",#REF!)</f>
        <v>#REF!</v>
      </c>
      <c r="Q57" s="520" t="e">
        <f>IF(#REF!="","",#REF!)</f>
        <v>#REF!</v>
      </c>
      <c r="R57" s="521"/>
      <c r="S57" s="522"/>
      <c r="T57" s="545" t="e">
        <f>IF(P57="","",VLOOKUP(P57,【参考】数式用!$A$5:$H$34,MATCH(S57,【参考】数式用!$C$4:$E$4,0)+2,0))</f>
        <v>#REF!</v>
      </c>
      <c r="U57" s="89" t="s">
        <v>134</v>
      </c>
      <c r="V57" s="601"/>
      <c r="W57" s="86" t="s">
        <v>135</v>
      </c>
      <c r="X57" s="523"/>
      <c r="Y57" s="297" t="s">
        <v>136</v>
      </c>
      <c r="Z57" s="524"/>
      <c r="AA57" s="86" t="s">
        <v>135</v>
      </c>
      <c r="AB57" s="524"/>
      <c r="AC57" s="86" t="s">
        <v>137</v>
      </c>
      <c r="AD57" s="525" t="s">
        <v>138</v>
      </c>
      <c r="AE57" s="526" t="str">
        <f t="shared" si="0"/>
        <v/>
      </c>
      <c r="AF57" s="529" t="s">
        <v>139</v>
      </c>
      <c r="AG57" s="528" t="str">
        <f t="shared" si="1"/>
        <v/>
      </c>
    </row>
    <row r="58" spans="1:33" ht="36.75" customHeight="1">
      <c r="A58" s="513">
        <f t="shared" si="3"/>
        <v>47</v>
      </c>
      <c r="B58" s="514" t="e">
        <f>IF(#REF!="","",#REF!)</f>
        <v>#REF!</v>
      </c>
      <c r="C58" s="515" t="e">
        <f>IF(#REF!="","",#REF!)</f>
        <v>#REF!</v>
      </c>
      <c r="D58" s="516" t="e">
        <f>IF(#REF!="","",#REF!)</f>
        <v>#REF!</v>
      </c>
      <c r="E58" s="516" t="e">
        <f>IF(#REF!="","",#REF!)</f>
        <v>#REF!</v>
      </c>
      <c r="F58" s="516" t="e">
        <f>IF(#REF!="","",#REF!)</f>
        <v>#REF!</v>
      </c>
      <c r="G58" s="516" t="e">
        <f>IF(#REF!="","",#REF!)</f>
        <v>#REF!</v>
      </c>
      <c r="H58" s="516" t="e">
        <f>IF(#REF!="","",#REF!)</f>
        <v>#REF!</v>
      </c>
      <c r="I58" s="516" t="e">
        <f>IF(#REF!="","",#REF!)</f>
        <v>#REF!</v>
      </c>
      <c r="J58" s="516" t="e">
        <f>IF(#REF!="","",#REF!)</f>
        <v>#REF!</v>
      </c>
      <c r="K58" s="517" t="e">
        <f>IF(#REF!="","",#REF!)</f>
        <v>#REF!</v>
      </c>
      <c r="L58" s="518" t="e">
        <f>IF(#REF!="","",#REF!)</f>
        <v>#REF!</v>
      </c>
      <c r="M58" s="518" t="e">
        <f>IF(#REF!="","",#REF!)</f>
        <v>#REF!</v>
      </c>
      <c r="N58" s="518" t="e">
        <f>IF(#REF!="","",#REF!)</f>
        <v>#REF!</v>
      </c>
      <c r="O58" s="513" t="e">
        <f>IF(#REF!="","",#REF!)</f>
        <v>#REF!</v>
      </c>
      <c r="P58" s="519" t="e">
        <f>IF(#REF!="","",#REF!)</f>
        <v>#REF!</v>
      </c>
      <c r="Q58" s="520" t="e">
        <f>IF(#REF!="","",#REF!)</f>
        <v>#REF!</v>
      </c>
      <c r="R58" s="521"/>
      <c r="S58" s="522"/>
      <c r="T58" s="545" t="e">
        <f>IF(P58="","",VLOOKUP(P58,【参考】数式用!$A$5:$H$34,MATCH(S58,【参考】数式用!$C$4:$E$4,0)+2,0))</f>
        <v>#REF!</v>
      </c>
      <c r="U58" s="89" t="s">
        <v>134</v>
      </c>
      <c r="V58" s="601"/>
      <c r="W58" s="86" t="s">
        <v>135</v>
      </c>
      <c r="X58" s="523"/>
      <c r="Y58" s="297" t="s">
        <v>136</v>
      </c>
      <c r="Z58" s="524"/>
      <c r="AA58" s="86" t="s">
        <v>135</v>
      </c>
      <c r="AB58" s="524"/>
      <c r="AC58" s="86" t="s">
        <v>137</v>
      </c>
      <c r="AD58" s="525" t="s">
        <v>138</v>
      </c>
      <c r="AE58" s="526" t="str">
        <f t="shared" si="0"/>
        <v/>
      </c>
      <c r="AF58" s="529" t="s">
        <v>139</v>
      </c>
      <c r="AG58" s="528" t="str">
        <f t="shared" si="1"/>
        <v/>
      </c>
    </row>
    <row r="59" spans="1:33" ht="36.75" customHeight="1">
      <c r="A59" s="513">
        <f t="shared" si="3"/>
        <v>48</v>
      </c>
      <c r="B59" s="514" t="e">
        <f>IF(#REF!="","",#REF!)</f>
        <v>#REF!</v>
      </c>
      <c r="C59" s="515" t="e">
        <f>IF(#REF!="","",#REF!)</f>
        <v>#REF!</v>
      </c>
      <c r="D59" s="516" t="e">
        <f>IF(#REF!="","",#REF!)</f>
        <v>#REF!</v>
      </c>
      <c r="E59" s="516" t="e">
        <f>IF(#REF!="","",#REF!)</f>
        <v>#REF!</v>
      </c>
      <c r="F59" s="516" t="e">
        <f>IF(#REF!="","",#REF!)</f>
        <v>#REF!</v>
      </c>
      <c r="G59" s="516" t="e">
        <f>IF(#REF!="","",#REF!)</f>
        <v>#REF!</v>
      </c>
      <c r="H59" s="516" t="e">
        <f>IF(#REF!="","",#REF!)</f>
        <v>#REF!</v>
      </c>
      <c r="I59" s="516" t="e">
        <f>IF(#REF!="","",#REF!)</f>
        <v>#REF!</v>
      </c>
      <c r="J59" s="516" t="e">
        <f>IF(#REF!="","",#REF!)</f>
        <v>#REF!</v>
      </c>
      <c r="K59" s="517" t="e">
        <f>IF(#REF!="","",#REF!)</f>
        <v>#REF!</v>
      </c>
      <c r="L59" s="518" t="e">
        <f>IF(#REF!="","",#REF!)</f>
        <v>#REF!</v>
      </c>
      <c r="M59" s="518" t="e">
        <f>IF(#REF!="","",#REF!)</f>
        <v>#REF!</v>
      </c>
      <c r="N59" s="518" t="e">
        <f>IF(#REF!="","",#REF!)</f>
        <v>#REF!</v>
      </c>
      <c r="O59" s="513" t="e">
        <f>IF(#REF!="","",#REF!)</f>
        <v>#REF!</v>
      </c>
      <c r="P59" s="519" t="e">
        <f>IF(#REF!="","",#REF!)</f>
        <v>#REF!</v>
      </c>
      <c r="Q59" s="520" t="e">
        <f>IF(#REF!="","",#REF!)</f>
        <v>#REF!</v>
      </c>
      <c r="R59" s="521"/>
      <c r="S59" s="522"/>
      <c r="T59" s="545" t="e">
        <f>IF(P59="","",VLOOKUP(P59,【参考】数式用!$A$5:$H$34,MATCH(S59,【参考】数式用!$C$4:$E$4,0)+2,0))</f>
        <v>#REF!</v>
      </c>
      <c r="U59" s="89" t="s">
        <v>134</v>
      </c>
      <c r="V59" s="601"/>
      <c r="W59" s="86" t="s">
        <v>135</v>
      </c>
      <c r="X59" s="523"/>
      <c r="Y59" s="297" t="s">
        <v>136</v>
      </c>
      <c r="Z59" s="524"/>
      <c r="AA59" s="86" t="s">
        <v>135</v>
      </c>
      <c r="AB59" s="524"/>
      <c r="AC59" s="86" t="s">
        <v>137</v>
      </c>
      <c r="AD59" s="525" t="s">
        <v>138</v>
      </c>
      <c r="AE59" s="526" t="str">
        <f t="shared" si="0"/>
        <v/>
      </c>
      <c r="AF59" s="529" t="s">
        <v>139</v>
      </c>
      <c r="AG59" s="528" t="str">
        <f t="shared" si="1"/>
        <v/>
      </c>
    </row>
    <row r="60" spans="1:33" ht="36.75" customHeight="1">
      <c r="A60" s="513">
        <f t="shared" si="3"/>
        <v>49</v>
      </c>
      <c r="B60" s="514" t="e">
        <f>IF(#REF!="","",#REF!)</f>
        <v>#REF!</v>
      </c>
      <c r="C60" s="515" t="e">
        <f>IF(#REF!="","",#REF!)</f>
        <v>#REF!</v>
      </c>
      <c r="D60" s="516" t="e">
        <f>IF(#REF!="","",#REF!)</f>
        <v>#REF!</v>
      </c>
      <c r="E60" s="516" t="e">
        <f>IF(#REF!="","",#REF!)</f>
        <v>#REF!</v>
      </c>
      <c r="F60" s="516" t="e">
        <f>IF(#REF!="","",#REF!)</f>
        <v>#REF!</v>
      </c>
      <c r="G60" s="516" t="e">
        <f>IF(#REF!="","",#REF!)</f>
        <v>#REF!</v>
      </c>
      <c r="H60" s="516" t="e">
        <f>IF(#REF!="","",#REF!)</f>
        <v>#REF!</v>
      </c>
      <c r="I60" s="516" t="e">
        <f>IF(#REF!="","",#REF!)</f>
        <v>#REF!</v>
      </c>
      <c r="J60" s="516" t="e">
        <f>IF(#REF!="","",#REF!)</f>
        <v>#REF!</v>
      </c>
      <c r="K60" s="517" t="e">
        <f>IF(#REF!="","",#REF!)</f>
        <v>#REF!</v>
      </c>
      <c r="L60" s="518" t="e">
        <f>IF(#REF!="","",#REF!)</f>
        <v>#REF!</v>
      </c>
      <c r="M60" s="518" t="e">
        <f>IF(#REF!="","",#REF!)</f>
        <v>#REF!</v>
      </c>
      <c r="N60" s="518" t="e">
        <f>IF(#REF!="","",#REF!)</f>
        <v>#REF!</v>
      </c>
      <c r="O60" s="513" t="e">
        <f>IF(#REF!="","",#REF!)</f>
        <v>#REF!</v>
      </c>
      <c r="P60" s="519" t="e">
        <f>IF(#REF!="","",#REF!)</f>
        <v>#REF!</v>
      </c>
      <c r="Q60" s="520" t="e">
        <f>IF(#REF!="","",#REF!)</f>
        <v>#REF!</v>
      </c>
      <c r="R60" s="521"/>
      <c r="S60" s="522"/>
      <c r="T60" s="545" t="e">
        <f>IF(P60="","",VLOOKUP(P60,【参考】数式用!$A$5:$H$34,MATCH(S60,【参考】数式用!$C$4:$E$4,0)+2,0))</f>
        <v>#REF!</v>
      </c>
      <c r="U60" s="89" t="s">
        <v>134</v>
      </c>
      <c r="V60" s="601"/>
      <c r="W60" s="86" t="s">
        <v>135</v>
      </c>
      <c r="X60" s="523"/>
      <c r="Y60" s="297" t="s">
        <v>136</v>
      </c>
      <c r="Z60" s="524"/>
      <c r="AA60" s="86" t="s">
        <v>135</v>
      </c>
      <c r="AB60" s="524"/>
      <c r="AC60" s="86" t="s">
        <v>137</v>
      </c>
      <c r="AD60" s="525" t="s">
        <v>138</v>
      </c>
      <c r="AE60" s="526" t="str">
        <f t="shared" si="0"/>
        <v/>
      </c>
      <c r="AF60" s="529" t="s">
        <v>139</v>
      </c>
      <c r="AG60" s="528" t="str">
        <f t="shared" si="1"/>
        <v/>
      </c>
    </row>
    <row r="61" spans="1:33" ht="36.75" customHeight="1">
      <c r="A61" s="513">
        <f t="shared" si="3"/>
        <v>50</v>
      </c>
      <c r="B61" s="514" t="e">
        <f>IF(#REF!="","",#REF!)</f>
        <v>#REF!</v>
      </c>
      <c r="C61" s="515" t="e">
        <f>IF(#REF!="","",#REF!)</f>
        <v>#REF!</v>
      </c>
      <c r="D61" s="516" t="e">
        <f>IF(#REF!="","",#REF!)</f>
        <v>#REF!</v>
      </c>
      <c r="E61" s="516" t="e">
        <f>IF(#REF!="","",#REF!)</f>
        <v>#REF!</v>
      </c>
      <c r="F61" s="516" t="e">
        <f>IF(#REF!="","",#REF!)</f>
        <v>#REF!</v>
      </c>
      <c r="G61" s="516" t="e">
        <f>IF(#REF!="","",#REF!)</f>
        <v>#REF!</v>
      </c>
      <c r="H61" s="516" t="e">
        <f>IF(#REF!="","",#REF!)</f>
        <v>#REF!</v>
      </c>
      <c r="I61" s="516" t="e">
        <f>IF(#REF!="","",#REF!)</f>
        <v>#REF!</v>
      </c>
      <c r="J61" s="516" t="e">
        <f>IF(#REF!="","",#REF!)</f>
        <v>#REF!</v>
      </c>
      <c r="K61" s="517" t="e">
        <f>IF(#REF!="","",#REF!)</f>
        <v>#REF!</v>
      </c>
      <c r="L61" s="518" t="e">
        <f>IF(#REF!="","",#REF!)</f>
        <v>#REF!</v>
      </c>
      <c r="M61" s="518" t="e">
        <f>IF(#REF!="","",#REF!)</f>
        <v>#REF!</v>
      </c>
      <c r="N61" s="518" t="e">
        <f>IF(#REF!="","",#REF!)</f>
        <v>#REF!</v>
      </c>
      <c r="O61" s="513" t="e">
        <f>IF(#REF!="","",#REF!)</f>
        <v>#REF!</v>
      </c>
      <c r="P61" s="519" t="e">
        <f>IF(#REF!="","",#REF!)</f>
        <v>#REF!</v>
      </c>
      <c r="Q61" s="520" t="e">
        <f>IF(#REF!="","",#REF!)</f>
        <v>#REF!</v>
      </c>
      <c r="R61" s="521"/>
      <c r="S61" s="522"/>
      <c r="T61" s="545" t="e">
        <f>IF(P61="","",VLOOKUP(P61,【参考】数式用!$A$5:$H$34,MATCH(S61,【参考】数式用!$C$4:$E$4,0)+2,0))</f>
        <v>#REF!</v>
      </c>
      <c r="U61" s="89" t="s">
        <v>134</v>
      </c>
      <c r="V61" s="601"/>
      <c r="W61" s="86" t="s">
        <v>135</v>
      </c>
      <c r="X61" s="523"/>
      <c r="Y61" s="297" t="s">
        <v>136</v>
      </c>
      <c r="Z61" s="524"/>
      <c r="AA61" s="86" t="s">
        <v>135</v>
      </c>
      <c r="AB61" s="524"/>
      <c r="AC61" s="86" t="s">
        <v>137</v>
      </c>
      <c r="AD61" s="525" t="s">
        <v>138</v>
      </c>
      <c r="AE61" s="526" t="str">
        <f t="shared" si="0"/>
        <v/>
      </c>
      <c r="AF61" s="529" t="s">
        <v>139</v>
      </c>
      <c r="AG61" s="528" t="str">
        <f t="shared" si="1"/>
        <v/>
      </c>
    </row>
    <row r="62" spans="1:33" ht="36.75" customHeight="1">
      <c r="A62" s="513">
        <f t="shared" si="3"/>
        <v>51</v>
      </c>
      <c r="B62" s="514" t="e">
        <f>IF(#REF!="","",#REF!)</f>
        <v>#REF!</v>
      </c>
      <c r="C62" s="515" t="e">
        <f>IF(#REF!="","",#REF!)</f>
        <v>#REF!</v>
      </c>
      <c r="D62" s="516" t="e">
        <f>IF(#REF!="","",#REF!)</f>
        <v>#REF!</v>
      </c>
      <c r="E62" s="516" t="e">
        <f>IF(#REF!="","",#REF!)</f>
        <v>#REF!</v>
      </c>
      <c r="F62" s="516" t="e">
        <f>IF(#REF!="","",#REF!)</f>
        <v>#REF!</v>
      </c>
      <c r="G62" s="516" t="e">
        <f>IF(#REF!="","",#REF!)</f>
        <v>#REF!</v>
      </c>
      <c r="H62" s="516" t="e">
        <f>IF(#REF!="","",#REF!)</f>
        <v>#REF!</v>
      </c>
      <c r="I62" s="516" t="e">
        <f>IF(#REF!="","",#REF!)</f>
        <v>#REF!</v>
      </c>
      <c r="J62" s="516" t="e">
        <f>IF(#REF!="","",#REF!)</f>
        <v>#REF!</v>
      </c>
      <c r="K62" s="517" t="e">
        <f>IF(#REF!="","",#REF!)</f>
        <v>#REF!</v>
      </c>
      <c r="L62" s="518" t="e">
        <f>IF(#REF!="","",#REF!)</f>
        <v>#REF!</v>
      </c>
      <c r="M62" s="518" t="e">
        <f>IF(#REF!="","",#REF!)</f>
        <v>#REF!</v>
      </c>
      <c r="N62" s="518" t="e">
        <f>IF(#REF!="","",#REF!)</f>
        <v>#REF!</v>
      </c>
      <c r="O62" s="513" t="e">
        <f>IF(#REF!="","",#REF!)</f>
        <v>#REF!</v>
      </c>
      <c r="P62" s="519" t="e">
        <f>IF(#REF!="","",#REF!)</f>
        <v>#REF!</v>
      </c>
      <c r="Q62" s="520" t="e">
        <f>IF(#REF!="","",#REF!)</f>
        <v>#REF!</v>
      </c>
      <c r="R62" s="521"/>
      <c r="S62" s="522"/>
      <c r="T62" s="545" t="e">
        <f>IF(P62="","",VLOOKUP(P62,【参考】数式用!$A$5:$H$34,MATCH(S62,【参考】数式用!$C$4:$E$4,0)+2,0))</f>
        <v>#REF!</v>
      </c>
      <c r="U62" s="89" t="s">
        <v>134</v>
      </c>
      <c r="V62" s="601"/>
      <c r="W62" s="86" t="s">
        <v>135</v>
      </c>
      <c r="X62" s="523"/>
      <c r="Y62" s="297" t="s">
        <v>136</v>
      </c>
      <c r="Z62" s="524"/>
      <c r="AA62" s="86" t="s">
        <v>135</v>
      </c>
      <c r="AB62" s="524"/>
      <c r="AC62" s="86" t="s">
        <v>137</v>
      </c>
      <c r="AD62" s="525" t="s">
        <v>138</v>
      </c>
      <c r="AE62" s="526" t="str">
        <f t="shared" si="0"/>
        <v/>
      </c>
      <c r="AF62" s="529" t="s">
        <v>139</v>
      </c>
      <c r="AG62" s="528" t="str">
        <f t="shared" si="1"/>
        <v/>
      </c>
    </row>
    <row r="63" spans="1:33" ht="36.75" customHeight="1">
      <c r="A63" s="513">
        <f t="shared" si="3"/>
        <v>52</v>
      </c>
      <c r="B63" s="514" t="e">
        <f>IF(#REF!="","",#REF!)</f>
        <v>#REF!</v>
      </c>
      <c r="C63" s="515" t="e">
        <f>IF(#REF!="","",#REF!)</f>
        <v>#REF!</v>
      </c>
      <c r="D63" s="516" t="e">
        <f>IF(#REF!="","",#REF!)</f>
        <v>#REF!</v>
      </c>
      <c r="E63" s="516" t="e">
        <f>IF(#REF!="","",#REF!)</f>
        <v>#REF!</v>
      </c>
      <c r="F63" s="516" t="e">
        <f>IF(#REF!="","",#REF!)</f>
        <v>#REF!</v>
      </c>
      <c r="G63" s="516" t="e">
        <f>IF(#REF!="","",#REF!)</f>
        <v>#REF!</v>
      </c>
      <c r="H63" s="516" t="e">
        <f>IF(#REF!="","",#REF!)</f>
        <v>#REF!</v>
      </c>
      <c r="I63" s="516" t="e">
        <f>IF(#REF!="","",#REF!)</f>
        <v>#REF!</v>
      </c>
      <c r="J63" s="516" t="e">
        <f>IF(#REF!="","",#REF!)</f>
        <v>#REF!</v>
      </c>
      <c r="K63" s="517" t="e">
        <f>IF(#REF!="","",#REF!)</f>
        <v>#REF!</v>
      </c>
      <c r="L63" s="518" t="e">
        <f>IF(#REF!="","",#REF!)</f>
        <v>#REF!</v>
      </c>
      <c r="M63" s="518" t="e">
        <f>IF(#REF!="","",#REF!)</f>
        <v>#REF!</v>
      </c>
      <c r="N63" s="518" t="e">
        <f>IF(#REF!="","",#REF!)</f>
        <v>#REF!</v>
      </c>
      <c r="O63" s="513" t="e">
        <f>IF(#REF!="","",#REF!)</f>
        <v>#REF!</v>
      </c>
      <c r="P63" s="519" t="e">
        <f>IF(#REF!="","",#REF!)</f>
        <v>#REF!</v>
      </c>
      <c r="Q63" s="520" t="e">
        <f>IF(#REF!="","",#REF!)</f>
        <v>#REF!</v>
      </c>
      <c r="R63" s="521"/>
      <c r="S63" s="522"/>
      <c r="T63" s="545" t="e">
        <f>IF(P63="","",VLOOKUP(P63,【参考】数式用!$A$5:$H$34,MATCH(S63,【参考】数式用!$C$4:$E$4,0)+2,0))</f>
        <v>#REF!</v>
      </c>
      <c r="U63" s="89" t="s">
        <v>134</v>
      </c>
      <c r="V63" s="601"/>
      <c r="W63" s="86" t="s">
        <v>135</v>
      </c>
      <c r="X63" s="523"/>
      <c r="Y63" s="297" t="s">
        <v>136</v>
      </c>
      <c r="Z63" s="524"/>
      <c r="AA63" s="86" t="s">
        <v>135</v>
      </c>
      <c r="AB63" s="524"/>
      <c r="AC63" s="86" t="s">
        <v>137</v>
      </c>
      <c r="AD63" s="525" t="s">
        <v>138</v>
      </c>
      <c r="AE63" s="526" t="str">
        <f t="shared" si="0"/>
        <v/>
      </c>
      <c r="AF63" s="529" t="s">
        <v>139</v>
      </c>
      <c r="AG63" s="528" t="str">
        <f t="shared" si="1"/>
        <v/>
      </c>
    </row>
    <row r="64" spans="1:33" ht="36.75" customHeight="1">
      <c r="A64" s="513">
        <f t="shared" si="3"/>
        <v>53</v>
      </c>
      <c r="B64" s="514" t="e">
        <f>IF(#REF!="","",#REF!)</f>
        <v>#REF!</v>
      </c>
      <c r="C64" s="515" t="e">
        <f>IF(#REF!="","",#REF!)</f>
        <v>#REF!</v>
      </c>
      <c r="D64" s="516" t="e">
        <f>IF(#REF!="","",#REF!)</f>
        <v>#REF!</v>
      </c>
      <c r="E64" s="516" t="e">
        <f>IF(#REF!="","",#REF!)</f>
        <v>#REF!</v>
      </c>
      <c r="F64" s="516" t="e">
        <f>IF(#REF!="","",#REF!)</f>
        <v>#REF!</v>
      </c>
      <c r="G64" s="516" t="e">
        <f>IF(#REF!="","",#REF!)</f>
        <v>#REF!</v>
      </c>
      <c r="H64" s="516" t="e">
        <f>IF(#REF!="","",#REF!)</f>
        <v>#REF!</v>
      </c>
      <c r="I64" s="516" t="e">
        <f>IF(#REF!="","",#REF!)</f>
        <v>#REF!</v>
      </c>
      <c r="J64" s="516" t="e">
        <f>IF(#REF!="","",#REF!)</f>
        <v>#REF!</v>
      </c>
      <c r="K64" s="517" t="e">
        <f>IF(#REF!="","",#REF!)</f>
        <v>#REF!</v>
      </c>
      <c r="L64" s="518" t="e">
        <f>IF(#REF!="","",#REF!)</f>
        <v>#REF!</v>
      </c>
      <c r="M64" s="518" t="e">
        <f>IF(#REF!="","",#REF!)</f>
        <v>#REF!</v>
      </c>
      <c r="N64" s="518" t="e">
        <f>IF(#REF!="","",#REF!)</f>
        <v>#REF!</v>
      </c>
      <c r="O64" s="513" t="e">
        <f>IF(#REF!="","",#REF!)</f>
        <v>#REF!</v>
      </c>
      <c r="P64" s="519" t="e">
        <f>IF(#REF!="","",#REF!)</f>
        <v>#REF!</v>
      </c>
      <c r="Q64" s="520" t="e">
        <f>IF(#REF!="","",#REF!)</f>
        <v>#REF!</v>
      </c>
      <c r="R64" s="521"/>
      <c r="S64" s="522"/>
      <c r="T64" s="545" t="e">
        <f>IF(P64="","",VLOOKUP(P64,【参考】数式用!$A$5:$H$34,MATCH(S64,【参考】数式用!$C$4:$E$4,0)+2,0))</f>
        <v>#REF!</v>
      </c>
      <c r="U64" s="89" t="s">
        <v>134</v>
      </c>
      <c r="V64" s="601"/>
      <c r="W64" s="86" t="s">
        <v>135</v>
      </c>
      <c r="X64" s="523"/>
      <c r="Y64" s="297" t="s">
        <v>136</v>
      </c>
      <c r="Z64" s="524"/>
      <c r="AA64" s="86" t="s">
        <v>135</v>
      </c>
      <c r="AB64" s="524"/>
      <c r="AC64" s="86" t="s">
        <v>137</v>
      </c>
      <c r="AD64" s="525" t="s">
        <v>138</v>
      </c>
      <c r="AE64" s="526" t="str">
        <f t="shared" si="0"/>
        <v/>
      </c>
      <c r="AF64" s="529" t="s">
        <v>139</v>
      </c>
      <c r="AG64" s="528" t="str">
        <f t="shared" si="1"/>
        <v/>
      </c>
    </row>
    <row r="65" spans="1:33" ht="36.75" customHeight="1">
      <c r="A65" s="513">
        <f t="shared" si="3"/>
        <v>54</v>
      </c>
      <c r="B65" s="514" t="e">
        <f>IF(#REF!="","",#REF!)</f>
        <v>#REF!</v>
      </c>
      <c r="C65" s="515" t="e">
        <f>IF(#REF!="","",#REF!)</f>
        <v>#REF!</v>
      </c>
      <c r="D65" s="516" t="e">
        <f>IF(#REF!="","",#REF!)</f>
        <v>#REF!</v>
      </c>
      <c r="E65" s="516" t="e">
        <f>IF(#REF!="","",#REF!)</f>
        <v>#REF!</v>
      </c>
      <c r="F65" s="516" t="e">
        <f>IF(#REF!="","",#REF!)</f>
        <v>#REF!</v>
      </c>
      <c r="G65" s="516" t="e">
        <f>IF(#REF!="","",#REF!)</f>
        <v>#REF!</v>
      </c>
      <c r="H65" s="516" t="e">
        <f>IF(#REF!="","",#REF!)</f>
        <v>#REF!</v>
      </c>
      <c r="I65" s="516" t="e">
        <f>IF(#REF!="","",#REF!)</f>
        <v>#REF!</v>
      </c>
      <c r="J65" s="516" t="e">
        <f>IF(#REF!="","",#REF!)</f>
        <v>#REF!</v>
      </c>
      <c r="K65" s="517" t="e">
        <f>IF(#REF!="","",#REF!)</f>
        <v>#REF!</v>
      </c>
      <c r="L65" s="518" t="e">
        <f>IF(#REF!="","",#REF!)</f>
        <v>#REF!</v>
      </c>
      <c r="M65" s="518" t="e">
        <f>IF(#REF!="","",#REF!)</f>
        <v>#REF!</v>
      </c>
      <c r="N65" s="518" t="e">
        <f>IF(#REF!="","",#REF!)</f>
        <v>#REF!</v>
      </c>
      <c r="O65" s="513" t="e">
        <f>IF(#REF!="","",#REF!)</f>
        <v>#REF!</v>
      </c>
      <c r="P65" s="519" t="e">
        <f>IF(#REF!="","",#REF!)</f>
        <v>#REF!</v>
      </c>
      <c r="Q65" s="520" t="e">
        <f>IF(#REF!="","",#REF!)</f>
        <v>#REF!</v>
      </c>
      <c r="R65" s="521"/>
      <c r="S65" s="522"/>
      <c r="T65" s="545" t="e">
        <f>IF(P65="","",VLOOKUP(P65,【参考】数式用!$A$5:$H$34,MATCH(S65,【参考】数式用!$C$4:$E$4,0)+2,0))</f>
        <v>#REF!</v>
      </c>
      <c r="U65" s="89" t="s">
        <v>134</v>
      </c>
      <c r="V65" s="601"/>
      <c r="W65" s="86" t="s">
        <v>135</v>
      </c>
      <c r="X65" s="523"/>
      <c r="Y65" s="297" t="s">
        <v>136</v>
      </c>
      <c r="Z65" s="524"/>
      <c r="AA65" s="86" t="s">
        <v>135</v>
      </c>
      <c r="AB65" s="524"/>
      <c r="AC65" s="86" t="s">
        <v>137</v>
      </c>
      <c r="AD65" s="525" t="s">
        <v>138</v>
      </c>
      <c r="AE65" s="526" t="str">
        <f t="shared" si="0"/>
        <v/>
      </c>
      <c r="AF65" s="529" t="s">
        <v>139</v>
      </c>
      <c r="AG65" s="528" t="str">
        <f t="shared" si="1"/>
        <v/>
      </c>
    </row>
    <row r="66" spans="1:33" ht="36.75" customHeight="1">
      <c r="A66" s="513">
        <f t="shared" si="3"/>
        <v>55</v>
      </c>
      <c r="B66" s="514" t="e">
        <f>IF(#REF!="","",#REF!)</f>
        <v>#REF!</v>
      </c>
      <c r="C66" s="515" t="e">
        <f>IF(#REF!="","",#REF!)</f>
        <v>#REF!</v>
      </c>
      <c r="D66" s="516" t="e">
        <f>IF(#REF!="","",#REF!)</f>
        <v>#REF!</v>
      </c>
      <c r="E66" s="516" t="e">
        <f>IF(#REF!="","",#REF!)</f>
        <v>#REF!</v>
      </c>
      <c r="F66" s="516" t="e">
        <f>IF(#REF!="","",#REF!)</f>
        <v>#REF!</v>
      </c>
      <c r="G66" s="516" t="e">
        <f>IF(#REF!="","",#REF!)</f>
        <v>#REF!</v>
      </c>
      <c r="H66" s="516" t="e">
        <f>IF(#REF!="","",#REF!)</f>
        <v>#REF!</v>
      </c>
      <c r="I66" s="516" t="e">
        <f>IF(#REF!="","",#REF!)</f>
        <v>#REF!</v>
      </c>
      <c r="J66" s="516" t="e">
        <f>IF(#REF!="","",#REF!)</f>
        <v>#REF!</v>
      </c>
      <c r="K66" s="517" t="e">
        <f>IF(#REF!="","",#REF!)</f>
        <v>#REF!</v>
      </c>
      <c r="L66" s="518" t="e">
        <f>IF(#REF!="","",#REF!)</f>
        <v>#REF!</v>
      </c>
      <c r="M66" s="518" t="e">
        <f>IF(#REF!="","",#REF!)</f>
        <v>#REF!</v>
      </c>
      <c r="N66" s="518" t="e">
        <f>IF(#REF!="","",#REF!)</f>
        <v>#REF!</v>
      </c>
      <c r="O66" s="513" t="e">
        <f>IF(#REF!="","",#REF!)</f>
        <v>#REF!</v>
      </c>
      <c r="P66" s="519" t="e">
        <f>IF(#REF!="","",#REF!)</f>
        <v>#REF!</v>
      </c>
      <c r="Q66" s="520" t="e">
        <f>IF(#REF!="","",#REF!)</f>
        <v>#REF!</v>
      </c>
      <c r="R66" s="521"/>
      <c r="S66" s="522"/>
      <c r="T66" s="545" t="e">
        <f>IF(P66="","",VLOOKUP(P66,【参考】数式用!$A$5:$H$34,MATCH(S66,【参考】数式用!$C$4:$E$4,0)+2,0))</f>
        <v>#REF!</v>
      </c>
      <c r="U66" s="89" t="s">
        <v>134</v>
      </c>
      <c r="V66" s="601"/>
      <c r="W66" s="86" t="s">
        <v>135</v>
      </c>
      <c r="X66" s="523"/>
      <c r="Y66" s="297" t="s">
        <v>136</v>
      </c>
      <c r="Z66" s="524"/>
      <c r="AA66" s="86" t="s">
        <v>135</v>
      </c>
      <c r="AB66" s="524"/>
      <c r="AC66" s="86" t="s">
        <v>137</v>
      </c>
      <c r="AD66" s="525" t="s">
        <v>138</v>
      </c>
      <c r="AE66" s="526" t="str">
        <f t="shared" si="0"/>
        <v/>
      </c>
      <c r="AF66" s="529" t="s">
        <v>139</v>
      </c>
      <c r="AG66" s="528" t="str">
        <f t="shared" si="1"/>
        <v/>
      </c>
    </row>
    <row r="67" spans="1:33" ht="36.75" customHeight="1">
      <c r="A67" s="513">
        <f t="shared" si="3"/>
        <v>56</v>
      </c>
      <c r="B67" s="514" t="e">
        <f>IF(#REF!="","",#REF!)</f>
        <v>#REF!</v>
      </c>
      <c r="C67" s="515" t="e">
        <f>IF(#REF!="","",#REF!)</f>
        <v>#REF!</v>
      </c>
      <c r="D67" s="516" t="e">
        <f>IF(#REF!="","",#REF!)</f>
        <v>#REF!</v>
      </c>
      <c r="E67" s="516" t="e">
        <f>IF(#REF!="","",#REF!)</f>
        <v>#REF!</v>
      </c>
      <c r="F67" s="516" t="e">
        <f>IF(#REF!="","",#REF!)</f>
        <v>#REF!</v>
      </c>
      <c r="G67" s="516" t="e">
        <f>IF(#REF!="","",#REF!)</f>
        <v>#REF!</v>
      </c>
      <c r="H67" s="516" t="e">
        <f>IF(#REF!="","",#REF!)</f>
        <v>#REF!</v>
      </c>
      <c r="I67" s="516" t="e">
        <f>IF(#REF!="","",#REF!)</f>
        <v>#REF!</v>
      </c>
      <c r="J67" s="516" t="e">
        <f>IF(#REF!="","",#REF!)</f>
        <v>#REF!</v>
      </c>
      <c r="K67" s="517" t="e">
        <f>IF(#REF!="","",#REF!)</f>
        <v>#REF!</v>
      </c>
      <c r="L67" s="518" t="e">
        <f>IF(#REF!="","",#REF!)</f>
        <v>#REF!</v>
      </c>
      <c r="M67" s="518" t="e">
        <f>IF(#REF!="","",#REF!)</f>
        <v>#REF!</v>
      </c>
      <c r="N67" s="518" t="e">
        <f>IF(#REF!="","",#REF!)</f>
        <v>#REF!</v>
      </c>
      <c r="O67" s="513" t="e">
        <f>IF(#REF!="","",#REF!)</f>
        <v>#REF!</v>
      </c>
      <c r="P67" s="519" t="e">
        <f>IF(#REF!="","",#REF!)</f>
        <v>#REF!</v>
      </c>
      <c r="Q67" s="520" t="e">
        <f>IF(#REF!="","",#REF!)</f>
        <v>#REF!</v>
      </c>
      <c r="R67" s="521"/>
      <c r="S67" s="522"/>
      <c r="T67" s="545" t="e">
        <f>IF(P67="","",VLOOKUP(P67,【参考】数式用!$A$5:$H$34,MATCH(S67,【参考】数式用!$C$4:$E$4,0)+2,0))</f>
        <v>#REF!</v>
      </c>
      <c r="U67" s="89" t="s">
        <v>134</v>
      </c>
      <c r="V67" s="601"/>
      <c r="W67" s="86" t="s">
        <v>135</v>
      </c>
      <c r="X67" s="523"/>
      <c r="Y67" s="297" t="s">
        <v>136</v>
      </c>
      <c r="Z67" s="524"/>
      <c r="AA67" s="86" t="s">
        <v>135</v>
      </c>
      <c r="AB67" s="524"/>
      <c r="AC67" s="86" t="s">
        <v>137</v>
      </c>
      <c r="AD67" s="525" t="s">
        <v>138</v>
      </c>
      <c r="AE67" s="526" t="str">
        <f t="shared" si="0"/>
        <v/>
      </c>
      <c r="AF67" s="529" t="s">
        <v>139</v>
      </c>
      <c r="AG67" s="528" t="str">
        <f t="shared" si="1"/>
        <v/>
      </c>
    </row>
    <row r="68" spans="1:33" ht="36.75" customHeight="1">
      <c r="A68" s="513">
        <f t="shared" si="3"/>
        <v>57</v>
      </c>
      <c r="B68" s="514" t="e">
        <f>IF(#REF!="","",#REF!)</f>
        <v>#REF!</v>
      </c>
      <c r="C68" s="515" t="e">
        <f>IF(#REF!="","",#REF!)</f>
        <v>#REF!</v>
      </c>
      <c r="D68" s="516" t="e">
        <f>IF(#REF!="","",#REF!)</f>
        <v>#REF!</v>
      </c>
      <c r="E68" s="516" t="e">
        <f>IF(#REF!="","",#REF!)</f>
        <v>#REF!</v>
      </c>
      <c r="F68" s="516" t="e">
        <f>IF(#REF!="","",#REF!)</f>
        <v>#REF!</v>
      </c>
      <c r="G68" s="516" t="e">
        <f>IF(#REF!="","",#REF!)</f>
        <v>#REF!</v>
      </c>
      <c r="H68" s="516" t="e">
        <f>IF(#REF!="","",#REF!)</f>
        <v>#REF!</v>
      </c>
      <c r="I68" s="516" t="e">
        <f>IF(#REF!="","",#REF!)</f>
        <v>#REF!</v>
      </c>
      <c r="J68" s="516" t="e">
        <f>IF(#REF!="","",#REF!)</f>
        <v>#REF!</v>
      </c>
      <c r="K68" s="517" t="e">
        <f>IF(#REF!="","",#REF!)</f>
        <v>#REF!</v>
      </c>
      <c r="L68" s="518" t="e">
        <f>IF(#REF!="","",#REF!)</f>
        <v>#REF!</v>
      </c>
      <c r="M68" s="518" t="e">
        <f>IF(#REF!="","",#REF!)</f>
        <v>#REF!</v>
      </c>
      <c r="N68" s="518" t="e">
        <f>IF(#REF!="","",#REF!)</f>
        <v>#REF!</v>
      </c>
      <c r="O68" s="513" t="e">
        <f>IF(#REF!="","",#REF!)</f>
        <v>#REF!</v>
      </c>
      <c r="P68" s="519" t="e">
        <f>IF(#REF!="","",#REF!)</f>
        <v>#REF!</v>
      </c>
      <c r="Q68" s="520" t="e">
        <f>IF(#REF!="","",#REF!)</f>
        <v>#REF!</v>
      </c>
      <c r="R68" s="521"/>
      <c r="S68" s="522"/>
      <c r="T68" s="545" t="e">
        <f>IF(P68="","",VLOOKUP(P68,【参考】数式用!$A$5:$H$34,MATCH(S68,【参考】数式用!$C$4:$E$4,0)+2,0))</f>
        <v>#REF!</v>
      </c>
      <c r="U68" s="89" t="s">
        <v>134</v>
      </c>
      <c r="V68" s="601"/>
      <c r="W68" s="86" t="s">
        <v>135</v>
      </c>
      <c r="X68" s="523"/>
      <c r="Y68" s="297" t="s">
        <v>136</v>
      </c>
      <c r="Z68" s="524"/>
      <c r="AA68" s="86" t="s">
        <v>135</v>
      </c>
      <c r="AB68" s="524"/>
      <c r="AC68" s="86" t="s">
        <v>137</v>
      </c>
      <c r="AD68" s="525" t="s">
        <v>138</v>
      </c>
      <c r="AE68" s="526" t="str">
        <f t="shared" si="0"/>
        <v/>
      </c>
      <c r="AF68" s="529" t="s">
        <v>139</v>
      </c>
      <c r="AG68" s="528" t="str">
        <f t="shared" si="1"/>
        <v/>
      </c>
    </row>
    <row r="69" spans="1:33" ht="36.75" customHeight="1">
      <c r="A69" s="513">
        <f t="shared" si="3"/>
        <v>58</v>
      </c>
      <c r="B69" s="514" t="e">
        <f>IF(#REF!="","",#REF!)</f>
        <v>#REF!</v>
      </c>
      <c r="C69" s="515" t="e">
        <f>IF(#REF!="","",#REF!)</f>
        <v>#REF!</v>
      </c>
      <c r="D69" s="516" t="e">
        <f>IF(#REF!="","",#REF!)</f>
        <v>#REF!</v>
      </c>
      <c r="E69" s="516" t="e">
        <f>IF(#REF!="","",#REF!)</f>
        <v>#REF!</v>
      </c>
      <c r="F69" s="516" t="e">
        <f>IF(#REF!="","",#REF!)</f>
        <v>#REF!</v>
      </c>
      <c r="G69" s="516" t="e">
        <f>IF(#REF!="","",#REF!)</f>
        <v>#REF!</v>
      </c>
      <c r="H69" s="516" t="e">
        <f>IF(#REF!="","",#REF!)</f>
        <v>#REF!</v>
      </c>
      <c r="I69" s="516" t="e">
        <f>IF(#REF!="","",#REF!)</f>
        <v>#REF!</v>
      </c>
      <c r="J69" s="516" t="e">
        <f>IF(#REF!="","",#REF!)</f>
        <v>#REF!</v>
      </c>
      <c r="K69" s="517" t="e">
        <f>IF(#REF!="","",#REF!)</f>
        <v>#REF!</v>
      </c>
      <c r="L69" s="518" t="e">
        <f>IF(#REF!="","",#REF!)</f>
        <v>#REF!</v>
      </c>
      <c r="M69" s="518" t="e">
        <f>IF(#REF!="","",#REF!)</f>
        <v>#REF!</v>
      </c>
      <c r="N69" s="518" t="e">
        <f>IF(#REF!="","",#REF!)</f>
        <v>#REF!</v>
      </c>
      <c r="O69" s="513" t="e">
        <f>IF(#REF!="","",#REF!)</f>
        <v>#REF!</v>
      </c>
      <c r="P69" s="519" t="e">
        <f>IF(#REF!="","",#REF!)</f>
        <v>#REF!</v>
      </c>
      <c r="Q69" s="520" t="e">
        <f>IF(#REF!="","",#REF!)</f>
        <v>#REF!</v>
      </c>
      <c r="R69" s="521"/>
      <c r="S69" s="522"/>
      <c r="T69" s="545" t="e">
        <f>IF(P69="","",VLOOKUP(P69,【参考】数式用!$A$5:$H$34,MATCH(S69,【参考】数式用!$C$4:$E$4,0)+2,0))</f>
        <v>#REF!</v>
      </c>
      <c r="U69" s="89" t="s">
        <v>134</v>
      </c>
      <c r="V69" s="601"/>
      <c r="W69" s="86" t="s">
        <v>135</v>
      </c>
      <c r="X69" s="523"/>
      <c r="Y69" s="297" t="s">
        <v>136</v>
      </c>
      <c r="Z69" s="524"/>
      <c r="AA69" s="86" t="s">
        <v>135</v>
      </c>
      <c r="AB69" s="524"/>
      <c r="AC69" s="86" t="s">
        <v>137</v>
      </c>
      <c r="AD69" s="525" t="s">
        <v>138</v>
      </c>
      <c r="AE69" s="526" t="str">
        <f t="shared" si="0"/>
        <v/>
      </c>
      <c r="AF69" s="529" t="s">
        <v>139</v>
      </c>
      <c r="AG69" s="528" t="str">
        <f t="shared" si="1"/>
        <v/>
      </c>
    </row>
    <row r="70" spans="1:33" ht="36.75" customHeight="1">
      <c r="A70" s="513">
        <f t="shared" si="3"/>
        <v>59</v>
      </c>
      <c r="B70" s="514" t="e">
        <f>IF(#REF!="","",#REF!)</f>
        <v>#REF!</v>
      </c>
      <c r="C70" s="515" t="e">
        <f>IF(#REF!="","",#REF!)</f>
        <v>#REF!</v>
      </c>
      <c r="D70" s="516" t="e">
        <f>IF(#REF!="","",#REF!)</f>
        <v>#REF!</v>
      </c>
      <c r="E70" s="516" t="e">
        <f>IF(#REF!="","",#REF!)</f>
        <v>#REF!</v>
      </c>
      <c r="F70" s="516" t="e">
        <f>IF(#REF!="","",#REF!)</f>
        <v>#REF!</v>
      </c>
      <c r="G70" s="516" t="e">
        <f>IF(#REF!="","",#REF!)</f>
        <v>#REF!</v>
      </c>
      <c r="H70" s="516" t="e">
        <f>IF(#REF!="","",#REF!)</f>
        <v>#REF!</v>
      </c>
      <c r="I70" s="516" t="e">
        <f>IF(#REF!="","",#REF!)</f>
        <v>#REF!</v>
      </c>
      <c r="J70" s="516" t="e">
        <f>IF(#REF!="","",#REF!)</f>
        <v>#REF!</v>
      </c>
      <c r="K70" s="517" t="e">
        <f>IF(#REF!="","",#REF!)</f>
        <v>#REF!</v>
      </c>
      <c r="L70" s="518" t="e">
        <f>IF(#REF!="","",#REF!)</f>
        <v>#REF!</v>
      </c>
      <c r="M70" s="518" t="e">
        <f>IF(#REF!="","",#REF!)</f>
        <v>#REF!</v>
      </c>
      <c r="N70" s="518" t="e">
        <f>IF(#REF!="","",#REF!)</f>
        <v>#REF!</v>
      </c>
      <c r="O70" s="513" t="e">
        <f>IF(#REF!="","",#REF!)</f>
        <v>#REF!</v>
      </c>
      <c r="P70" s="519" t="e">
        <f>IF(#REF!="","",#REF!)</f>
        <v>#REF!</v>
      </c>
      <c r="Q70" s="520" t="e">
        <f>IF(#REF!="","",#REF!)</f>
        <v>#REF!</v>
      </c>
      <c r="R70" s="521"/>
      <c r="S70" s="522"/>
      <c r="T70" s="545" t="e">
        <f>IF(P70="","",VLOOKUP(P70,【参考】数式用!$A$5:$H$34,MATCH(S70,【参考】数式用!$C$4:$E$4,0)+2,0))</f>
        <v>#REF!</v>
      </c>
      <c r="U70" s="89" t="s">
        <v>134</v>
      </c>
      <c r="V70" s="601"/>
      <c r="W70" s="86" t="s">
        <v>135</v>
      </c>
      <c r="X70" s="523"/>
      <c r="Y70" s="297" t="s">
        <v>136</v>
      </c>
      <c r="Z70" s="524"/>
      <c r="AA70" s="86" t="s">
        <v>135</v>
      </c>
      <c r="AB70" s="524"/>
      <c r="AC70" s="86" t="s">
        <v>137</v>
      </c>
      <c r="AD70" s="525" t="s">
        <v>138</v>
      </c>
      <c r="AE70" s="526" t="str">
        <f t="shared" si="0"/>
        <v/>
      </c>
      <c r="AF70" s="529" t="s">
        <v>139</v>
      </c>
      <c r="AG70" s="528" t="str">
        <f t="shared" si="1"/>
        <v/>
      </c>
    </row>
    <row r="71" spans="1:33" ht="36.75" customHeight="1">
      <c r="A71" s="513">
        <f t="shared" si="3"/>
        <v>60</v>
      </c>
      <c r="B71" s="514" t="e">
        <f>IF(#REF!="","",#REF!)</f>
        <v>#REF!</v>
      </c>
      <c r="C71" s="515" t="e">
        <f>IF(#REF!="","",#REF!)</f>
        <v>#REF!</v>
      </c>
      <c r="D71" s="516" t="e">
        <f>IF(#REF!="","",#REF!)</f>
        <v>#REF!</v>
      </c>
      <c r="E71" s="516" t="e">
        <f>IF(#REF!="","",#REF!)</f>
        <v>#REF!</v>
      </c>
      <c r="F71" s="516" t="e">
        <f>IF(#REF!="","",#REF!)</f>
        <v>#REF!</v>
      </c>
      <c r="G71" s="516" t="e">
        <f>IF(#REF!="","",#REF!)</f>
        <v>#REF!</v>
      </c>
      <c r="H71" s="516" t="e">
        <f>IF(#REF!="","",#REF!)</f>
        <v>#REF!</v>
      </c>
      <c r="I71" s="516" t="e">
        <f>IF(#REF!="","",#REF!)</f>
        <v>#REF!</v>
      </c>
      <c r="J71" s="516" t="e">
        <f>IF(#REF!="","",#REF!)</f>
        <v>#REF!</v>
      </c>
      <c r="K71" s="517" t="e">
        <f>IF(#REF!="","",#REF!)</f>
        <v>#REF!</v>
      </c>
      <c r="L71" s="518" t="e">
        <f>IF(#REF!="","",#REF!)</f>
        <v>#REF!</v>
      </c>
      <c r="M71" s="518" t="e">
        <f>IF(#REF!="","",#REF!)</f>
        <v>#REF!</v>
      </c>
      <c r="N71" s="518" t="e">
        <f>IF(#REF!="","",#REF!)</f>
        <v>#REF!</v>
      </c>
      <c r="O71" s="513" t="e">
        <f>IF(#REF!="","",#REF!)</f>
        <v>#REF!</v>
      </c>
      <c r="P71" s="519" t="e">
        <f>IF(#REF!="","",#REF!)</f>
        <v>#REF!</v>
      </c>
      <c r="Q71" s="520" t="e">
        <f>IF(#REF!="","",#REF!)</f>
        <v>#REF!</v>
      </c>
      <c r="R71" s="521"/>
      <c r="S71" s="522"/>
      <c r="T71" s="545" t="e">
        <f>IF(P71="","",VLOOKUP(P71,【参考】数式用!$A$5:$H$34,MATCH(S71,【参考】数式用!$C$4:$E$4,0)+2,0))</f>
        <v>#REF!</v>
      </c>
      <c r="U71" s="89" t="s">
        <v>134</v>
      </c>
      <c r="V71" s="601"/>
      <c r="W71" s="86" t="s">
        <v>135</v>
      </c>
      <c r="X71" s="523"/>
      <c r="Y71" s="297" t="s">
        <v>136</v>
      </c>
      <c r="Z71" s="524"/>
      <c r="AA71" s="86" t="s">
        <v>135</v>
      </c>
      <c r="AB71" s="524"/>
      <c r="AC71" s="86" t="s">
        <v>137</v>
      </c>
      <c r="AD71" s="525" t="s">
        <v>138</v>
      </c>
      <c r="AE71" s="526" t="str">
        <f t="shared" si="0"/>
        <v/>
      </c>
      <c r="AF71" s="529" t="s">
        <v>139</v>
      </c>
      <c r="AG71" s="528" t="str">
        <f t="shared" si="1"/>
        <v/>
      </c>
    </row>
    <row r="72" spans="1:33" ht="36.75" customHeight="1">
      <c r="A72" s="513">
        <f t="shared" si="3"/>
        <v>61</v>
      </c>
      <c r="B72" s="514" t="e">
        <f>IF(#REF!="","",#REF!)</f>
        <v>#REF!</v>
      </c>
      <c r="C72" s="515" t="e">
        <f>IF(#REF!="","",#REF!)</f>
        <v>#REF!</v>
      </c>
      <c r="D72" s="516" t="e">
        <f>IF(#REF!="","",#REF!)</f>
        <v>#REF!</v>
      </c>
      <c r="E72" s="516" t="e">
        <f>IF(#REF!="","",#REF!)</f>
        <v>#REF!</v>
      </c>
      <c r="F72" s="516" t="e">
        <f>IF(#REF!="","",#REF!)</f>
        <v>#REF!</v>
      </c>
      <c r="G72" s="516" t="e">
        <f>IF(#REF!="","",#REF!)</f>
        <v>#REF!</v>
      </c>
      <c r="H72" s="516" t="e">
        <f>IF(#REF!="","",#REF!)</f>
        <v>#REF!</v>
      </c>
      <c r="I72" s="516" t="e">
        <f>IF(#REF!="","",#REF!)</f>
        <v>#REF!</v>
      </c>
      <c r="J72" s="516" t="e">
        <f>IF(#REF!="","",#REF!)</f>
        <v>#REF!</v>
      </c>
      <c r="K72" s="517" t="e">
        <f>IF(#REF!="","",#REF!)</f>
        <v>#REF!</v>
      </c>
      <c r="L72" s="518" t="e">
        <f>IF(#REF!="","",#REF!)</f>
        <v>#REF!</v>
      </c>
      <c r="M72" s="518" t="e">
        <f>IF(#REF!="","",#REF!)</f>
        <v>#REF!</v>
      </c>
      <c r="N72" s="518" t="e">
        <f>IF(#REF!="","",#REF!)</f>
        <v>#REF!</v>
      </c>
      <c r="O72" s="513" t="e">
        <f>IF(#REF!="","",#REF!)</f>
        <v>#REF!</v>
      </c>
      <c r="P72" s="519" t="e">
        <f>IF(#REF!="","",#REF!)</f>
        <v>#REF!</v>
      </c>
      <c r="Q72" s="520" t="e">
        <f>IF(#REF!="","",#REF!)</f>
        <v>#REF!</v>
      </c>
      <c r="R72" s="521"/>
      <c r="S72" s="522"/>
      <c r="T72" s="545" t="e">
        <f>IF(P72="","",VLOOKUP(P72,【参考】数式用!$A$5:$H$34,MATCH(S72,【参考】数式用!$C$4:$E$4,0)+2,0))</f>
        <v>#REF!</v>
      </c>
      <c r="U72" s="89" t="s">
        <v>134</v>
      </c>
      <c r="V72" s="601"/>
      <c r="W72" s="86" t="s">
        <v>135</v>
      </c>
      <c r="X72" s="523"/>
      <c r="Y72" s="297" t="s">
        <v>136</v>
      </c>
      <c r="Z72" s="524"/>
      <c r="AA72" s="86" t="s">
        <v>135</v>
      </c>
      <c r="AB72" s="524"/>
      <c r="AC72" s="86" t="s">
        <v>137</v>
      </c>
      <c r="AD72" s="525" t="s">
        <v>138</v>
      </c>
      <c r="AE72" s="526" t="str">
        <f t="shared" si="0"/>
        <v/>
      </c>
      <c r="AF72" s="529" t="s">
        <v>139</v>
      </c>
      <c r="AG72" s="528" t="str">
        <f t="shared" si="1"/>
        <v/>
      </c>
    </row>
    <row r="73" spans="1:33" ht="36.75" customHeight="1">
      <c r="A73" s="513">
        <f t="shared" si="3"/>
        <v>62</v>
      </c>
      <c r="B73" s="514" t="e">
        <f>IF(#REF!="","",#REF!)</f>
        <v>#REF!</v>
      </c>
      <c r="C73" s="515" t="e">
        <f>IF(#REF!="","",#REF!)</f>
        <v>#REF!</v>
      </c>
      <c r="D73" s="516" t="e">
        <f>IF(#REF!="","",#REF!)</f>
        <v>#REF!</v>
      </c>
      <c r="E73" s="516" t="e">
        <f>IF(#REF!="","",#REF!)</f>
        <v>#REF!</v>
      </c>
      <c r="F73" s="516" t="e">
        <f>IF(#REF!="","",#REF!)</f>
        <v>#REF!</v>
      </c>
      <c r="G73" s="516" t="e">
        <f>IF(#REF!="","",#REF!)</f>
        <v>#REF!</v>
      </c>
      <c r="H73" s="516" t="e">
        <f>IF(#REF!="","",#REF!)</f>
        <v>#REF!</v>
      </c>
      <c r="I73" s="516" t="e">
        <f>IF(#REF!="","",#REF!)</f>
        <v>#REF!</v>
      </c>
      <c r="J73" s="516" t="e">
        <f>IF(#REF!="","",#REF!)</f>
        <v>#REF!</v>
      </c>
      <c r="K73" s="517" t="e">
        <f>IF(#REF!="","",#REF!)</f>
        <v>#REF!</v>
      </c>
      <c r="L73" s="518" t="e">
        <f>IF(#REF!="","",#REF!)</f>
        <v>#REF!</v>
      </c>
      <c r="M73" s="518" t="e">
        <f>IF(#REF!="","",#REF!)</f>
        <v>#REF!</v>
      </c>
      <c r="N73" s="518" t="e">
        <f>IF(#REF!="","",#REF!)</f>
        <v>#REF!</v>
      </c>
      <c r="O73" s="513" t="e">
        <f>IF(#REF!="","",#REF!)</f>
        <v>#REF!</v>
      </c>
      <c r="P73" s="519" t="e">
        <f>IF(#REF!="","",#REF!)</f>
        <v>#REF!</v>
      </c>
      <c r="Q73" s="520" t="e">
        <f>IF(#REF!="","",#REF!)</f>
        <v>#REF!</v>
      </c>
      <c r="R73" s="521"/>
      <c r="S73" s="522"/>
      <c r="T73" s="545" t="e">
        <f>IF(P73="","",VLOOKUP(P73,【参考】数式用!$A$5:$H$34,MATCH(S73,【参考】数式用!$C$4:$E$4,0)+2,0))</f>
        <v>#REF!</v>
      </c>
      <c r="U73" s="89" t="s">
        <v>134</v>
      </c>
      <c r="V73" s="601"/>
      <c r="W73" s="86" t="s">
        <v>135</v>
      </c>
      <c r="X73" s="523"/>
      <c r="Y73" s="297" t="s">
        <v>136</v>
      </c>
      <c r="Z73" s="524"/>
      <c r="AA73" s="86" t="s">
        <v>135</v>
      </c>
      <c r="AB73" s="524"/>
      <c r="AC73" s="86" t="s">
        <v>137</v>
      </c>
      <c r="AD73" s="525" t="s">
        <v>138</v>
      </c>
      <c r="AE73" s="526" t="str">
        <f t="shared" si="0"/>
        <v/>
      </c>
      <c r="AF73" s="529" t="s">
        <v>139</v>
      </c>
      <c r="AG73" s="528" t="str">
        <f t="shared" si="1"/>
        <v/>
      </c>
    </row>
    <row r="74" spans="1:33" ht="36.75" customHeight="1">
      <c r="A74" s="513">
        <f t="shared" si="3"/>
        <v>63</v>
      </c>
      <c r="B74" s="514" t="e">
        <f>IF(#REF!="","",#REF!)</f>
        <v>#REF!</v>
      </c>
      <c r="C74" s="515" t="e">
        <f>IF(#REF!="","",#REF!)</f>
        <v>#REF!</v>
      </c>
      <c r="D74" s="516" t="e">
        <f>IF(#REF!="","",#REF!)</f>
        <v>#REF!</v>
      </c>
      <c r="E74" s="516" t="e">
        <f>IF(#REF!="","",#REF!)</f>
        <v>#REF!</v>
      </c>
      <c r="F74" s="516" t="e">
        <f>IF(#REF!="","",#REF!)</f>
        <v>#REF!</v>
      </c>
      <c r="G74" s="516" t="e">
        <f>IF(#REF!="","",#REF!)</f>
        <v>#REF!</v>
      </c>
      <c r="H74" s="516" t="e">
        <f>IF(#REF!="","",#REF!)</f>
        <v>#REF!</v>
      </c>
      <c r="I74" s="516" t="e">
        <f>IF(#REF!="","",#REF!)</f>
        <v>#REF!</v>
      </c>
      <c r="J74" s="516" t="e">
        <f>IF(#REF!="","",#REF!)</f>
        <v>#REF!</v>
      </c>
      <c r="K74" s="517" t="e">
        <f>IF(#REF!="","",#REF!)</f>
        <v>#REF!</v>
      </c>
      <c r="L74" s="518" t="e">
        <f>IF(#REF!="","",#REF!)</f>
        <v>#REF!</v>
      </c>
      <c r="M74" s="518" t="e">
        <f>IF(#REF!="","",#REF!)</f>
        <v>#REF!</v>
      </c>
      <c r="N74" s="518" t="e">
        <f>IF(#REF!="","",#REF!)</f>
        <v>#REF!</v>
      </c>
      <c r="O74" s="513" t="e">
        <f>IF(#REF!="","",#REF!)</f>
        <v>#REF!</v>
      </c>
      <c r="P74" s="519" t="e">
        <f>IF(#REF!="","",#REF!)</f>
        <v>#REF!</v>
      </c>
      <c r="Q74" s="520" t="e">
        <f>IF(#REF!="","",#REF!)</f>
        <v>#REF!</v>
      </c>
      <c r="R74" s="521"/>
      <c r="S74" s="522"/>
      <c r="T74" s="545" t="e">
        <f>IF(P74="","",VLOOKUP(P74,【参考】数式用!$A$5:$H$34,MATCH(S74,【参考】数式用!$C$4:$E$4,0)+2,0))</f>
        <v>#REF!</v>
      </c>
      <c r="U74" s="89" t="s">
        <v>134</v>
      </c>
      <c r="V74" s="601"/>
      <c r="W74" s="86" t="s">
        <v>135</v>
      </c>
      <c r="X74" s="523"/>
      <c r="Y74" s="297" t="s">
        <v>136</v>
      </c>
      <c r="Z74" s="524"/>
      <c r="AA74" s="86" t="s">
        <v>135</v>
      </c>
      <c r="AB74" s="524"/>
      <c r="AC74" s="86" t="s">
        <v>137</v>
      </c>
      <c r="AD74" s="525" t="s">
        <v>138</v>
      </c>
      <c r="AE74" s="526" t="str">
        <f t="shared" si="0"/>
        <v/>
      </c>
      <c r="AF74" s="529" t="s">
        <v>139</v>
      </c>
      <c r="AG74" s="528" t="str">
        <f t="shared" si="1"/>
        <v/>
      </c>
    </row>
    <row r="75" spans="1:33" ht="36.75" customHeight="1">
      <c r="A75" s="513">
        <f t="shared" si="3"/>
        <v>64</v>
      </c>
      <c r="B75" s="514" t="e">
        <f>IF(#REF!="","",#REF!)</f>
        <v>#REF!</v>
      </c>
      <c r="C75" s="515" t="e">
        <f>IF(#REF!="","",#REF!)</f>
        <v>#REF!</v>
      </c>
      <c r="D75" s="516" t="e">
        <f>IF(#REF!="","",#REF!)</f>
        <v>#REF!</v>
      </c>
      <c r="E75" s="516" t="e">
        <f>IF(#REF!="","",#REF!)</f>
        <v>#REF!</v>
      </c>
      <c r="F75" s="516" t="e">
        <f>IF(#REF!="","",#REF!)</f>
        <v>#REF!</v>
      </c>
      <c r="G75" s="516" t="e">
        <f>IF(#REF!="","",#REF!)</f>
        <v>#REF!</v>
      </c>
      <c r="H75" s="516" t="e">
        <f>IF(#REF!="","",#REF!)</f>
        <v>#REF!</v>
      </c>
      <c r="I75" s="516" t="e">
        <f>IF(#REF!="","",#REF!)</f>
        <v>#REF!</v>
      </c>
      <c r="J75" s="516" t="e">
        <f>IF(#REF!="","",#REF!)</f>
        <v>#REF!</v>
      </c>
      <c r="K75" s="517" t="e">
        <f>IF(#REF!="","",#REF!)</f>
        <v>#REF!</v>
      </c>
      <c r="L75" s="518" t="e">
        <f>IF(#REF!="","",#REF!)</f>
        <v>#REF!</v>
      </c>
      <c r="M75" s="518" t="e">
        <f>IF(#REF!="","",#REF!)</f>
        <v>#REF!</v>
      </c>
      <c r="N75" s="518" t="e">
        <f>IF(#REF!="","",#REF!)</f>
        <v>#REF!</v>
      </c>
      <c r="O75" s="513" t="e">
        <f>IF(#REF!="","",#REF!)</f>
        <v>#REF!</v>
      </c>
      <c r="P75" s="519" t="e">
        <f>IF(#REF!="","",#REF!)</f>
        <v>#REF!</v>
      </c>
      <c r="Q75" s="520" t="e">
        <f>IF(#REF!="","",#REF!)</f>
        <v>#REF!</v>
      </c>
      <c r="R75" s="521"/>
      <c r="S75" s="522"/>
      <c r="T75" s="545" t="e">
        <f>IF(P75="","",VLOOKUP(P75,【参考】数式用!$A$5:$H$34,MATCH(S75,【参考】数式用!$C$4:$E$4,0)+2,0))</f>
        <v>#REF!</v>
      </c>
      <c r="U75" s="89" t="s">
        <v>134</v>
      </c>
      <c r="V75" s="601"/>
      <c r="W75" s="86" t="s">
        <v>135</v>
      </c>
      <c r="X75" s="523"/>
      <c r="Y75" s="297" t="s">
        <v>136</v>
      </c>
      <c r="Z75" s="524"/>
      <c r="AA75" s="86" t="s">
        <v>135</v>
      </c>
      <c r="AB75" s="524"/>
      <c r="AC75" s="86" t="s">
        <v>137</v>
      </c>
      <c r="AD75" s="525" t="s">
        <v>138</v>
      </c>
      <c r="AE75" s="526" t="str">
        <f t="shared" si="0"/>
        <v/>
      </c>
      <c r="AF75" s="529" t="s">
        <v>139</v>
      </c>
      <c r="AG75" s="528" t="str">
        <f t="shared" si="1"/>
        <v/>
      </c>
    </row>
    <row r="76" spans="1:33" ht="36.75" customHeight="1">
      <c r="A76" s="513">
        <f t="shared" si="3"/>
        <v>65</v>
      </c>
      <c r="B76" s="514" t="e">
        <f>IF(#REF!="","",#REF!)</f>
        <v>#REF!</v>
      </c>
      <c r="C76" s="515" t="e">
        <f>IF(#REF!="","",#REF!)</f>
        <v>#REF!</v>
      </c>
      <c r="D76" s="516" t="e">
        <f>IF(#REF!="","",#REF!)</f>
        <v>#REF!</v>
      </c>
      <c r="E76" s="516" t="e">
        <f>IF(#REF!="","",#REF!)</f>
        <v>#REF!</v>
      </c>
      <c r="F76" s="516" t="e">
        <f>IF(#REF!="","",#REF!)</f>
        <v>#REF!</v>
      </c>
      <c r="G76" s="516" t="e">
        <f>IF(#REF!="","",#REF!)</f>
        <v>#REF!</v>
      </c>
      <c r="H76" s="516" t="e">
        <f>IF(#REF!="","",#REF!)</f>
        <v>#REF!</v>
      </c>
      <c r="I76" s="516" t="e">
        <f>IF(#REF!="","",#REF!)</f>
        <v>#REF!</v>
      </c>
      <c r="J76" s="516" t="e">
        <f>IF(#REF!="","",#REF!)</f>
        <v>#REF!</v>
      </c>
      <c r="K76" s="517" t="e">
        <f>IF(#REF!="","",#REF!)</f>
        <v>#REF!</v>
      </c>
      <c r="L76" s="518" t="e">
        <f>IF(#REF!="","",#REF!)</f>
        <v>#REF!</v>
      </c>
      <c r="M76" s="518" t="e">
        <f>IF(#REF!="","",#REF!)</f>
        <v>#REF!</v>
      </c>
      <c r="N76" s="518" t="e">
        <f>IF(#REF!="","",#REF!)</f>
        <v>#REF!</v>
      </c>
      <c r="O76" s="513" t="e">
        <f>IF(#REF!="","",#REF!)</f>
        <v>#REF!</v>
      </c>
      <c r="P76" s="519" t="e">
        <f>IF(#REF!="","",#REF!)</f>
        <v>#REF!</v>
      </c>
      <c r="Q76" s="520" t="e">
        <f>IF(#REF!="","",#REF!)</f>
        <v>#REF!</v>
      </c>
      <c r="R76" s="521"/>
      <c r="S76" s="522"/>
      <c r="T76" s="545" t="e">
        <f>IF(P76="","",VLOOKUP(P76,【参考】数式用!$A$5:$H$34,MATCH(S76,【参考】数式用!$C$4:$E$4,0)+2,0))</f>
        <v>#REF!</v>
      </c>
      <c r="U76" s="89" t="s">
        <v>134</v>
      </c>
      <c r="V76" s="601"/>
      <c r="W76" s="86" t="s">
        <v>135</v>
      </c>
      <c r="X76" s="523"/>
      <c r="Y76" s="297" t="s">
        <v>136</v>
      </c>
      <c r="Z76" s="524"/>
      <c r="AA76" s="86" t="s">
        <v>135</v>
      </c>
      <c r="AB76" s="524"/>
      <c r="AC76" s="86" t="s">
        <v>137</v>
      </c>
      <c r="AD76" s="525" t="s">
        <v>138</v>
      </c>
      <c r="AE76" s="526" t="str">
        <f t="shared" si="0"/>
        <v/>
      </c>
      <c r="AF76" s="529" t="s">
        <v>139</v>
      </c>
      <c r="AG76" s="528" t="str">
        <f t="shared" si="1"/>
        <v/>
      </c>
    </row>
    <row r="77" spans="1:33" ht="36.75" customHeight="1">
      <c r="A77" s="513">
        <f t="shared" si="3"/>
        <v>66</v>
      </c>
      <c r="B77" s="514" t="e">
        <f>IF(#REF!="","",#REF!)</f>
        <v>#REF!</v>
      </c>
      <c r="C77" s="515" t="e">
        <f>IF(#REF!="","",#REF!)</f>
        <v>#REF!</v>
      </c>
      <c r="D77" s="516" t="e">
        <f>IF(#REF!="","",#REF!)</f>
        <v>#REF!</v>
      </c>
      <c r="E77" s="516" t="e">
        <f>IF(#REF!="","",#REF!)</f>
        <v>#REF!</v>
      </c>
      <c r="F77" s="516" t="e">
        <f>IF(#REF!="","",#REF!)</f>
        <v>#REF!</v>
      </c>
      <c r="G77" s="516" t="e">
        <f>IF(#REF!="","",#REF!)</f>
        <v>#REF!</v>
      </c>
      <c r="H77" s="516" t="e">
        <f>IF(#REF!="","",#REF!)</f>
        <v>#REF!</v>
      </c>
      <c r="I77" s="516" t="e">
        <f>IF(#REF!="","",#REF!)</f>
        <v>#REF!</v>
      </c>
      <c r="J77" s="516" t="e">
        <f>IF(#REF!="","",#REF!)</f>
        <v>#REF!</v>
      </c>
      <c r="K77" s="517" t="e">
        <f>IF(#REF!="","",#REF!)</f>
        <v>#REF!</v>
      </c>
      <c r="L77" s="518" t="e">
        <f>IF(#REF!="","",#REF!)</f>
        <v>#REF!</v>
      </c>
      <c r="M77" s="518" t="e">
        <f>IF(#REF!="","",#REF!)</f>
        <v>#REF!</v>
      </c>
      <c r="N77" s="518" t="e">
        <f>IF(#REF!="","",#REF!)</f>
        <v>#REF!</v>
      </c>
      <c r="O77" s="513" t="e">
        <f>IF(#REF!="","",#REF!)</f>
        <v>#REF!</v>
      </c>
      <c r="P77" s="519" t="e">
        <f>IF(#REF!="","",#REF!)</f>
        <v>#REF!</v>
      </c>
      <c r="Q77" s="520" t="e">
        <f>IF(#REF!="","",#REF!)</f>
        <v>#REF!</v>
      </c>
      <c r="R77" s="521"/>
      <c r="S77" s="522"/>
      <c r="T77" s="545" t="e">
        <f>IF(P77="","",VLOOKUP(P77,【参考】数式用!$A$5:$H$34,MATCH(S77,【参考】数式用!$C$4:$E$4,0)+2,0))</f>
        <v>#REF!</v>
      </c>
      <c r="U77" s="89" t="s">
        <v>134</v>
      </c>
      <c r="V77" s="601"/>
      <c r="W77" s="86" t="s">
        <v>135</v>
      </c>
      <c r="X77" s="523"/>
      <c r="Y77" s="297" t="s">
        <v>136</v>
      </c>
      <c r="Z77" s="524"/>
      <c r="AA77" s="86" t="s">
        <v>135</v>
      </c>
      <c r="AB77" s="524"/>
      <c r="AC77" s="86" t="s">
        <v>137</v>
      </c>
      <c r="AD77" s="525" t="s">
        <v>138</v>
      </c>
      <c r="AE77" s="526" t="str">
        <f t="shared" ref="AE77:AE111" si="4">IF(AND(V77&gt;=1,X77&gt;=1,Z77&gt;=1,AB77&gt;=1),(Z77*12+AB77)-(V77*12+X77)+1,"")</f>
        <v/>
      </c>
      <c r="AF77" s="529" t="s">
        <v>139</v>
      </c>
      <c r="AG77" s="528" t="str">
        <f t="shared" ref="AG77:AG111" si="5">IFERROR(ROUNDDOWN(Q77*T77,0)*AE77,"")</f>
        <v/>
      </c>
    </row>
    <row r="78" spans="1:33" ht="36.75" customHeight="1">
      <c r="A78" s="513">
        <f t="shared" si="3"/>
        <v>67</v>
      </c>
      <c r="B78" s="514" t="e">
        <f>IF(#REF!="","",#REF!)</f>
        <v>#REF!</v>
      </c>
      <c r="C78" s="515" t="e">
        <f>IF(#REF!="","",#REF!)</f>
        <v>#REF!</v>
      </c>
      <c r="D78" s="516" t="e">
        <f>IF(#REF!="","",#REF!)</f>
        <v>#REF!</v>
      </c>
      <c r="E78" s="516" t="e">
        <f>IF(#REF!="","",#REF!)</f>
        <v>#REF!</v>
      </c>
      <c r="F78" s="516" t="e">
        <f>IF(#REF!="","",#REF!)</f>
        <v>#REF!</v>
      </c>
      <c r="G78" s="516" t="e">
        <f>IF(#REF!="","",#REF!)</f>
        <v>#REF!</v>
      </c>
      <c r="H78" s="516" t="e">
        <f>IF(#REF!="","",#REF!)</f>
        <v>#REF!</v>
      </c>
      <c r="I78" s="516" t="e">
        <f>IF(#REF!="","",#REF!)</f>
        <v>#REF!</v>
      </c>
      <c r="J78" s="516" t="e">
        <f>IF(#REF!="","",#REF!)</f>
        <v>#REF!</v>
      </c>
      <c r="K78" s="517" t="e">
        <f>IF(#REF!="","",#REF!)</f>
        <v>#REF!</v>
      </c>
      <c r="L78" s="518" t="e">
        <f>IF(#REF!="","",#REF!)</f>
        <v>#REF!</v>
      </c>
      <c r="M78" s="518" t="e">
        <f>IF(#REF!="","",#REF!)</f>
        <v>#REF!</v>
      </c>
      <c r="N78" s="518" t="e">
        <f>IF(#REF!="","",#REF!)</f>
        <v>#REF!</v>
      </c>
      <c r="O78" s="513" t="e">
        <f>IF(#REF!="","",#REF!)</f>
        <v>#REF!</v>
      </c>
      <c r="P78" s="519" t="e">
        <f>IF(#REF!="","",#REF!)</f>
        <v>#REF!</v>
      </c>
      <c r="Q78" s="520" t="e">
        <f>IF(#REF!="","",#REF!)</f>
        <v>#REF!</v>
      </c>
      <c r="R78" s="521"/>
      <c r="S78" s="522"/>
      <c r="T78" s="545" t="e">
        <f>IF(P78="","",VLOOKUP(P78,【参考】数式用!$A$5:$H$34,MATCH(S78,【参考】数式用!$C$4:$E$4,0)+2,0))</f>
        <v>#REF!</v>
      </c>
      <c r="U78" s="89" t="s">
        <v>134</v>
      </c>
      <c r="V78" s="601"/>
      <c r="W78" s="86" t="s">
        <v>135</v>
      </c>
      <c r="X78" s="523"/>
      <c r="Y78" s="297" t="s">
        <v>136</v>
      </c>
      <c r="Z78" s="524"/>
      <c r="AA78" s="86" t="s">
        <v>135</v>
      </c>
      <c r="AB78" s="524"/>
      <c r="AC78" s="86" t="s">
        <v>137</v>
      </c>
      <c r="AD78" s="525" t="s">
        <v>138</v>
      </c>
      <c r="AE78" s="526" t="str">
        <f t="shared" si="4"/>
        <v/>
      </c>
      <c r="AF78" s="529" t="s">
        <v>139</v>
      </c>
      <c r="AG78" s="528" t="str">
        <f t="shared" si="5"/>
        <v/>
      </c>
    </row>
    <row r="79" spans="1:33" ht="36.75" customHeight="1">
      <c r="A79" s="513">
        <f t="shared" si="3"/>
        <v>68</v>
      </c>
      <c r="B79" s="514" t="e">
        <f>IF(#REF!="","",#REF!)</f>
        <v>#REF!</v>
      </c>
      <c r="C79" s="515" t="e">
        <f>IF(#REF!="","",#REF!)</f>
        <v>#REF!</v>
      </c>
      <c r="D79" s="516" t="e">
        <f>IF(#REF!="","",#REF!)</f>
        <v>#REF!</v>
      </c>
      <c r="E79" s="516" t="e">
        <f>IF(#REF!="","",#REF!)</f>
        <v>#REF!</v>
      </c>
      <c r="F79" s="516" t="e">
        <f>IF(#REF!="","",#REF!)</f>
        <v>#REF!</v>
      </c>
      <c r="G79" s="516" t="e">
        <f>IF(#REF!="","",#REF!)</f>
        <v>#REF!</v>
      </c>
      <c r="H79" s="516" t="e">
        <f>IF(#REF!="","",#REF!)</f>
        <v>#REF!</v>
      </c>
      <c r="I79" s="516" t="e">
        <f>IF(#REF!="","",#REF!)</f>
        <v>#REF!</v>
      </c>
      <c r="J79" s="516" t="e">
        <f>IF(#REF!="","",#REF!)</f>
        <v>#REF!</v>
      </c>
      <c r="K79" s="517" t="e">
        <f>IF(#REF!="","",#REF!)</f>
        <v>#REF!</v>
      </c>
      <c r="L79" s="518" t="e">
        <f>IF(#REF!="","",#REF!)</f>
        <v>#REF!</v>
      </c>
      <c r="M79" s="518" t="e">
        <f>IF(#REF!="","",#REF!)</f>
        <v>#REF!</v>
      </c>
      <c r="N79" s="518" t="e">
        <f>IF(#REF!="","",#REF!)</f>
        <v>#REF!</v>
      </c>
      <c r="O79" s="513" t="e">
        <f>IF(#REF!="","",#REF!)</f>
        <v>#REF!</v>
      </c>
      <c r="P79" s="519" t="e">
        <f>IF(#REF!="","",#REF!)</f>
        <v>#REF!</v>
      </c>
      <c r="Q79" s="520" t="e">
        <f>IF(#REF!="","",#REF!)</f>
        <v>#REF!</v>
      </c>
      <c r="R79" s="521"/>
      <c r="S79" s="522"/>
      <c r="T79" s="545" t="e">
        <f>IF(P79="","",VLOOKUP(P79,【参考】数式用!$A$5:$H$34,MATCH(S79,【参考】数式用!$C$4:$E$4,0)+2,0))</f>
        <v>#REF!</v>
      </c>
      <c r="U79" s="89" t="s">
        <v>134</v>
      </c>
      <c r="V79" s="601"/>
      <c r="W79" s="86" t="s">
        <v>135</v>
      </c>
      <c r="X79" s="523"/>
      <c r="Y79" s="297" t="s">
        <v>136</v>
      </c>
      <c r="Z79" s="524"/>
      <c r="AA79" s="86" t="s">
        <v>135</v>
      </c>
      <c r="AB79" s="524"/>
      <c r="AC79" s="86" t="s">
        <v>137</v>
      </c>
      <c r="AD79" s="525" t="s">
        <v>138</v>
      </c>
      <c r="AE79" s="526" t="str">
        <f t="shared" si="4"/>
        <v/>
      </c>
      <c r="AF79" s="529" t="s">
        <v>139</v>
      </c>
      <c r="AG79" s="528" t="str">
        <f t="shared" si="5"/>
        <v/>
      </c>
    </row>
    <row r="80" spans="1:33" ht="36.75" customHeight="1">
      <c r="A80" s="513">
        <f t="shared" si="3"/>
        <v>69</v>
      </c>
      <c r="B80" s="514" t="e">
        <f>IF(#REF!="","",#REF!)</f>
        <v>#REF!</v>
      </c>
      <c r="C80" s="515" t="e">
        <f>IF(#REF!="","",#REF!)</f>
        <v>#REF!</v>
      </c>
      <c r="D80" s="516" t="e">
        <f>IF(#REF!="","",#REF!)</f>
        <v>#REF!</v>
      </c>
      <c r="E80" s="516" t="e">
        <f>IF(#REF!="","",#REF!)</f>
        <v>#REF!</v>
      </c>
      <c r="F80" s="516" t="e">
        <f>IF(#REF!="","",#REF!)</f>
        <v>#REF!</v>
      </c>
      <c r="G80" s="516" t="e">
        <f>IF(#REF!="","",#REF!)</f>
        <v>#REF!</v>
      </c>
      <c r="H80" s="516" t="e">
        <f>IF(#REF!="","",#REF!)</f>
        <v>#REF!</v>
      </c>
      <c r="I80" s="516" t="e">
        <f>IF(#REF!="","",#REF!)</f>
        <v>#REF!</v>
      </c>
      <c r="J80" s="516" t="e">
        <f>IF(#REF!="","",#REF!)</f>
        <v>#REF!</v>
      </c>
      <c r="K80" s="517" t="e">
        <f>IF(#REF!="","",#REF!)</f>
        <v>#REF!</v>
      </c>
      <c r="L80" s="518" t="e">
        <f>IF(#REF!="","",#REF!)</f>
        <v>#REF!</v>
      </c>
      <c r="M80" s="518" t="e">
        <f>IF(#REF!="","",#REF!)</f>
        <v>#REF!</v>
      </c>
      <c r="N80" s="518" t="e">
        <f>IF(#REF!="","",#REF!)</f>
        <v>#REF!</v>
      </c>
      <c r="O80" s="513" t="e">
        <f>IF(#REF!="","",#REF!)</f>
        <v>#REF!</v>
      </c>
      <c r="P80" s="519" t="e">
        <f>IF(#REF!="","",#REF!)</f>
        <v>#REF!</v>
      </c>
      <c r="Q80" s="520" t="e">
        <f>IF(#REF!="","",#REF!)</f>
        <v>#REF!</v>
      </c>
      <c r="R80" s="521"/>
      <c r="S80" s="522"/>
      <c r="T80" s="545" t="e">
        <f>IF(P80="","",VLOOKUP(P80,【参考】数式用!$A$5:$H$34,MATCH(S80,【参考】数式用!$C$4:$E$4,0)+2,0))</f>
        <v>#REF!</v>
      </c>
      <c r="U80" s="89" t="s">
        <v>134</v>
      </c>
      <c r="V80" s="601"/>
      <c r="W80" s="86" t="s">
        <v>135</v>
      </c>
      <c r="X80" s="523"/>
      <c r="Y80" s="297" t="s">
        <v>136</v>
      </c>
      <c r="Z80" s="524"/>
      <c r="AA80" s="86" t="s">
        <v>135</v>
      </c>
      <c r="AB80" s="524"/>
      <c r="AC80" s="86" t="s">
        <v>137</v>
      </c>
      <c r="AD80" s="525" t="s">
        <v>138</v>
      </c>
      <c r="AE80" s="526" t="str">
        <f t="shared" si="4"/>
        <v/>
      </c>
      <c r="AF80" s="529" t="s">
        <v>139</v>
      </c>
      <c r="AG80" s="528" t="str">
        <f t="shared" si="5"/>
        <v/>
      </c>
    </row>
    <row r="81" spans="1:33" ht="36.75" customHeight="1">
      <c r="A81" s="513">
        <f t="shared" si="3"/>
        <v>70</v>
      </c>
      <c r="B81" s="514" t="e">
        <f>IF(#REF!="","",#REF!)</f>
        <v>#REF!</v>
      </c>
      <c r="C81" s="515" t="e">
        <f>IF(#REF!="","",#REF!)</f>
        <v>#REF!</v>
      </c>
      <c r="D81" s="516" t="e">
        <f>IF(#REF!="","",#REF!)</f>
        <v>#REF!</v>
      </c>
      <c r="E81" s="516" t="e">
        <f>IF(#REF!="","",#REF!)</f>
        <v>#REF!</v>
      </c>
      <c r="F81" s="516" t="e">
        <f>IF(#REF!="","",#REF!)</f>
        <v>#REF!</v>
      </c>
      <c r="G81" s="516" t="e">
        <f>IF(#REF!="","",#REF!)</f>
        <v>#REF!</v>
      </c>
      <c r="H81" s="516" t="e">
        <f>IF(#REF!="","",#REF!)</f>
        <v>#REF!</v>
      </c>
      <c r="I81" s="516" t="e">
        <f>IF(#REF!="","",#REF!)</f>
        <v>#REF!</v>
      </c>
      <c r="J81" s="516" t="e">
        <f>IF(#REF!="","",#REF!)</f>
        <v>#REF!</v>
      </c>
      <c r="K81" s="517" t="e">
        <f>IF(#REF!="","",#REF!)</f>
        <v>#REF!</v>
      </c>
      <c r="L81" s="518" t="e">
        <f>IF(#REF!="","",#REF!)</f>
        <v>#REF!</v>
      </c>
      <c r="M81" s="518" t="e">
        <f>IF(#REF!="","",#REF!)</f>
        <v>#REF!</v>
      </c>
      <c r="N81" s="518" t="e">
        <f>IF(#REF!="","",#REF!)</f>
        <v>#REF!</v>
      </c>
      <c r="O81" s="513" t="e">
        <f>IF(#REF!="","",#REF!)</f>
        <v>#REF!</v>
      </c>
      <c r="P81" s="519" t="e">
        <f>IF(#REF!="","",#REF!)</f>
        <v>#REF!</v>
      </c>
      <c r="Q81" s="520" t="e">
        <f>IF(#REF!="","",#REF!)</f>
        <v>#REF!</v>
      </c>
      <c r="R81" s="521"/>
      <c r="S81" s="522"/>
      <c r="T81" s="545" t="e">
        <f>IF(P81="","",VLOOKUP(P81,【参考】数式用!$A$5:$H$34,MATCH(S81,【参考】数式用!$C$4:$E$4,0)+2,0))</f>
        <v>#REF!</v>
      </c>
      <c r="U81" s="89" t="s">
        <v>134</v>
      </c>
      <c r="V81" s="601"/>
      <c r="W81" s="86" t="s">
        <v>135</v>
      </c>
      <c r="X81" s="523"/>
      <c r="Y81" s="297" t="s">
        <v>136</v>
      </c>
      <c r="Z81" s="524"/>
      <c r="AA81" s="86" t="s">
        <v>135</v>
      </c>
      <c r="AB81" s="524"/>
      <c r="AC81" s="86" t="s">
        <v>137</v>
      </c>
      <c r="AD81" s="525" t="s">
        <v>138</v>
      </c>
      <c r="AE81" s="526" t="str">
        <f t="shared" si="4"/>
        <v/>
      </c>
      <c r="AF81" s="529" t="s">
        <v>139</v>
      </c>
      <c r="AG81" s="528" t="str">
        <f t="shared" si="5"/>
        <v/>
      </c>
    </row>
    <row r="82" spans="1:33" ht="36.75" customHeight="1">
      <c r="A82" s="513">
        <f t="shared" si="3"/>
        <v>71</v>
      </c>
      <c r="B82" s="514" t="e">
        <f>IF(#REF!="","",#REF!)</f>
        <v>#REF!</v>
      </c>
      <c r="C82" s="515" t="e">
        <f>IF(#REF!="","",#REF!)</f>
        <v>#REF!</v>
      </c>
      <c r="D82" s="516" t="e">
        <f>IF(#REF!="","",#REF!)</f>
        <v>#REF!</v>
      </c>
      <c r="E82" s="516" t="e">
        <f>IF(#REF!="","",#REF!)</f>
        <v>#REF!</v>
      </c>
      <c r="F82" s="516" t="e">
        <f>IF(#REF!="","",#REF!)</f>
        <v>#REF!</v>
      </c>
      <c r="G82" s="516" t="e">
        <f>IF(#REF!="","",#REF!)</f>
        <v>#REF!</v>
      </c>
      <c r="H82" s="516" t="e">
        <f>IF(#REF!="","",#REF!)</f>
        <v>#REF!</v>
      </c>
      <c r="I82" s="516" t="e">
        <f>IF(#REF!="","",#REF!)</f>
        <v>#REF!</v>
      </c>
      <c r="J82" s="516" t="e">
        <f>IF(#REF!="","",#REF!)</f>
        <v>#REF!</v>
      </c>
      <c r="K82" s="517" t="e">
        <f>IF(#REF!="","",#REF!)</f>
        <v>#REF!</v>
      </c>
      <c r="L82" s="518" t="e">
        <f>IF(#REF!="","",#REF!)</f>
        <v>#REF!</v>
      </c>
      <c r="M82" s="518" t="e">
        <f>IF(#REF!="","",#REF!)</f>
        <v>#REF!</v>
      </c>
      <c r="N82" s="518" t="e">
        <f>IF(#REF!="","",#REF!)</f>
        <v>#REF!</v>
      </c>
      <c r="O82" s="513" t="e">
        <f>IF(#REF!="","",#REF!)</f>
        <v>#REF!</v>
      </c>
      <c r="P82" s="519" t="e">
        <f>IF(#REF!="","",#REF!)</f>
        <v>#REF!</v>
      </c>
      <c r="Q82" s="520" t="e">
        <f>IF(#REF!="","",#REF!)</f>
        <v>#REF!</v>
      </c>
      <c r="R82" s="521"/>
      <c r="S82" s="522"/>
      <c r="T82" s="545" t="e">
        <f>IF(P82="","",VLOOKUP(P82,【参考】数式用!$A$5:$H$34,MATCH(S82,【参考】数式用!$C$4:$E$4,0)+2,0))</f>
        <v>#REF!</v>
      </c>
      <c r="U82" s="89" t="s">
        <v>134</v>
      </c>
      <c r="V82" s="601"/>
      <c r="W82" s="86" t="s">
        <v>135</v>
      </c>
      <c r="X82" s="523"/>
      <c r="Y82" s="297" t="s">
        <v>136</v>
      </c>
      <c r="Z82" s="524"/>
      <c r="AA82" s="86" t="s">
        <v>135</v>
      </c>
      <c r="AB82" s="524"/>
      <c r="AC82" s="86" t="s">
        <v>137</v>
      </c>
      <c r="AD82" s="525" t="s">
        <v>138</v>
      </c>
      <c r="AE82" s="526" t="str">
        <f t="shared" si="4"/>
        <v/>
      </c>
      <c r="AF82" s="529" t="s">
        <v>139</v>
      </c>
      <c r="AG82" s="528" t="str">
        <f t="shared" si="5"/>
        <v/>
      </c>
    </row>
    <row r="83" spans="1:33" ht="36.75" customHeight="1">
      <c r="A83" s="513">
        <f t="shared" si="3"/>
        <v>72</v>
      </c>
      <c r="B83" s="514" t="e">
        <f>IF(#REF!="","",#REF!)</f>
        <v>#REF!</v>
      </c>
      <c r="C83" s="515" t="e">
        <f>IF(#REF!="","",#REF!)</f>
        <v>#REF!</v>
      </c>
      <c r="D83" s="516" t="e">
        <f>IF(#REF!="","",#REF!)</f>
        <v>#REF!</v>
      </c>
      <c r="E83" s="516" t="e">
        <f>IF(#REF!="","",#REF!)</f>
        <v>#REF!</v>
      </c>
      <c r="F83" s="516" t="e">
        <f>IF(#REF!="","",#REF!)</f>
        <v>#REF!</v>
      </c>
      <c r="G83" s="516" t="e">
        <f>IF(#REF!="","",#REF!)</f>
        <v>#REF!</v>
      </c>
      <c r="H83" s="516" t="e">
        <f>IF(#REF!="","",#REF!)</f>
        <v>#REF!</v>
      </c>
      <c r="I83" s="516" t="e">
        <f>IF(#REF!="","",#REF!)</f>
        <v>#REF!</v>
      </c>
      <c r="J83" s="516" t="e">
        <f>IF(#REF!="","",#REF!)</f>
        <v>#REF!</v>
      </c>
      <c r="K83" s="517" t="e">
        <f>IF(#REF!="","",#REF!)</f>
        <v>#REF!</v>
      </c>
      <c r="L83" s="518" t="e">
        <f>IF(#REF!="","",#REF!)</f>
        <v>#REF!</v>
      </c>
      <c r="M83" s="518" t="e">
        <f>IF(#REF!="","",#REF!)</f>
        <v>#REF!</v>
      </c>
      <c r="N83" s="518" t="e">
        <f>IF(#REF!="","",#REF!)</f>
        <v>#REF!</v>
      </c>
      <c r="O83" s="513" t="e">
        <f>IF(#REF!="","",#REF!)</f>
        <v>#REF!</v>
      </c>
      <c r="P83" s="519" t="e">
        <f>IF(#REF!="","",#REF!)</f>
        <v>#REF!</v>
      </c>
      <c r="Q83" s="520" t="e">
        <f>IF(#REF!="","",#REF!)</f>
        <v>#REF!</v>
      </c>
      <c r="R83" s="521"/>
      <c r="S83" s="522"/>
      <c r="T83" s="545" t="e">
        <f>IF(P83="","",VLOOKUP(P83,【参考】数式用!$A$5:$H$34,MATCH(S83,【参考】数式用!$C$4:$E$4,0)+2,0))</f>
        <v>#REF!</v>
      </c>
      <c r="U83" s="89" t="s">
        <v>134</v>
      </c>
      <c r="V83" s="601"/>
      <c r="W83" s="86" t="s">
        <v>135</v>
      </c>
      <c r="X83" s="523"/>
      <c r="Y83" s="297" t="s">
        <v>136</v>
      </c>
      <c r="Z83" s="524"/>
      <c r="AA83" s="86" t="s">
        <v>135</v>
      </c>
      <c r="AB83" s="524"/>
      <c r="AC83" s="86" t="s">
        <v>137</v>
      </c>
      <c r="AD83" s="525" t="s">
        <v>138</v>
      </c>
      <c r="AE83" s="526" t="str">
        <f t="shared" si="4"/>
        <v/>
      </c>
      <c r="AF83" s="529" t="s">
        <v>139</v>
      </c>
      <c r="AG83" s="528" t="str">
        <f t="shared" si="5"/>
        <v/>
      </c>
    </row>
    <row r="84" spans="1:33" ht="36.75" customHeight="1">
      <c r="A84" s="513">
        <f t="shared" si="3"/>
        <v>73</v>
      </c>
      <c r="B84" s="514" t="e">
        <f>IF(#REF!="","",#REF!)</f>
        <v>#REF!</v>
      </c>
      <c r="C84" s="515" t="e">
        <f>IF(#REF!="","",#REF!)</f>
        <v>#REF!</v>
      </c>
      <c r="D84" s="516" t="e">
        <f>IF(#REF!="","",#REF!)</f>
        <v>#REF!</v>
      </c>
      <c r="E84" s="516" t="e">
        <f>IF(#REF!="","",#REF!)</f>
        <v>#REF!</v>
      </c>
      <c r="F84" s="516" t="e">
        <f>IF(#REF!="","",#REF!)</f>
        <v>#REF!</v>
      </c>
      <c r="G84" s="516" t="e">
        <f>IF(#REF!="","",#REF!)</f>
        <v>#REF!</v>
      </c>
      <c r="H84" s="516" t="e">
        <f>IF(#REF!="","",#REF!)</f>
        <v>#REF!</v>
      </c>
      <c r="I84" s="516" t="e">
        <f>IF(#REF!="","",#REF!)</f>
        <v>#REF!</v>
      </c>
      <c r="J84" s="516" t="e">
        <f>IF(#REF!="","",#REF!)</f>
        <v>#REF!</v>
      </c>
      <c r="K84" s="517" t="e">
        <f>IF(#REF!="","",#REF!)</f>
        <v>#REF!</v>
      </c>
      <c r="L84" s="518" t="e">
        <f>IF(#REF!="","",#REF!)</f>
        <v>#REF!</v>
      </c>
      <c r="M84" s="518" t="e">
        <f>IF(#REF!="","",#REF!)</f>
        <v>#REF!</v>
      </c>
      <c r="N84" s="518" t="e">
        <f>IF(#REF!="","",#REF!)</f>
        <v>#REF!</v>
      </c>
      <c r="O84" s="513" t="e">
        <f>IF(#REF!="","",#REF!)</f>
        <v>#REF!</v>
      </c>
      <c r="P84" s="519" t="e">
        <f>IF(#REF!="","",#REF!)</f>
        <v>#REF!</v>
      </c>
      <c r="Q84" s="520" t="e">
        <f>IF(#REF!="","",#REF!)</f>
        <v>#REF!</v>
      </c>
      <c r="R84" s="521"/>
      <c r="S84" s="522"/>
      <c r="T84" s="545" t="e">
        <f>IF(P84="","",VLOOKUP(P84,【参考】数式用!$A$5:$H$34,MATCH(S84,【参考】数式用!$C$4:$E$4,0)+2,0))</f>
        <v>#REF!</v>
      </c>
      <c r="U84" s="89" t="s">
        <v>134</v>
      </c>
      <c r="V84" s="601"/>
      <c r="W84" s="86" t="s">
        <v>135</v>
      </c>
      <c r="X84" s="523"/>
      <c r="Y84" s="297" t="s">
        <v>136</v>
      </c>
      <c r="Z84" s="524"/>
      <c r="AA84" s="86" t="s">
        <v>135</v>
      </c>
      <c r="AB84" s="524"/>
      <c r="AC84" s="86" t="s">
        <v>137</v>
      </c>
      <c r="AD84" s="525" t="s">
        <v>138</v>
      </c>
      <c r="AE84" s="526" t="str">
        <f t="shared" si="4"/>
        <v/>
      </c>
      <c r="AF84" s="529" t="s">
        <v>139</v>
      </c>
      <c r="AG84" s="528" t="str">
        <f t="shared" si="5"/>
        <v/>
      </c>
    </row>
    <row r="85" spans="1:33" ht="36.75" customHeight="1">
      <c r="A85" s="513">
        <f t="shared" si="3"/>
        <v>74</v>
      </c>
      <c r="B85" s="514" t="e">
        <f>IF(#REF!="","",#REF!)</f>
        <v>#REF!</v>
      </c>
      <c r="C85" s="515" t="e">
        <f>IF(#REF!="","",#REF!)</f>
        <v>#REF!</v>
      </c>
      <c r="D85" s="516" t="e">
        <f>IF(#REF!="","",#REF!)</f>
        <v>#REF!</v>
      </c>
      <c r="E85" s="516" t="e">
        <f>IF(#REF!="","",#REF!)</f>
        <v>#REF!</v>
      </c>
      <c r="F85" s="516" t="e">
        <f>IF(#REF!="","",#REF!)</f>
        <v>#REF!</v>
      </c>
      <c r="G85" s="516" t="e">
        <f>IF(#REF!="","",#REF!)</f>
        <v>#REF!</v>
      </c>
      <c r="H85" s="516" t="e">
        <f>IF(#REF!="","",#REF!)</f>
        <v>#REF!</v>
      </c>
      <c r="I85" s="516" t="e">
        <f>IF(#REF!="","",#REF!)</f>
        <v>#REF!</v>
      </c>
      <c r="J85" s="516" t="e">
        <f>IF(#REF!="","",#REF!)</f>
        <v>#REF!</v>
      </c>
      <c r="K85" s="517" t="e">
        <f>IF(#REF!="","",#REF!)</f>
        <v>#REF!</v>
      </c>
      <c r="L85" s="518" t="e">
        <f>IF(#REF!="","",#REF!)</f>
        <v>#REF!</v>
      </c>
      <c r="M85" s="518" t="e">
        <f>IF(#REF!="","",#REF!)</f>
        <v>#REF!</v>
      </c>
      <c r="N85" s="518" t="e">
        <f>IF(#REF!="","",#REF!)</f>
        <v>#REF!</v>
      </c>
      <c r="O85" s="513" t="e">
        <f>IF(#REF!="","",#REF!)</f>
        <v>#REF!</v>
      </c>
      <c r="P85" s="519" t="e">
        <f>IF(#REF!="","",#REF!)</f>
        <v>#REF!</v>
      </c>
      <c r="Q85" s="520" t="e">
        <f>IF(#REF!="","",#REF!)</f>
        <v>#REF!</v>
      </c>
      <c r="R85" s="521"/>
      <c r="S85" s="522"/>
      <c r="T85" s="545" t="e">
        <f>IF(P85="","",VLOOKUP(P85,【参考】数式用!$A$5:$H$34,MATCH(S85,【参考】数式用!$C$4:$E$4,0)+2,0))</f>
        <v>#REF!</v>
      </c>
      <c r="U85" s="89" t="s">
        <v>134</v>
      </c>
      <c r="V85" s="601"/>
      <c r="W85" s="86" t="s">
        <v>135</v>
      </c>
      <c r="X85" s="523"/>
      <c r="Y85" s="297" t="s">
        <v>136</v>
      </c>
      <c r="Z85" s="524"/>
      <c r="AA85" s="86" t="s">
        <v>135</v>
      </c>
      <c r="AB85" s="524"/>
      <c r="AC85" s="86" t="s">
        <v>137</v>
      </c>
      <c r="AD85" s="525" t="s">
        <v>138</v>
      </c>
      <c r="AE85" s="526" t="str">
        <f t="shared" si="4"/>
        <v/>
      </c>
      <c r="AF85" s="529" t="s">
        <v>139</v>
      </c>
      <c r="AG85" s="528" t="str">
        <f t="shared" si="5"/>
        <v/>
      </c>
    </row>
    <row r="86" spans="1:33" ht="36.75" customHeight="1">
      <c r="A86" s="513">
        <f t="shared" si="3"/>
        <v>75</v>
      </c>
      <c r="B86" s="514" t="e">
        <f>IF(#REF!="","",#REF!)</f>
        <v>#REF!</v>
      </c>
      <c r="C86" s="515" t="e">
        <f>IF(#REF!="","",#REF!)</f>
        <v>#REF!</v>
      </c>
      <c r="D86" s="516" t="e">
        <f>IF(#REF!="","",#REF!)</f>
        <v>#REF!</v>
      </c>
      <c r="E86" s="516" t="e">
        <f>IF(#REF!="","",#REF!)</f>
        <v>#REF!</v>
      </c>
      <c r="F86" s="516" t="e">
        <f>IF(#REF!="","",#REF!)</f>
        <v>#REF!</v>
      </c>
      <c r="G86" s="516" t="e">
        <f>IF(#REF!="","",#REF!)</f>
        <v>#REF!</v>
      </c>
      <c r="H86" s="516" t="e">
        <f>IF(#REF!="","",#REF!)</f>
        <v>#REF!</v>
      </c>
      <c r="I86" s="516" t="e">
        <f>IF(#REF!="","",#REF!)</f>
        <v>#REF!</v>
      </c>
      <c r="J86" s="516" t="e">
        <f>IF(#REF!="","",#REF!)</f>
        <v>#REF!</v>
      </c>
      <c r="K86" s="517" t="e">
        <f>IF(#REF!="","",#REF!)</f>
        <v>#REF!</v>
      </c>
      <c r="L86" s="518" t="e">
        <f>IF(#REF!="","",#REF!)</f>
        <v>#REF!</v>
      </c>
      <c r="M86" s="518" t="e">
        <f>IF(#REF!="","",#REF!)</f>
        <v>#REF!</v>
      </c>
      <c r="N86" s="518" t="e">
        <f>IF(#REF!="","",#REF!)</f>
        <v>#REF!</v>
      </c>
      <c r="O86" s="513" t="e">
        <f>IF(#REF!="","",#REF!)</f>
        <v>#REF!</v>
      </c>
      <c r="P86" s="519" t="e">
        <f>IF(#REF!="","",#REF!)</f>
        <v>#REF!</v>
      </c>
      <c r="Q86" s="520" t="e">
        <f>IF(#REF!="","",#REF!)</f>
        <v>#REF!</v>
      </c>
      <c r="R86" s="521"/>
      <c r="S86" s="522"/>
      <c r="T86" s="545" t="e">
        <f>IF(P86="","",VLOOKUP(P86,【参考】数式用!$A$5:$H$34,MATCH(S86,【参考】数式用!$C$4:$E$4,0)+2,0))</f>
        <v>#REF!</v>
      </c>
      <c r="U86" s="89" t="s">
        <v>134</v>
      </c>
      <c r="V86" s="601"/>
      <c r="W86" s="86" t="s">
        <v>135</v>
      </c>
      <c r="X86" s="523"/>
      <c r="Y86" s="297" t="s">
        <v>136</v>
      </c>
      <c r="Z86" s="524"/>
      <c r="AA86" s="86" t="s">
        <v>135</v>
      </c>
      <c r="AB86" s="524"/>
      <c r="AC86" s="86" t="s">
        <v>137</v>
      </c>
      <c r="AD86" s="525" t="s">
        <v>138</v>
      </c>
      <c r="AE86" s="526" t="str">
        <f t="shared" si="4"/>
        <v/>
      </c>
      <c r="AF86" s="529" t="s">
        <v>139</v>
      </c>
      <c r="AG86" s="528" t="str">
        <f t="shared" si="5"/>
        <v/>
      </c>
    </row>
    <row r="87" spans="1:33" ht="36.75" customHeight="1">
      <c r="A87" s="513">
        <f t="shared" si="3"/>
        <v>76</v>
      </c>
      <c r="B87" s="514" t="e">
        <f>IF(#REF!="","",#REF!)</f>
        <v>#REF!</v>
      </c>
      <c r="C87" s="515" t="e">
        <f>IF(#REF!="","",#REF!)</f>
        <v>#REF!</v>
      </c>
      <c r="D87" s="516" t="e">
        <f>IF(#REF!="","",#REF!)</f>
        <v>#REF!</v>
      </c>
      <c r="E87" s="516" t="e">
        <f>IF(#REF!="","",#REF!)</f>
        <v>#REF!</v>
      </c>
      <c r="F87" s="516" t="e">
        <f>IF(#REF!="","",#REF!)</f>
        <v>#REF!</v>
      </c>
      <c r="G87" s="516" t="e">
        <f>IF(#REF!="","",#REF!)</f>
        <v>#REF!</v>
      </c>
      <c r="H87" s="516" t="e">
        <f>IF(#REF!="","",#REF!)</f>
        <v>#REF!</v>
      </c>
      <c r="I87" s="516" t="e">
        <f>IF(#REF!="","",#REF!)</f>
        <v>#REF!</v>
      </c>
      <c r="J87" s="516" t="e">
        <f>IF(#REF!="","",#REF!)</f>
        <v>#REF!</v>
      </c>
      <c r="K87" s="517" t="e">
        <f>IF(#REF!="","",#REF!)</f>
        <v>#REF!</v>
      </c>
      <c r="L87" s="518" t="e">
        <f>IF(#REF!="","",#REF!)</f>
        <v>#REF!</v>
      </c>
      <c r="M87" s="518" t="e">
        <f>IF(#REF!="","",#REF!)</f>
        <v>#REF!</v>
      </c>
      <c r="N87" s="518" t="e">
        <f>IF(#REF!="","",#REF!)</f>
        <v>#REF!</v>
      </c>
      <c r="O87" s="513" t="e">
        <f>IF(#REF!="","",#REF!)</f>
        <v>#REF!</v>
      </c>
      <c r="P87" s="519" t="e">
        <f>IF(#REF!="","",#REF!)</f>
        <v>#REF!</v>
      </c>
      <c r="Q87" s="520" t="e">
        <f>IF(#REF!="","",#REF!)</f>
        <v>#REF!</v>
      </c>
      <c r="R87" s="521"/>
      <c r="S87" s="522"/>
      <c r="T87" s="545" t="e">
        <f>IF(P87="","",VLOOKUP(P87,【参考】数式用!$A$5:$H$34,MATCH(S87,【参考】数式用!$C$4:$E$4,0)+2,0))</f>
        <v>#REF!</v>
      </c>
      <c r="U87" s="89" t="s">
        <v>134</v>
      </c>
      <c r="V87" s="601"/>
      <c r="W87" s="86" t="s">
        <v>135</v>
      </c>
      <c r="X87" s="523"/>
      <c r="Y87" s="297" t="s">
        <v>136</v>
      </c>
      <c r="Z87" s="524"/>
      <c r="AA87" s="86" t="s">
        <v>135</v>
      </c>
      <c r="AB87" s="524"/>
      <c r="AC87" s="86" t="s">
        <v>137</v>
      </c>
      <c r="AD87" s="525" t="s">
        <v>138</v>
      </c>
      <c r="AE87" s="526" t="str">
        <f t="shared" si="4"/>
        <v/>
      </c>
      <c r="AF87" s="529" t="s">
        <v>139</v>
      </c>
      <c r="AG87" s="528" t="str">
        <f t="shared" si="5"/>
        <v/>
      </c>
    </row>
    <row r="88" spans="1:33" ht="36.75" customHeight="1">
      <c r="A88" s="513">
        <f t="shared" si="3"/>
        <v>77</v>
      </c>
      <c r="B88" s="514" t="e">
        <f>IF(#REF!="","",#REF!)</f>
        <v>#REF!</v>
      </c>
      <c r="C88" s="515" t="e">
        <f>IF(#REF!="","",#REF!)</f>
        <v>#REF!</v>
      </c>
      <c r="D88" s="516" t="e">
        <f>IF(#REF!="","",#REF!)</f>
        <v>#REF!</v>
      </c>
      <c r="E88" s="516" t="e">
        <f>IF(#REF!="","",#REF!)</f>
        <v>#REF!</v>
      </c>
      <c r="F88" s="516" t="e">
        <f>IF(#REF!="","",#REF!)</f>
        <v>#REF!</v>
      </c>
      <c r="G88" s="516" t="e">
        <f>IF(#REF!="","",#REF!)</f>
        <v>#REF!</v>
      </c>
      <c r="H88" s="516" t="e">
        <f>IF(#REF!="","",#REF!)</f>
        <v>#REF!</v>
      </c>
      <c r="I88" s="516" t="e">
        <f>IF(#REF!="","",#REF!)</f>
        <v>#REF!</v>
      </c>
      <c r="J88" s="516" t="e">
        <f>IF(#REF!="","",#REF!)</f>
        <v>#REF!</v>
      </c>
      <c r="K88" s="517" t="e">
        <f>IF(#REF!="","",#REF!)</f>
        <v>#REF!</v>
      </c>
      <c r="L88" s="518" t="e">
        <f>IF(#REF!="","",#REF!)</f>
        <v>#REF!</v>
      </c>
      <c r="M88" s="518" t="e">
        <f>IF(#REF!="","",#REF!)</f>
        <v>#REF!</v>
      </c>
      <c r="N88" s="518" t="e">
        <f>IF(#REF!="","",#REF!)</f>
        <v>#REF!</v>
      </c>
      <c r="O88" s="513" t="e">
        <f>IF(#REF!="","",#REF!)</f>
        <v>#REF!</v>
      </c>
      <c r="P88" s="519" t="e">
        <f>IF(#REF!="","",#REF!)</f>
        <v>#REF!</v>
      </c>
      <c r="Q88" s="520" t="e">
        <f>IF(#REF!="","",#REF!)</f>
        <v>#REF!</v>
      </c>
      <c r="R88" s="521"/>
      <c r="S88" s="522"/>
      <c r="T88" s="545" t="e">
        <f>IF(P88="","",VLOOKUP(P88,【参考】数式用!$A$5:$H$34,MATCH(S88,【参考】数式用!$C$4:$E$4,0)+2,0))</f>
        <v>#REF!</v>
      </c>
      <c r="U88" s="89" t="s">
        <v>134</v>
      </c>
      <c r="V88" s="601"/>
      <c r="W88" s="86" t="s">
        <v>135</v>
      </c>
      <c r="X88" s="523"/>
      <c r="Y88" s="297" t="s">
        <v>136</v>
      </c>
      <c r="Z88" s="524"/>
      <c r="AA88" s="86" t="s">
        <v>135</v>
      </c>
      <c r="AB88" s="524"/>
      <c r="AC88" s="86" t="s">
        <v>137</v>
      </c>
      <c r="AD88" s="525" t="s">
        <v>138</v>
      </c>
      <c r="AE88" s="526" t="str">
        <f t="shared" si="4"/>
        <v/>
      </c>
      <c r="AF88" s="529" t="s">
        <v>139</v>
      </c>
      <c r="AG88" s="528" t="str">
        <f t="shared" si="5"/>
        <v/>
      </c>
    </row>
    <row r="89" spans="1:33" ht="36.75" customHeight="1">
      <c r="A89" s="513">
        <f t="shared" si="3"/>
        <v>78</v>
      </c>
      <c r="B89" s="514" t="e">
        <f>IF(#REF!="","",#REF!)</f>
        <v>#REF!</v>
      </c>
      <c r="C89" s="515" t="e">
        <f>IF(#REF!="","",#REF!)</f>
        <v>#REF!</v>
      </c>
      <c r="D89" s="516" t="e">
        <f>IF(#REF!="","",#REF!)</f>
        <v>#REF!</v>
      </c>
      <c r="E89" s="516" t="e">
        <f>IF(#REF!="","",#REF!)</f>
        <v>#REF!</v>
      </c>
      <c r="F89" s="516" t="e">
        <f>IF(#REF!="","",#REF!)</f>
        <v>#REF!</v>
      </c>
      <c r="G89" s="516" t="e">
        <f>IF(#REF!="","",#REF!)</f>
        <v>#REF!</v>
      </c>
      <c r="H89" s="516" t="e">
        <f>IF(#REF!="","",#REF!)</f>
        <v>#REF!</v>
      </c>
      <c r="I89" s="516" t="e">
        <f>IF(#REF!="","",#REF!)</f>
        <v>#REF!</v>
      </c>
      <c r="J89" s="516" t="e">
        <f>IF(#REF!="","",#REF!)</f>
        <v>#REF!</v>
      </c>
      <c r="K89" s="517" t="e">
        <f>IF(#REF!="","",#REF!)</f>
        <v>#REF!</v>
      </c>
      <c r="L89" s="518" t="e">
        <f>IF(#REF!="","",#REF!)</f>
        <v>#REF!</v>
      </c>
      <c r="M89" s="518" t="e">
        <f>IF(#REF!="","",#REF!)</f>
        <v>#REF!</v>
      </c>
      <c r="N89" s="518" t="e">
        <f>IF(#REF!="","",#REF!)</f>
        <v>#REF!</v>
      </c>
      <c r="O89" s="513" t="e">
        <f>IF(#REF!="","",#REF!)</f>
        <v>#REF!</v>
      </c>
      <c r="P89" s="519" t="e">
        <f>IF(#REF!="","",#REF!)</f>
        <v>#REF!</v>
      </c>
      <c r="Q89" s="520" t="e">
        <f>IF(#REF!="","",#REF!)</f>
        <v>#REF!</v>
      </c>
      <c r="R89" s="521"/>
      <c r="S89" s="522"/>
      <c r="T89" s="545" t="e">
        <f>IF(P89="","",VLOOKUP(P89,【参考】数式用!$A$5:$H$34,MATCH(S89,【参考】数式用!$C$4:$E$4,0)+2,0))</f>
        <v>#REF!</v>
      </c>
      <c r="U89" s="89" t="s">
        <v>134</v>
      </c>
      <c r="V89" s="601"/>
      <c r="W89" s="86" t="s">
        <v>135</v>
      </c>
      <c r="X89" s="523"/>
      <c r="Y89" s="297" t="s">
        <v>136</v>
      </c>
      <c r="Z89" s="524"/>
      <c r="AA89" s="86" t="s">
        <v>135</v>
      </c>
      <c r="AB89" s="524"/>
      <c r="AC89" s="86" t="s">
        <v>137</v>
      </c>
      <c r="AD89" s="525" t="s">
        <v>138</v>
      </c>
      <c r="AE89" s="526" t="str">
        <f t="shared" si="4"/>
        <v/>
      </c>
      <c r="AF89" s="529" t="s">
        <v>139</v>
      </c>
      <c r="AG89" s="528" t="str">
        <f t="shared" si="5"/>
        <v/>
      </c>
    </row>
    <row r="90" spans="1:33" ht="36.75" customHeight="1">
      <c r="A90" s="513">
        <f t="shared" si="3"/>
        <v>79</v>
      </c>
      <c r="B90" s="514" t="e">
        <f>IF(#REF!="","",#REF!)</f>
        <v>#REF!</v>
      </c>
      <c r="C90" s="515" t="e">
        <f>IF(#REF!="","",#REF!)</f>
        <v>#REF!</v>
      </c>
      <c r="D90" s="516" t="e">
        <f>IF(#REF!="","",#REF!)</f>
        <v>#REF!</v>
      </c>
      <c r="E90" s="516" t="e">
        <f>IF(#REF!="","",#REF!)</f>
        <v>#REF!</v>
      </c>
      <c r="F90" s="516" t="e">
        <f>IF(#REF!="","",#REF!)</f>
        <v>#REF!</v>
      </c>
      <c r="G90" s="516" t="e">
        <f>IF(#REF!="","",#REF!)</f>
        <v>#REF!</v>
      </c>
      <c r="H90" s="516" t="e">
        <f>IF(#REF!="","",#REF!)</f>
        <v>#REF!</v>
      </c>
      <c r="I90" s="516" t="e">
        <f>IF(#REF!="","",#REF!)</f>
        <v>#REF!</v>
      </c>
      <c r="J90" s="516" t="e">
        <f>IF(#REF!="","",#REF!)</f>
        <v>#REF!</v>
      </c>
      <c r="K90" s="517" t="e">
        <f>IF(#REF!="","",#REF!)</f>
        <v>#REF!</v>
      </c>
      <c r="L90" s="518" t="e">
        <f>IF(#REF!="","",#REF!)</f>
        <v>#REF!</v>
      </c>
      <c r="M90" s="518" t="e">
        <f>IF(#REF!="","",#REF!)</f>
        <v>#REF!</v>
      </c>
      <c r="N90" s="518" t="e">
        <f>IF(#REF!="","",#REF!)</f>
        <v>#REF!</v>
      </c>
      <c r="O90" s="513" t="e">
        <f>IF(#REF!="","",#REF!)</f>
        <v>#REF!</v>
      </c>
      <c r="P90" s="519" t="e">
        <f>IF(#REF!="","",#REF!)</f>
        <v>#REF!</v>
      </c>
      <c r="Q90" s="520" t="e">
        <f>IF(#REF!="","",#REF!)</f>
        <v>#REF!</v>
      </c>
      <c r="R90" s="521"/>
      <c r="S90" s="522"/>
      <c r="T90" s="545" t="e">
        <f>IF(P90="","",VLOOKUP(P90,【参考】数式用!$A$5:$H$34,MATCH(S90,【参考】数式用!$C$4:$E$4,0)+2,0))</f>
        <v>#REF!</v>
      </c>
      <c r="U90" s="89" t="s">
        <v>134</v>
      </c>
      <c r="V90" s="601"/>
      <c r="W90" s="86" t="s">
        <v>135</v>
      </c>
      <c r="X90" s="523"/>
      <c r="Y90" s="297" t="s">
        <v>136</v>
      </c>
      <c r="Z90" s="524"/>
      <c r="AA90" s="86" t="s">
        <v>135</v>
      </c>
      <c r="AB90" s="524"/>
      <c r="AC90" s="86" t="s">
        <v>137</v>
      </c>
      <c r="AD90" s="525" t="s">
        <v>138</v>
      </c>
      <c r="AE90" s="526" t="str">
        <f t="shared" si="4"/>
        <v/>
      </c>
      <c r="AF90" s="529" t="s">
        <v>139</v>
      </c>
      <c r="AG90" s="528" t="str">
        <f t="shared" si="5"/>
        <v/>
      </c>
    </row>
    <row r="91" spans="1:33" ht="36.75" customHeight="1">
      <c r="A91" s="513">
        <f t="shared" ref="A91:A111" si="6">A90+1</f>
        <v>80</v>
      </c>
      <c r="B91" s="514" t="e">
        <f>IF(#REF!="","",#REF!)</f>
        <v>#REF!</v>
      </c>
      <c r="C91" s="515" t="e">
        <f>IF(#REF!="","",#REF!)</f>
        <v>#REF!</v>
      </c>
      <c r="D91" s="516" t="e">
        <f>IF(#REF!="","",#REF!)</f>
        <v>#REF!</v>
      </c>
      <c r="E91" s="516" t="e">
        <f>IF(#REF!="","",#REF!)</f>
        <v>#REF!</v>
      </c>
      <c r="F91" s="516" t="e">
        <f>IF(#REF!="","",#REF!)</f>
        <v>#REF!</v>
      </c>
      <c r="G91" s="516" t="e">
        <f>IF(#REF!="","",#REF!)</f>
        <v>#REF!</v>
      </c>
      <c r="H91" s="516" t="e">
        <f>IF(#REF!="","",#REF!)</f>
        <v>#REF!</v>
      </c>
      <c r="I91" s="516" t="e">
        <f>IF(#REF!="","",#REF!)</f>
        <v>#REF!</v>
      </c>
      <c r="J91" s="516" t="e">
        <f>IF(#REF!="","",#REF!)</f>
        <v>#REF!</v>
      </c>
      <c r="K91" s="517" t="e">
        <f>IF(#REF!="","",#REF!)</f>
        <v>#REF!</v>
      </c>
      <c r="L91" s="518" t="e">
        <f>IF(#REF!="","",#REF!)</f>
        <v>#REF!</v>
      </c>
      <c r="M91" s="518" t="e">
        <f>IF(#REF!="","",#REF!)</f>
        <v>#REF!</v>
      </c>
      <c r="N91" s="518" t="e">
        <f>IF(#REF!="","",#REF!)</f>
        <v>#REF!</v>
      </c>
      <c r="O91" s="513" t="e">
        <f>IF(#REF!="","",#REF!)</f>
        <v>#REF!</v>
      </c>
      <c r="P91" s="519" t="e">
        <f>IF(#REF!="","",#REF!)</f>
        <v>#REF!</v>
      </c>
      <c r="Q91" s="520" t="e">
        <f>IF(#REF!="","",#REF!)</f>
        <v>#REF!</v>
      </c>
      <c r="R91" s="521"/>
      <c r="S91" s="522"/>
      <c r="T91" s="545" t="e">
        <f>IF(P91="","",VLOOKUP(P91,【参考】数式用!$A$5:$H$34,MATCH(S91,【参考】数式用!$C$4:$E$4,0)+2,0))</f>
        <v>#REF!</v>
      </c>
      <c r="U91" s="89" t="s">
        <v>134</v>
      </c>
      <c r="V91" s="601"/>
      <c r="W91" s="86" t="s">
        <v>135</v>
      </c>
      <c r="X91" s="523"/>
      <c r="Y91" s="297" t="s">
        <v>136</v>
      </c>
      <c r="Z91" s="524"/>
      <c r="AA91" s="86" t="s">
        <v>135</v>
      </c>
      <c r="AB91" s="524"/>
      <c r="AC91" s="86" t="s">
        <v>137</v>
      </c>
      <c r="AD91" s="525" t="s">
        <v>138</v>
      </c>
      <c r="AE91" s="526" t="str">
        <f t="shared" si="4"/>
        <v/>
      </c>
      <c r="AF91" s="529" t="s">
        <v>139</v>
      </c>
      <c r="AG91" s="528" t="str">
        <f t="shared" si="5"/>
        <v/>
      </c>
    </row>
    <row r="92" spans="1:33" ht="36.75" customHeight="1">
      <c r="A92" s="513">
        <f t="shared" si="6"/>
        <v>81</v>
      </c>
      <c r="B92" s="514" t="e">
        <f>IF(#REF!="","",#REF!)</f>
        <v>#REF!</v>
      </c>
      <c r="C92" s="515" t="e">
        <f>IF(#REF!="","",#REF!)</f>
        <v>#REF!</v>
      </c>
      <c r="D92" s="516" t="e">
        <f>IF(#REF!="","",#REF!)</f>
        <v>#REF!</v>
      </c>
      <c r="E92" s="516" t="e">
        <f>IF(#REF!="","",#REF!)</f>
        <v>#REF!</v>
      </c>
      <c r="F92" s="516" t="e">
        <f>IF(#REF!="","",#REF!)</f>
        <v>#REF!</v>
      </c>
      <c r="G92" s="516" t="e">
        <f>IF(#REF!="","",#REF!)</f>
        <v>#REF!</v>
      </c>
      <c r="H92" s="516" t="e">
        <f>IF(#REF!="","",#REF!)</f>
        <v>#REF!</v>
      </c>
      <c r="I92" s="516" t="e">
        <f>IF(#REF!="","",#REF!)</f>
        <v>#REF!</v>
      </c>
      <c r="J92" s="516" t="e">
        <f>IF(#REF!="","",#REF!)</f>
        <v>#REF!</v>
      </c>
      <c r="K92" s="517" t="e">
        <f>IF(#REF!="","",#REF!)</f>
        <v>#REF!</v>
      </c>
      <c r="L92" s="518" t="e">
        <f>IF(#REF!="","",#REF!)</f>
        <v>#REF!</v>
      </c>
      <c r="M92" s="518" t="e">
        <f>IF(#REF!="","",#REF!)</f>
        <v>#REF!</v>
      </c>
      <c r="N92" s="518" t="e">
        <f>IF(#REF!="","",#REF!)</f>
        <v>#REF!</v>
      </c>
      <c r="O92" s="513" t="e">
        <f>IF(#REF!="","",#REF!)</f>
        <v>#REF!</v>
      </c>
      <c r="P92" s="519" t="e">
        <f>IF(#REF!="","",#REF!)</f>
        <v>#REF!</v>
      </c>
      <c r="Q92" s="520" t="e">
        <f>IF(#REF!="","",#REF!)</f>
        <v>#REF!</v>
      </c>
      <c r="R92" s="521"/>
      <c r="S92" s="522"/>
      <c r="T92" s="545" t="e">
        <f>IF(P92="","",VLOOKUP(P92,【参考】数式用!$A$5:$H$34,MATCH(S92,【参考】数式用!$C$4:$E$4,0)+2,0))</f>
        <v>#REF!</v>
      </c>
      <c r="U92" s="89" t="s">
        <v>134</v>
      </c>
      <c r="V92" s="601"/>
      <c r="W92" s="86" t="s">
        <v>135</v>
      </c>
      <c r="X92" s="523"/>
      <c r="Y92" s="297" t="s">
        <v>136</v>
      </c>
      <c r="Z92" s="524"/>
      <c r="AA92" s="86" t="s">
        <v>135</v>
      </c>
      <c r="AB92" s="524"/>
      <c r="AC92" s="86" t="s">
        <v>137</v>
      </c>
      <c r="AD92" s="525" t="s">
        <v>138</v>
      </c>
      <c r="AE92" s="526" t="str">
        <f t="shared" si="4"/>
        <v/>
      </c>
      <c r="AF92" s="529" t="s">
        <v>139</v>
      </c>
      <c r="AG92" s="528" t="str">
        <f t="shared" si="5"/>
        <v/>
      </c>
    </row>
    <row r="93" spans="1:33" ht="36.75" customHeight="1">
      <c r="A93" s="513">
        <f t="shared" si="6"/>
        <v>82</v>
      </c>
      <c r="B93" s="514" t="e">
        <f>IF(#REF!="","",#REF!)</f>
        <v>#REF!</v>
      </c>
      <c r="C93" s="515" t="e">
        <f>IF(#REF!="","",#REF!)</f>
        <v>#REF!</v>
      </c>
      <c r="D93" s="516" t="e">
        <f>IF(#REF!="","",#REF!)</f>
        <v>#REF!</v>
      </c>
      <c r="E93" s="516" t="e">
        <f>IF(#REF!="","",#REF!)</f>
        <v>#REF!</v>
      </c>
      <c r="F93" s="516" t="e">
        <f>IF(#REF!="","",#REF!)</f>
        <v>#REF!</v>
      </c>
      <c r="G93" s="516" t="e">
        <f>IF(#REF!="","",#REF!)</f>
        <v>#REF!</v>
      </c>
      <c r="H93" s="516" t="e">
        <f>IF(#REF!="","",#REF!)</f>
        <v>#REF!</v>
      </c>
      <c r="I93" s="516" t="e">
        <f>IF(#REF!="","",#REF!)</f>
        <v>#REF!</v>
      </c>
      <c r="J93" s="516" t="e">
        <f>IF(#REF!="","",#REF!)</f>
        <v>#REF!</v>
      </c>
      <c r="K93" s="517" t="e">
        <f>IF(#REF!="","",#REF!)</f>
        <v>#REF!</v>
      </c>
      <c r="L93" s="518" t="e">
        <f>IF(#REF!="","",#REF!)</f>
        <v>#REF!</v>
      </c>
      <c r="M93" s="518" t="e">
        <f>IF(#REF!="","",#REF!)</f>
        <v>#REF!</v>
      </c>
      <c r="N93" s="518" t="e">
        <f>IF(#REF!="","",#REF!)</f>
        <v>#REF!</v>
      </c>
      <c r="O93" s="513" t="e">
        <f>IF(#REF!="","",#REF!)</f>
        <v>#REF!</v>
      </c>
      <c r="P93" s="519" t="e">
        <f>IF(#REF!="","",#REF!)</f>
        <v>#REF!</v>
      </c>
      <c r="Q93" s="520" t="e">
        <f>IF(#REF!="","",#REF!)</f>
        <v>#REF!</v>
      </c>
      <c r="R93" s="521"/>
      <c r="S93" s="522"/>
      <c r="T93" s="545" t="e">
        <f>IF(P93="","",VLOOKUP(P93,【参考】数式用!$A$5:$H$34,MATCH(S93,【参考】数式用!$C$4:$E$4,0)+2,0))</f>
        <v>#REF!</v>
      </c>
      <c r="U93" s="89" t="s">
        <v>134</v>
      </c>
      <c r="V93" s="601"/>
      <c r="W93" s="86" t="s">
        <v>135</v>
      </c>
      <c r="X93" s="523"/>
      <c r="Y93" s="297" t="s">
        <v>136</v>
      </c>
      <c r="Z93" s="524"/>
      <c r="AA93" s="86" t="s">
        <v>135</v>
      </c>
      <c r="AB93" s="524"/>
      <c r="AC93" s="86" t="s">
        <v>137</v>
      </c>
      <c r="AD93" s="525" t="s">
        <v>138</v>
      </c>
      <c r="AE93" s="526" t="str">
        <f t="shared" si="4"/>
        <v/>
      </c>
      <c r="AF93" s="529" t="s">
        <v>139</v>
      </c>
      <c r="AG93" s="528" t="str">
        <f t="shared" si="5"/>
        <v/>
      </c>
    </row>
    <row r="94" spans="1:33" ht="36.75" customHeight="1">
      <c r="A94" s="513">
        <f t="shared" si="6"/>
        <v>83</v>
      </c>
      <c r="B94" s="514" t="e">
        <f>IF(#REF!="","",#REF!)</f>
        <v>#REF!</v>
      </c>
      <c r="C94" s="515" t="e">
        <f>IF(#REF!="","",#REF!)</f>
        <v>#REF!</v>
      </c>
      <c r="D94" s="516" t="e">
        <f>IF(#REF!="","",#REF!)</f>
        <v>#REF!</v>
      </c>
      <c r="E94" s="516" t="e">
        <f>IF(#REF!="","",#REF!)</f>
        <v>#REF!</v>
      </c>
      <c r="F94" s="516" t="e">
        <f>IF(#REF!="","",#REF!)</f>
        <v>#REF!</v>
      </c>
      <c r="G94" s="516" t="e">
        <f>IF(#REF!="","",#REF!)</f>
        <v>#REF!</v>
      </c>
      <c r="H94" s="516" t="e">
        <f>IF(#REF!="","",#REF!)</f>
        <v>#REF!</v>
      </c>
      <c r="I94" s="516" t="e">
        <f>IF(#REF!="","",#REF!)</f>
        <v>#REF!</v>
      </c>
      <c r="J94" s="516" t="e">
        <f>IF(#REF!="","",#REF!)</f>
        <v>#REF!</v>
      </c>
      <c r="K94" s="517" t="e">
        <f>IF(#REF!="","",#REF!)</f>
        <v>#REF!</v>
      </c>
      <c r="L94" s="518" t="e">
        <f>IF(#REF!="","",#REF!)</f>
        <v>#REF!</v>
      </c>
      <c r="M94" s="518" t="e">
        <f>IF(#REF!="","",#REF!)</f>
        <v>#REF!</v>
      </c>
      <c r="N94" s="518" t="e">
        <f>IF(#REF!="","",#REF!)</f>
        <v>#REF!</v>
      </c>
      <c r="O94" s="513" t="e">
        <f>IF(#REF!="","",#REF!)</f>
        <v>#REF!</v>
      </c>
      <c r="P94" s="519" t="e">
        <f>IF(#REF!="","",#REF!)</f>
        <v>#REF!</v>
      </c>
      <c r="Q94" s="520" t="e">
        <f>IF(#REF!="","",#REF!)</f>
        <v>#REF!</v>
      </c>
      <c r="R94" s="521"/>
      <c r="S94" s="522"/>
      <c r="T94" s="545" t="e">
        <f>IF(P94="","",VLOOKUP(P94,【参考】数式用!$A$5:$H$34,MATCH(S94,【参考】数式用!$C$4:$E$4,0)+2,0))</f>
        <v>#REF!</v>
      </c>
      <c r="U94" s="89" t="s">
        <v>134</v>
      </c>
      <c r="V94" s="601"/>
      <c r="W94" s="86" t="s">
        <v>135</v>
      </c>
      <c r="X94" s="523"/>
      <c r="Y94" s="297" t="s">
        <v>136</v>
      </c>
      <c r="Z94" s="524"/>
      <c r="AA94" s="86" t="s">
        <v>135</v>
      </c>
      <c r="AB94" s="524"/>
      <c r="AC94" s="86" t="s">
        <v>137</v>
      </c>
      <c r="AD94" s="525" t="s">
        <v>138</v>
      </c>
      <c r="AE94" s="526" t="str">
        <f t="shared" si="4"/>
        <v/>
      </c>
      <c r="AF94" s="529" t="s">
        <v>139</v>
      </c>
      <c r="AG94" s="528" t="str">
        <f t="shared" si="5"/>
        <v/>
      </c>
    </row>
    <row r="95" spans="1:33" ht="36.75" customHeight="1">
      <c r="A95" s="513">
        <f t="shared" si="6"/>
        <v>84</v>
      </c>
      <c r="B95" s="514" t="e">
        <f>IF(#REF!="","",#REF!)</f>
        <v>#REF!</v>
      </c>
      <c r="C95" s="515" t="e">
        <f>IF(#REF!="","",#REF!)</f>
        <v>#REF!</v>
      </c>
      <c r="D95" s="516" t="e">
        <f>IF(#REF!="","",#REF!)</f>
        <v>#REF!</v>
      </c>
      <c r="E95" s="516" t="e">
        <f>IF(#REF!="","",#REF!)</f>
        <v>#REF!</v>
      </c>
      <c r="F95" s="516" t="e">
        <f>IF(#REF!="","",#REF!)</f>
        <v>#REF!</v>
      </c>
      <c r="G95" s="516" t="e">
        <f>IF(#REF!="","",#REF!)</f>
        <v>#REF!</v>
      </c>
      <c r="H95" s="516" t="e">
        <f>IF(#REF!="","",#REF!)</f>
        <v>#REF!</v>
      </c>
      <c r="I95" s="516" t="e">
        <f>IF(#REF!="","",#REF!)</f>
        <v>#REF!</v>
      </c>
      <c r="J95" s="516" t="e">
        <f>IF(#REF!="","",#REF!)</f>
        <v>#REF!</v>
      </c>
      <c r="K95" s="517" t="e">
        <f>IF(#REF!="","",#REF!)</f>
        <v>#REF!</v>
      </c>
      <c r="L95" s="518" t="e">
        <f>IF(#REF!="","",#REF!)</f>
        <v>#REF!</v>
      </c>
      <c r="M95" s="518" t="e">
        <f>IF(#REF!="","",#REF!)</f>
        <v>#REF!</v>
      </c>
      <c r="N95" s="518" t="e">
        <f>IF(#REF!="","",#REF!)</f>
        <v>#REF!</v>
      </c>
      <c r="O95" s="513" t="e">
        <f>IF(#REF!="","",#REF!)</f>
        <v>#REF!</v>
      </c>
      <c r="P95" s="519" t="e">
        <f>IF(#REF!="","",#REF!)</f>
        <v>#REF!</v>
      </c>
      <c r="Q95" s="520" t="e">
        <f>IF(#REF!="","",#REF!)</f>
        <v>#REF!</v>
      </c>
      <c r="R95" s="521"/>
      <c r="S95" s="522"/>
      <c r="T95" s="545" t="e">
        <f>IF(P95="","",VLOOKUP(P95,【参考】数式用!$A$5:$H$34,MATCH(S95,【参考】数式用!$C$4:$E$4,0)+2,0))</f>
        <v>#REF!</v>
      </c>
      <c r="U95" s="89" t="s">
        <v>134</v>
      </c>
      <c r="V95" s="601"/>
      <c r="W95" s="86" t="s">
        <v>135</v>
      </c>
      <c r="X95" s="523"/>
      <c r="Y95" s="297" t="s">
        <v>136</v>
      </c>
      <c r="Z95" s="524"/>
      <c r="AA95" s="86" t="s">
        <v>135</v>
      </c>
      <c r="AB95" s="524"/>
      <c r="AC95" s="86" t="s">
        <v>137</v>
      </c>
      <c r="AD95" s="525" t="s">
        <v>138</v>
      </c>
      <c r="AE95" s="526" t="str">
        <f t="shared" si="4"/>
        <v/>
      </c>
      <c r="AF95" s="529" t="s">
        <v>139</v>
      </c>
      <c r="AG95" s="528" t="str">
        <f t="shared" si="5"/>
        <v/>
      </c>
    </row>
    <row r="96" spans="1:33" ht="36.75" customHeight="1">
      <c r="A96" s="513">
        <f t="shared" si="6"/>
        <v>85</v>
      </c>
      <c r="B96" s="514" t="e">
        <f>IF(#REF!="","",#REF!)</f>
        <v>#REF!</v>
      </c>
      <c r="C96" s="515" t="e">
        <f>IF(#REF!="","",#REF!)</f>
        <v>#REF!</v>
      </c>
      <c r="D96" s="516" t="e">
        <f>IF(#REF!="","",#REF!)</f>
        <v>#REF!</v>
      </c>
      <c r="E96" s="516" t="e">
        <f>IF(#REF!="","",#REF!)</f>
        <v>#REF!</v>
      </c>
      <c r="F96" s="516" t="e">
        <f>IF(#REF!="","",#REF!)</f>
        <v>#REF!</v>
      </c>
      <c r="G96" s="516" t="e">
        <f>IF(#REF!="","",#REF!)</f>
        <v>#REF!</v>
      </c>
      <c r="H96" s="516" t="e">
        <f>IF(#REF!="","",#REF!)</f>
        <v>#REF!</v>
      </c>
      <c r="I96" s="516" t="e">
        <f>IF(#REF!="","",#REF!)</f>
        <v>#REF!</v>
      </c>
      <c r="J96" s="516" t="e">
        <f>IF(#REF!="","",#REF!)</f>
        <v>#REF!</v>
      </c>
      <c r="K96" s="517" t="e">
        <f>IF(#REF!="","",#REF!)</f>
        <v>#REF!</v>
      </c>
      <c r="L96" s="518" t="e">
        <f>IF(#REF!="","",#REF!)</f>
        <v>#REF!</v>
      </c>
      <c r="M96" s="518" t="e">
        <f>IF(#REF!="","",#REF!)</f>
        <v>#REF!</v>
      </c>
      <c r="N96" s="518" t="e">
        <f>IF(#REF!="","",#REF!)</f>
        <v>#REF!</v>
      </c>
      <c r="O96" s="513" t="e">
        <f>IF(#REF!="","",#REF!)</f>
        <v>#REF!</v>
      </c>
      <c r="P96" s="519" t="e">
        <f>IF(#REF!="","",#REF!)</f>
        <v>#REF!</v>
      </c>
      <c r="Q96" s="520" t="e">
        <f>IF(#REF!="","",#REF!)</f>
        <v>#REF!</v>
      </c>
      <c r="R96" s="521"/>
      <c r="S96" s="522"/>
      <c r="T96" s="545" t="e">
        <f>IF(P96="","",VLOOKUP(P96,【参考】数式用!$A$5:$H$34,MATCH(S96,【参考】数式用!$C$4:$E$4,0)+2,0))</f>
        <v>#REF!</v>
      </c>
      <c r="U96" s="89" t="s">
        <v>134</v>
      </c>
      <c r="V96" s="601"/>
      <c r="W96" s="86" t="s">
        <v>135</v>
      </c>
      <c r="X96" s="523"/>
      <c r="Y96" s="297" t="s">
        <v>136</v>
      </c>
      <c r="Z96" s="524"/>
      <c r="AA96" s="86" t="s">
        <v>135</v>
      </c>
      <c r="AB96" s="524"/>
      <c r="AC96" s="86" t="s">
        <v>137</v>
      </c>
      <c r="AD96" s="525" t="s">
        <v>138</v>
      </c>
      <c r="AE96" s="526" t="str">
        <f t="shared" si="4"/>
        <v/>
      </c>
      <c r="AF96" s="529" t="s">
        <v>139</v>
      </c>
      <c r="AG96" s="528" t="str">
        <f t="shared" si="5"/>
        <v/>
      </c>
    </row>
    <row r="97" spans="1:33" ht="36.75" customHeight="1">
      <c r="A97" s="513">
        <f t="shared" si="6"/>
        <v>86</v>
      </c>
      <c r="B97" s="514" t="e">
        <f>IF(#REF!="","",#REF!)</f>
        <v>#REF!</v>
      </c>
      <c r="C97" s="515" t="e">
        <f>IF(#REF!="","",#REF!)</f>
        <v>#REF!</v>
      </c>
      <c r="D97" s="516" t="e">
        <f>IF(#REF!="","",#REF!)</f>
        <v>#REF!</v>
      </c>
      <c r="E97" s="516" t="e">
        <f>IF(#REF!="","",#REF!)</f>
        <v>#REF!</v>
      </c>
      <c r="F97" s="516" t="e">
        <f>IF(#REF!="","",#REF!)</f>
        <v>#REF!</v>
      </c>
      <c r="G97" s="516" t="e">
        <f>IF(#REF!="","",#REF!)</f>
        <v>#REF!</v>
      </c>
      <c r="H97" s="516" t="e">
        <f>IF(#REF!="","",#REF!)</f>
        <v>#REF!</v>
      </c>
      <c r="I97" s="516" t="e">
        <f>IF(#REF!="","",#REF!)</f>
        <v>#REF!</v>
      </c>
      <c r="J97" s="516" t="e">
        <f>IF(#REF!="","",#REF!)</f>
        <v>#REF!</v>
      </c>
      <c r="K97" s="517" t="e">
        <f>IF(#REF!="","",#REF!)</f>
        <v>#REF!</v>
      </c>
      <c r="L97" s="518" t="e">
        <f>IF(#REF!="","",#REF!)</f>
        <v>#REF!</v>
      </c>
      <c r="M97" s="518" t="e">
        <f>IF(#REF!="","",#REF!)</f>
        <v>#REF!</v>
      </c>
      <c r="N97" s="518" t="e">
        <f>IF(#REF!="","",#REF!)</f>
        <v>#REF!</v>
      </c>
      <c r="O97" s="513" t="e">
        <f>IF(#REF!="","",#REF!)</f>
        <v>#REF!</v>
      </c>
      <c r="P97" s="519" t="e">
        <f>IF(#REF!="","",#REF!)</f>
        <v>#REF!</v>
      </c>
      <c r="Q97" s="520" t="e">
        <f>IF(#REF!="","",#REF!)</f>
        <v>#REF!</v>
      </c>
      <c r="R97" s="521"/>
      <c r="S97" s="522"/>
      <c r="T97" s="545" t="e">
        <f>IF(P97="","",VLOOKUP(P97,【参考】数式用!$A$5:$H$34,MATCH(S97,【参考】数式用!$C$4:$E$4,0)+2,0))</f>
        <v>#REF!</v>
      </c>
      <c r="U97" s="89" t="s">
        <v>134</v>
      </c>
      <c r="V97" s="601"/>
      <c r="W97" s="86" t="s">
        <v>135</v>
      </c>
      <c r="X97" s="523"/>
      <c r="Y97" s="297" t="s">
        <v>136</v>
      </c>
      <c r="Z97" s="524"/>
      <c r="AA97" s="86" t="s">
        <v>135</v>
      </c>
      <c r="AB97" s="524"/>
      <c r="AC97" s="86" t="s">
        <v>137</v>
      </c>
      <c r="AD97" s="525" t="s">
        <v>138</v>
      </c>
      <c r="AE97" s="526" t="str">
        <f t="shared" si="4"/>
        <v/>
      </c>
      <c r="AF97" s="529" t="s">
        <v>139</v>
      </c>
      <c r="AG97" s="528" t="str">
        <f t="shared" si="5"/>
        <v/>
      </c>
    </row>
    <row r="98" spans="1:33" ht="36.75" customHeight="1">
      <c r="A98" s="513">
        <f t="shared" si="6"/>
        <v>87</v>
      </c>
      <c r="B98" s="514" t="e">
        <f>IF(#REF!="","",#REF!)</f>
        <v>#REF!</v>
      </c>
      <c r="C98" s="515" t="e">
        <f>IF(#REF!="","",#REF!)</f>
        <v>#REF!</v>
      </c>
      <c r="D98" s="516" t="e">
        <f>IF(#REF!="","",#REF!)</f>
        <v>#REF!</v>
      </c>
      <c r="E98" s="516" t="e">
        <f>IF(#REF!="","",#REF!)</f>
        <v>#REF!</v>
      </c>
      <c r="F98" s="516" t="e">
        <f>IF(#REF!="","",#REF!)</f>
        <v>#REF!</v>
      </c>
      <c r="G98" s="516" t="e">
        <f>IF(#REF!="","",#REF!)</f>
        <v>#REF!</v>
      </c>
      <c r="H98" s="516" t="e">
        <f>IF(#REF!="","",#REF!)</f>
        <v>#REF!</v>
      </c>
      <c r="I98" s="516" t="e">
        <f>IF(#REF!="","",#REF!)</f>
        <v>#REF!</v>
      </c>
      <c r="J98" s="516" t="e">
        <f>IF(#REF!="","",#REF!)</f>
        <v>#REF!</v>
      </c>
      <c r="K98" s="517" t="e">
        <f>IF(#REF!="","",#REF!)</f>
        <v>#REF!</v>
      </c>
      <c r="L98" s="518" t="e">
        <f>IF(#REF!="","",#REF!)</f>
        <v>#REF!</v>
      </c>
      <c r="M98" s="518" t="e">
        <f>IF(#REF!="","",#REF!)</f>
        <v>#REF!</v>
      </c>
      <c r="N98" s="518" t="e">
        <f>IF(#REF!="","",#REF!)</f>
        <v>#REF!</v>
      </c>
      <c r="O98" s="513" t="e">
        <f>IF(#REF!="","",#REF!)</f>
        <v>#REF!</v>
      </c>
      <c r="P98" s="519" t="e">
        <f>IF(#REF!="","",#REF!)</f>
        <v>#REF!</v>
      </c>
      <c r="Q98" s="520" t="e">
        <f>IF(#REF!="","",#REF!)</f>
        <v>#REF!</v>
      </c>
      <c r="R98" s="521"/>
      <c r="S98" s="522"/>
      <c r="T98" s="545" t="e">
        <f>IF(P98="","",VLOOKUP(P98,【参考】数式用!$A$5:$H$34,MATCH(S98,【参考】数式用!$C$4:$E$4,0)+2,0))</f>
        <v>#REF!</v>
      </c>
      <c r="U98" s="89" t="s">
        <v>134</v>
      </c>
      <c r="V98" s="601"/>
      <c r="W98" s="86" t="s">
        <v>135</v>
      </c>
      <c r="X98" s="523"/>
      <c r="Y98" s="297" t="s">
        <v>136</v>
      </c>
      <c r="Z98" s="524"/>
      <c r="AA98" s="86" t="s">
        <v>135</v>
      </c>
      <c r="AB98" s="524"/>
      <c r="AC98" s="86" t="s">
        <v>137</v>
      </c>
      <c r="AD98" s="525" t="s">
        <v>138</v>
      </c>
      <c r="AE98" s="526" t="str">
        <f t="shared" si="4"/>
        <v/>
      </c>
      <c r="AF98" s="529" t="s">
        <v>139</v>
      </c>
      <c r="AG98" s="528" t="str">
        <f t="shared" si="5"/>
        <v/>
      </c>
    </row>
    <row r="99" spans="1:33" ht="36.75" customHeight="1">
      <c r="A99" s="513">
        <f t="shared" si="6"/>
        <v>88</v>
      </c>
      <c r="B99" s="514" t="e">
        <f>IF(#REF!="","",#REF!)</f>
        <v>#REF!</v>
      </c>
      <c r="C99" s="515" t="e">
        <f>IF(#REF!="","",#REF!)</f>
        <v>#REF!</v>
      </c>
      <c r="D99" s="516" t="e">
        <f>IF(#REF!="","",#REF!)</f>
        <v>#REF!</v>
      </c>
      <c r="E99" s="516" t="e">
        <f>IF(#REF!="","",#REF!)</f>
        <v>#REF!</v>
      </c>
      <c r="F99" s="516" t="e">
        <f>IF(#REF!="","",#REF!)</f>
        <v>#REF!</v>
      </c>
      <c r="G99" s="516" t="e">
        <f>IF(#REF!="","",#REF!)</f>
        <v>#REF!</v>
      </c>
      <c r="H99" s="516" t="e">
        <f>IF(#REF!="","",#REF!)</f>
        <v>#REF!</v>
      </c>
      <c r="I99" s="516" t="e">
        <f>IF(#REF!="","",#REF!)</f>
        <v>#REF!</v>
      </c>
      <c r="J99" s="516" t="e">
        <f>IF(#REF!="","",#REF!)</f>
        <v>#REF!</v>
      </c>
      <c r="K99" s="517" t="e">
        <f>IF(#REF!="","",#REF!)</f>
        <v>#REF!</v>
      </c>
      <c r="L99" s="518" t="e">
        <f>IF(#REF!="","",#REF!)</f>
        <v>#REF!</v>
      </c>
      <c r="M99" s="518" t="e">
        <f>IF(#REF!="","",#REF!)</f>
        <v>#REF!</v>
      </c>
      <c r="N99" s="518" t="e">
        <f>IF(#REF!="","",#REF!)</f>
        <v>#REF!</v>
      </c>
      <c r="O99" s="513" t="e">
        <f>IF(#REF!="","",#REF!)</f>
        <v>#REF!</v>
      </c>
      <c r="P99" s="519" t="e">
        <f>IF(#REF!="","",#REF!)</f>
        <v>#REF!</v>
      </c>
      <c r="Q99" s="520" t="e">
        <f>IF(#REF!="","",#REF!)</f>
        <v>#REF!</v>
      </c>
      <c r="R99" s="521"/>
      <c r="S99" s="522"/>
      <c r="T99" s="545" t="e">
        <f>IF(P99="","",VLOOKUP(P99,【参考】数式用!$A$5:$H$34,MATCH(S99,【参考】数式用!$C$4:$E$4,0)+2,0))</f>
        <v>#REF!</v>
      </c>
      <c r="U99" s="89" t="s">
        <v>134</v>
      </c>
      <c r="V99" s="601"/>
      <c r="W99" s="86" t="s">
        <v>135</v>
      </c>
      <c r="X99" s="523"/>
      <c r="Y99" s="297" t="s">
        <v>136</v>
      </c>
      <c r="Z99" s="524"/>
      <c r="AA99" s="86" t="s">
        <v>135</v>
      </c>
      <c r="AB99" s="524"/>
      <c r="AC99" s="86" t="s">
        <v>137</v>
      </c>
      <c r="AD99" s="525" t="s">
        <v>138</v>
      </c>
      <c r="AE99" s="526" t="str">
        <f t="shared" si="4"/>
        <v/>
      </c>
      <c r="AF99" s="529" t="s">
        <v>139</v>
      </c>
      <c r="AG99" s="528" t="str">
        <f t="shared" si="5"/>
        <v/>
      </c>
    </row>
    <row r="100" spans="1:33" ht="36.75" customHeight="1">
      <c r="A100" s="513">
        <f t="shared" si="6"/>
        <v>89</v>
      </c>
      <c r="B100" s="514" t="e">
        <f>IF(#REF!="","",#REF!)</f>
        <v>#REF!</v>
      </c>
      <c r="C100" s="515" t="e">
        <f>IF(#REF!="","",#REF!)</f>
        <v>#REF!</v>
      </c>
      <c r="D100" s="516" t="e">
        <f>IF(#REF!="","",#REF!)</f>
        <v>#REF!</v>
      </c>
      <c r="E100" s="516" t="e">
        <f>IF(#REF!="","",#REF!)</f>
        <v>#REF!</v>
      </c>
      <c r="F100" s="516" t="e">
        <f>IF(#REF!="","",#REF!)</f>
        <v>#REF!</v>
      </c>
      <c r="G100" s="516" t="e">
        <f>IF(#REF!="","",#REF!)</f>
        <v>#REF!</v>
      </c>
      <c r="H100" s="516" t="e">
        <f>IF(#REF!="","",#REF!)</f>
        <v>#REF!</v>
      </c>
      <c r="I100" s="516" t="e">
        <f>IF(#REF!="","",#REF!)</f>
        <v>#REF!</v>
      </c>
      <c r="J100" s="516" t="e">
        <f>IF(#REF!="","",#REF!)</f>
        <v>#REF!</v>
      </c>
      <c r="K100" s="517" t="e">
        <f>IF(#REF!="","",#REF!)</f>
        <v>#REF!</v>
      </c>
      <c r="L100" s="518" t="e">
        <f>IF(#REF!="","",#REF!)</f>
        <v>#REF!</v>
      </c>
      <c r="M100" s="518" t="e">
        <f>IF(#REF!="","",#REF!)</f>
        <v>#REF!</v>
      </c>
      <c r="N100" s="518" t="e">
        <f>IF(#REF!="","",#REF!)</f>
        <v>#REF!</v>
      </c>
      <c r="O100" s="513" t="e">
        <f>IF(#REF!="","",#REF!)</f>
        <v>#REF!</v>
      </c>
      <c r="P100" s="519" t="e">
        <f>IF(#REF!="","",#REF!)</f>
        <v>#REF!</v>
      </c>
      <c r="Q100" s="520" t="e">
        <f>IF(#REF!="","",#REF!)</f>
        <v>#REF!</v>
      </c>
      <c r="R100" s="521"/>
      <c r="S100" s="522"/>
      <c r="T100" s="545" t="e">
        <f>IF(P100="","",VLOOKUP(P100,【参考】数式用!$A$5:$H$34,MATCH(S100,【参考】数式用!$C$4:$E$4,0)+2,0))</f>
        <v>#REF!</v>
      </c>
      <c r="U100" s="89" t="s">
        <v>134</v>
      </c>
      <c r="V100" s="601"/>
      <c r="W100" s="86" t="s">
        <v>135</v>
      </c>
      <c r="X100" s="523"/>
      <c r="Y100" s="297" t="s">
        <v>136</v>
      </c>
      <c r="Z100" s="524"/>
      <c r="AA100" s="86" t="s">
        <v>135</v>
      </c>
      <c r="AB100" s="524"/>
      <c r="AC100" s="86" t="s">
        <v>137</v>
      </c>
      <c r="AD100" s="525" t="s">
        <v>138</v>
      </c>
      <c r="AE100" s="526" t="str">
        <f t="shared" si="4"/>
        <v/>
      </c>
      <c r="AF100" s="529" t="s">
        <v>139</v>
      </c>
      <c r="AG100" s="528" t="str">
        <f t="shared" si="5"/>
        <v/>
      </c>
    </row>
    <row r="101" spans="1:33" ht="36.75" customHeight="1">
      <c r="A101" s="513">
        <f t="shared" si="6"/>
        <v>90</v>
      </c>
      <c r="B101" s="514" t="e">
        <f>IF(#REF!="","",#REF!)</f>
        <v>#REF!</v>
      </c>
      <c r="C101" s="515" t="e">
        <f>IF(#REF!="","",#REF!)</f>
        <v>#REF!</v>
      </c>
      <c r="D101" s="516" t="e">
        <f>IF(#REF!="","",#REF!)</f>
        <v>#REF!</v>
      </c>
      <c r="E101" s="516" t="e">
        <f>IF(#REF!="","",#REF!)</f>
        <v>#REF!</v>
      </c>
      <c r="F101" s="516" t="e">
        <f>IF(#REF!="","",#REF!)</f>
        <v>#REF!</v>
      </c>
      <c r="G101" s="516" t="e">
        <f>IF(#REF!="","",#REF!)</f>
        <v>#REF!</v>
      </c>
      <c r="H101" s="516" t="e">
        <f>IF(#REF!="","",#REF!)</f>
        <v>#REF!</v>
      </c>
      <c r="I101" s="516" t="e">
        <f>IF(#REF!="","",#REF!)</f>
        <v>#REF!</v>
      </c>
      <c r="J101" s="516" t="e">
        <f>IF(#REF!="","",#REF!)</f>
        <v>#REF!</v>
      </c>
      <c r="K101" s="517" t="e">
        <f>IF(#REF!="","",#REF!)</f>
        <v>#REF!</v>
      </c>
      <c r="L101" s="518" t="e">
        <f>IF(#REF!="","",#REF!)</f>
        <v>#REF!</v>
      </c>
      <c r="M101" s="518" t="e">
        <f>IF(#REF!="","",#REF!)</f>
        <v>#REF!</v>
      </c>
      <c r="N101" s="518" t="e">
        <f>IF(#REF!="","",#REF!)</f>
        <v>#REF!</v>
      </c>
      <c r="O101" s="513" t="e">
        <f>IF(#REF!="","",#REF!)</f>
        <v>#REF!</v>
      </c>
      <c r="P101" s="519" t="e">
        <f>IF(#REF!="","",#REF!)</f>
        <v>#REF!</v>
      </c>
      <c r="Q101" s="520" t="e">
        <f>IF(#REF!="","",#REF!)</f>
        <v>#REF!</v>
      </c>
      <c r="R101" s="521"/>
      <c r="S101" s="522"/>
      <c r="T101" s="545" t="e">
        <f>IF(P101="","",VLOOKUP(P101,【参考】数式用!$A$5:$H$34,MATCH(S101,【参考】数式用!$C$4:$E$4,0)+2,0))</f>
        <v>#REF!</v>
      </c>
      <c r="U101" s="89" t="s">
        <v>134</v>
      </c>
      <c r="V101" s="601"/>
      <c r="W101" s="86" t="s">
        <v>135</v>
      </c>
      <c r="X101" s="523"/>
      <c r="Y101" s="297" t="s">
        <v>136</v>
      </c>
      <c r="Z101" s="524"/>
      <c r="AA101" s="86" t="s">
        <v>135</v>
      </c>
      <c r="AB101" s="524"/>
      <c r="AC101" s="86" t="s">
        <v>137</v>
      </c>
      <c r="AD101" s="525" t="s">
        <v>138</v>
      </c>
      <c r="AE101" s="526" t="str">
        <f t="shared" si="4"/>
        <v/>
      </c>
      <c r="AF101" s="529" t="s">
        <v>139</v>
      </c>
      <c r="AG101" s="528" t="str">
        <f t="shared" si="5"/>
        <v/>
      </c>
    </row>
    <row r="102" spans="1:33" ht="36.75" customHeight="1">
      <c r="A102" s="513">
        <f t="shared" si="6"/>
        <v>91</v>
      </c>
      <c r="B102" s="514" t="e">
        <f>IF(#REF!="","",#REF!)</f>
        <v>#REF!</v>
      </c>
      <c r="C102" s="515" t="e">
        <f>IF(#REF!="","",#REF!)</f>
        <v>#REF!</v>
      </c>
      <c r="D102" s="516" t="e">
        <f>IF(#REF!="","",#REF!)</f>
        <v>#REF!</v>
      </c>
      <c r="E102" s="516" t="e">
        <f>IF(#REF!="","",#REF!)</f>
        <v>#REF!</v>
      </c>
      <c r="F102" s="516" t="e">
        <f>IF(#REF!="","",#REF!)</f>
        <v>#REF!</v>
      </c>
      <c r="G102" s="516" t="e">
        <f>IF(#REF!="","",#REF!)</f>
        <v>#REF!</v>
      </c>
      <c r="H102" s="516" t="e">
        <f>IF(#REF!="","",#REF!)</f>
        <v>#REF!</v>
      </c>
      <c r="I102" s="516" t="e">
        <f>IF(#REF!="","",#REF!)</f>
        <v>#REF!</v>
      </c>
      <c r="J102" s="516" t="e">
        <f>IF(#REF!="","",#REF!)</f>
        <v>#REF!</v>
      </c>
      <c r="K102" s="517" t="e">
        <f>IF(#REF!="","",#REF!)</f>
        <v>#REF!</v>
      </c>
      <c r="L102" s="518" t="e">
        <f>IF(#REF!="","",#REF!)</f>
        <v>#REF!</v>
      </c>
      <c r="M102" s="518" t="e">
        <f>IF(#REF!="","",#REF!)</f>
        <v>#REF!</v>
      </c>
      <c r="N102" s="518" t="e">
        <f>IF(#REF!="","",#REF!)</f>
        <v>#REF!</v>
      </c>
      <c r="O102" s="513" t="e">
        <f>IF(#REF!="","",#REF!)</f>
        <v>#REF!</v>
      </c>
      <c r="P102" s="519" t="e">
        <f>IF(#REF!="","",#REF!)</f>
        <v>#REF!</v>
      </c>
      <c r="Q102" s="520" t="e">
        <f>IF(#REF!="","",#REF!)</f>
        <v>#REF!</v>
      </c>
      <c r="R102" s="521"/>
      <c r="S102" s="522"/>
      <c r="T102" s="545" t="e">
        <f>IF(P102="","",VLOOKUP(P102,【参考】数式用!$A$5:$H$34,MATCH(S102,【参考】数式用!$C$4:$E$4,0)+2,0))</f>
        <v>#REF!</v>
      </c>
      <c r="U102" s="89" t="s">
        <v>134</v>
      </c>
      <c r="V102" s="601"/>
      <c r="W102" s="86" t="s">
        <v>135</v>
      </c>
      <c r="X102" s="523"/>
      <c r="Y102" s="297" t="s">
        <v>136</v>
      </c>
      <c r="Z102" s="524"/>
      <c r="AA102" s="86" t="s">
        <v>135</v>
      </c>
      <c r="AB102" s="524"/>
      <c r="AC102" s="86" t="s">
        <v>137</v>
      </c>
      <c r="AD102" s="525" t="s">
        <v>138</v>
      </c>
      <c r="AE102" s="526" t="str">
        <f t="shared" si="4"/>
        <v/>
      </c>
      <c r="AF102" s="529" t="s">
        <v>139</v>
      </c>
      <c r="AG102" s="528" t="str">
        <f t="shared" si="5"/>
        <v/>
      </c>
    </row>
    <row r="103" spans="1:33" ht="36.75" customHeight="1">
      <c r="A103" s="513">
        <f t="shared" si="6"/>
        <v>92</v>
      </c>
      <c r="B103" s="514" t="e">
        <f>IF(#REF!="","",#REF!)</f>
        <v>#REF!</v>
      </c>
      <c r="C103" s="515" t="e">
        <f>IF(#REF!="","",#REF!)</f>
        <v>#REF!</v>
      </c>
      <c r="D103" s="516" t="e">
        <f>IF(#REF!="","",#REF!)</f>
        <v>#REF!</v>
      </c>
      <c r="E103" s="516" t="e">
        <f>IF(#REF!="","",#REF!)</f>
        <v>#REF!</v>
      </c>
      <c r="F103" s="516" t="e">
        <f>IF(#REF!="","",#REF!)</f>
        <v>#REF!</v>
      </c>
      <c r="G103" s="516" t="e">
        <f>IF(#REF!="","",#REF!)</f>
        <v>#REF!</v>
      </c>
      <c r="H103" s="516" t="e">
        <f>IF(#REF!="","",#REF!)</f>
        <v>#REF!</v>
      </c>
      <c r="I103" s="516" t="e">
        <f>IF(#REF!="","",#REF!)</f>
        <v>#REF!</v>
      </c>
      <c r="J103" s="516" t="e">
        <f>IF(#REF!="","",#REF!)</f>
        <v>#REF!</v>
      </c>
      <c r="K103" s="517" t="e">
        <f>IF(#REF!="","",#REF!)</f>
        <v>#REF!</v>
      </c>
      <c r="L103" s="518" t="e">
        <f>IF(#REF!="","",#REF!)</f>
        <v>#REF!</v>
      </c>
      <c r="M103" s="518" t="e">
        <f>IF(#REF!="","",#REF!)</f>
        <v>#REF!</v>
      </c>
      <c r="N103" s="518" t="e">
        <f>IF(#REF!="","",#REF!)</f>
        <v>#REF!</v>
      </c>
      <c r="O103" s="513" t="e">
        <f>IF(#REF!="","",#REF!)</f>
        <v>#REF!</v>
      </c>
      <c r="P103" s="519" t="e">
        <f>IF(#REF!="","",#REF!)</f>
        <v>#REF!</v>
      </c>
      <c r="Q103" s="520" t="e">
        <f>IF(#REF!="","",#REF!)</f>
        <v>#REF!</v>
      </c>
      <c r="R103" s="521"/>
      <c r="S103" s="522"/>
      <c r="T103" s="545" t="e">
        <f>IF(P103="","",VLOOKUP(P103,【参考】数式用!$A$5:$H$34,MATCH(S103,【参考】数式用!$C$4:$E$4,0)+2,0))</f>
        <v>#REF!</v>
      </c>
      <c r="U103" s="89" t="s">
        <v>134</v>
      </c>
      <c r="V103" s="601"/>
      <c r="W103" s="86" t="s">
        <v>135</v>
      </c>
      <c r="X103" s="523"/>
      <c r="Y103" s="297" t="s">
        <v>136</v>
      </c>
      <c r="Z103" s="524"/>
      <c r="AA103" s="86" t="s">
        <v>135</v>
      </c>
      <c r="AB103" s="524"/>
      <c r="AC103" s="86" t="s">
        <v>137</v>
      </c>
      <c r="AD103" s="525" t="s">
        <v>138</v>
      </c>
      <c r="AE103" s="526" t="str">
        <f t="shared" si="4"/>
        <v/>
      </c>
      <c r="AF103" s="529" t="s">
        <v>139</v>
      </c>
      <c r="AG103" s="528" t="str">
        <f t="shared" si="5"/>
        <v/>
      </c>
    </row>
    <row r="104" spans="1:33" ht="36.75" customHeight="1">
      <c r="A104" s="513">
        <f t="shared" si="6"/>
        <v>93</v>
      </c>
      <c r="B104" s="514" t="e">
        <f>IF(#REF!="","",#REF!)</f>
        <v>#REF!</v>
      </c>
      <c r="C104" s="515" t="e">
        <f>IF(#REF!="","",#REF!)</f>
        <v>#REF!</v>
      </c>
      <c r="D104" s="516" t="e">
        <f>IF(#REF!="","",#REF!)</f>
        <v>#REF!</v>
      </c>
      <c r="E104" s="516" t="e">
        <f>IF(#REF!="","",#REF!)</f>
        <v>#REF!</v>
      </c>
      <c r="F104" s="516" t="e">
        <f>IF(#REF!="","",#REF!)</f>
        <v>#REF!</v>
      </c>
      <c r="G104" s="516" t="e">
        <f>IF(#REF!="","",#REF!)</f>
        <v>#REF!</v>
      </c>
      <c r="H104" s="516" t="e">
        <f>IF(#REF!="","",#REF!)</f>
        <v>#REF!</v>
      </c>
      <c r="I104" s="516" t="e">
        <f>IF(#REF!="","",#REF!)</f>
        <v>#REF!</v>
      </c>
      <c r="J104" s="516" t="e">
        <f>IF(#REF!="","",#REF!)</f>
        <v>#REF!</v>
      </c>
      <c r="K104" s="517" t="e">
        <f>IF(#REF!="","",#REF!)</f>
        <v>#REF!</v>
      </c>
      <c r="L104" s="518" t="e">
        <f>IF(#REF!="","",#REF!)</f>
        <v>#REF!</v>
      </c>
      <c r="M104" s="518" t="e">
        <f>IF(#REF!="","",#REF!)</f>
        <v>#REF!</v>
      </c>
      <c r="N104" s="518" t="e">
        <f>IF(#REF!="","",#REF!)</f>
        <v>#REF!</v>
      </c>
      <c r="O104" s="513" t="e">
        <f>IF(#REF!="","",#REF!)</f>
        <v>#REF!</v>
      </c>
      <c r="P104" s="519" t="e">
        <f>IF(#REF!="","",#REF!)</f>
        <v>#REF!</v>
      </c>
      <c r="Q104" s="520" t="e">
        <f>IF(#REF!="","",#REF!)</f>
        <v>#REF!</v>
      </c>
      <c r="R104" s="521"/>
      <c r="S104" s="522"/>
      <c r="T104" s="545" t="e">
        <f>IF(P104="","",VLOOKUP(P104,【参考】数式用!$A$5:$H$34,MATCH(S104,【参考】数式用!$C$4:$E$4,0)+2,0))</f>
        <v>#REF!</v>
      </c>
      <c r="U104" s="89" t="s">
        <v>134</v>
      </c>
      <c r="V104" s="601"/>
      <c r="W104" s="86" t="s">
        <v>135</v>
      </c>
      <c r="X104" s="523"/>
      <c r="Y104" s="297" t="s">
        <v>136</v>
      </c>
      <c r="Z104" s="524"/>
      <c r="AA104" s="86" t="s">
        <v>135</v>
      </c>
      <c r="AB104" s="524"/>
      <c r="AC104" s="86" t="s">
        <v>137</v>
      </c>
      <c r="AD104" s="525" t="s">
        <v>138</v>
      </c>
      <c r="AE104" s="526" t="str">
        <f t="shared" si="4"/>
        <v/>
      </c>
      <c r="AF104" s="529" t="s">
        <v>139</v>
      </c>
      <c r="AG104" s="528" t="str">
        <f t="shared" si="5"/>
        <v/>
      </c>
    </row>
    <row r="105" spans="1:33" ht="36.75" customHeight="1">
      <c r="A105" s="513">
        <f t="shared" si="6"/>
        <v>94</v>
      </c>
      <c r="B105" s="514" t="e">
        <f>IF(#REF!="","",#REF!)</f>
        <v>#REF!</v>
      </c>
      <c r="C105" s="515" t="e">
        <f>IF(#REF!="","",#REF!)</f>
        <v>#REF!</v>
      </c>
      <c r="D105" s="516" t="e">
        <f>IF(#REF!="","",#REF!)</f>
        <v>#REF!</v>
      </c>
      <c r="E105" s="516" t="e">
        <f>IF(#REF!="","",#REF!)</f>
        <v>#REF!</v>
      </c>
      <c r="F105" s="516" t="e">
        <f>IF(#REF!="","",#REF!)</f>
        <v>#REF!</v>
      </c>
      <c r="G105" s="516" t="e">
        <f>IF(#REF!="","",#REF!)</f>
        <v>#REF!</v>
      </c>
      <c r="H105" s="516" t="e">
        <f>IF(#REF!="","",#REF!)</f>
        <v>#REF!</v>
      </c>
      <c r="I105" s="516" t="e">
        <f>IF(#REF!="","",#REF!)</f>
        <v>#REF!</v>
      </c>
      <c r="J105" s="516" t="e">
        <f>IF(#REF!="","",#REF!)</f>
        <v>#REF!</v>
      </c>
      <c r="K105" s="517" t="e">
        <f>IF(#REF!="","",#REF!)</f>
        <v>#REF!</v>
      </c>
      <c r="L105" s="518" t="e">
        <f>IF(#REF!="","",#REF!)</f>
        <v>#REF!</v>
      </c>
      <c r="M105" s="518" t="e">
        <f>IF(#REF!="","",#REF!)</f>
        <v>#REF!</v>
      </c>
      <c r="N105" s="518" t="e">
        <f>IF(#REF!="","",#REF!)</f>
        <v>#REF!</v>
      </c>
      <c r="O105" s="513" t="e">
        <f>IF(#REF!="","",#REF!)</f>
        <v>#REF!</v>
      </c>
      <c r="P105" s="519" t="e">
        <f>IF(#REF!="","",#REF!)</f>
        <v>#REF!</v>
      </c>
      <c r="Q105" s="520" t="e">
        <f>IF(#REF!="","",#REF!)</f>
        <v>#REF!</v>
      </c>
      <c r="R105" s="521"/>
      <c r="S105" s="522"/>
      <c r="T105" s="545" t="e">
        <f>IF(P105="","",VLOOKUP(P105,【参考】数式用!$A$5:$H$34,MATCH(S105,【参考】数式用!$C$4:$E$4,0)+2,0))</f>
        <v>#REF!</v>
      </c>
      <c r="U105" s="89" t="s">
        <v>134</v>
      </c>
      <c r="V105" s="601"/>
      <c r="W105" s="86" t="s">
        <v>135</v>
      </c>
      <c r="X105" s="523"/>
      <c r="Y105" s="297" t="s">
        <v>136</v>
      </c>
      <c r="Z105" s="524"/>
      <c r="AA105" s="86" t="s">
        <v>135</v>
      </c>
      <c r="AB105" s="524"/>
      <c r="AC105" s="86" t="s">
        <v>137</v>
      </c>
      <c r="AD105" s="525" t="s">
        <v>138</v>
      </c>
      <c r="AE105" s="526" t="str">
        <f t="shared" si="4"/>
        <v/>
      </c>
      <c r="AF105" s="529" t="s">
        <v>139</v>
      </c>
      <c r="AG105" s="528" t="str">
        <f t="shared" si="5"/>
        <v/>
      </c>
    </row>
    <row r="106" spans="1:33" ht="36.75" customHeight="1">
      <c r="A106" s="513">
        <f t="shared" si="6"/>
        <v>95</v>
      </c>
      <c r="B106" s="514" t="e">
        <f>IF(#REF!="","",#REF!)</f>
        <v>#REF!</v>
      </c>
      <c r="C106" s="515" t="e">
        <f>IF(#REF!="","",#REF!)</f>
        <v>#REF!</v>
      </c>
      <c r="D106" s="516" t="e">
        <f>IF(#REF!="","",#REF!)</f>
        <v>#REF!</v>
      </c>
      <c r="E106" s="516" t="e">
        <f>IF(#REF!="","",#REF!)</f>
        <v>#REF!</v>
      </c>
      <c r="F106" s="516" t="e">
        <f>IF(#REF!="","",#REF!)</f>
        <v>#REF!</v>
      </c>
      <c r="G106" s="516" t="e">
        <f>IF(#REF!="","",#REF!)</f>
        <v>#REF!</v>
      </c>
      <c r="H106" s="516" t="e">
        <f>IF(#REF!="","",#REF!)</f>
        <v>#REF!</v>
      </c>
      <c r="I106" s="516" t="e">
        <f>IF(#REF!="","",#REF!)</f>
        <v>#REF!</v>
      </c>
      <c r="J106" s="516" t="e">
        <f>IF(#REF!="","",#REF!)</f>
        <v>#REF!</v>
      </c>
      <c r="K106" s="517" t="e">
        <f>IF(#REF!="","",#REF!)</f>
        <v>#REF!</v>
      </c>
      <c r="L106" s="518" t="e">
        <f>IF(#REF!="","",#REF!)</f>
        <v>#REF!</v>
      </c>
      <c r="M106" s="518" t="e">
        <f>IF(#REF!="","",#REF!)</f>
        <v>#REF!</v>
      </c>
      <c r="N106" s="518" t="e">
        <f>IF(#REF!="","",#REF!)</f>
        <v>#REF!</v>
      </c>
      <c r="O106" s="513" t="e">
        <f>IF(#REF!="","",#REF!)</f>
        <v>#REF!</v>
      </c>
      <c r="P106" s="519" t="e">
        <f>IF(#REF!="","",#REF!)</f>
        <v>#REF!</v>
      </c>
      <c r="Q106" s="520" t="e">
        <f>IF(#REF!="","",#REF!)</f>
        <v>#REF!</v>
      </c>
      <c r="R106" s="521"/>
      <c r="S106" s="522"/>
      <c r="T106" s="545" t="e">
        <f>IF(P106="","",VLOOKUP(P106,【参考】数式用!$A$5:$H$34,MATCH(S106,【参考】数式用!$C$4:$E$4,0)+2,0))</f>
        <v>#REF!</v>
      </c>
      <c r="U106" s="89" t="s">
        <v>134</v>
      </c>
      <c r="V106" s="601"/>
      <c r="W106" s="86" t="s">
        <v>135</v>
      </c>
      <c r="X106" s="523"/>
      <c r="Y106" s="297" t="s">
        <v>136</v>
      </c>
      <c r="Z106" s="524"/>
      <c r="AA106" s="86" t="s">
        <v>135</v>
      </c>
      <c r="AB106" s="524"/>
      <c r="AC106" s="86" t="s">
        <v>137</v>
      </c>
      <c r="AD106" s="525" t="s">
        <v>138</v>
      </c>
      <c r="AE106" s="526" t="str">
        <f t="shared" si="4"/>
        <v/>
      </c>
      <c r="AF106" s="529" t="s">
        <v>139</v>
      </c>
      <c r="AG106" s="528" t="str">
        <f t="shared" si="5"/>
        <v/>
      </c>
    </row>
    <row r="107" spans="1:33" ht="36.75" customHeight="1">
      <c r="A107" s="513">
        <f t="shared" si="6"/>
        <v>96</v>
      </c>
      <c r="B107" s="514" t="e">
        <f>IF(#REF!="","",#REF!)</f>
        <v>#REF!</v>
      </c>
      <c r="C107" s="515" t="e">
        <f>IF(#REF!="","",#REF!)</f>
        <v>#REF!</v>
      </c>
      <c r="D107" s="516" t="e">
        <f>IF(#REF!="","",#REF!)</f>
        <v>#REF!</v>
      </c>
      <c r="E107" s="516" t="e">
        <f>IF(#REF!="","",#REF!)</f>
        <v>#REF!</v>
      </c>
      <c r="F107" s="516" t="e">
        <f>IF(#REF!="","",#REF!)</f>
        <v>#REF!</v>
      </c>
      <c r="G107" s="516" t="e">
        <f>IF(#REF!="","",#REF!)</f>
        <v>#REF!</v>
      </c>
      <c r="H107" s="516" t="e">
        <f>IF(#REF!="","",#REF!)</f>
        <v>#REF!</v>
      </c>
      <c r="I107" s="516" t="e">
        <f>IF(#REF!="","",#REF!)</f>
        <v>#REF!</v>
      </c>
      <c r="J107" s="516" t="e">
        <f>IF(#REF!="","",#REF!)</f>
        <v>#REF!</v>
      </c>
      <c r="K107" s="517" t="e">
        <f>IF(#REF!="","",#REF!)</f>
        <v>#REF!</v>
      </c>
      <c r="L107" s="518" t="e">
        <f>IF(#REF!="","",#REF!)</f>
        <v>#REF!</v>
      </c>
      <c r="M107" s="518" t="e">
        <f>IF(#REF!="","",#REF!)</f>
        <v>#REF!</v>
      </c>
      <c r="N107" s="518" t="e">
        <f>IF(#REF!="","",#REF!)</f>
        <v>#REF!</v>
      </c>
      <c r="O107" s="513" t="e">
        <f>IF(#REF!="","",#REF!)</f>
        <v>#REF!</v>
      </c>
      <c r="P107" s="519" t="e">
        <f>IF(#REF!="","",#REF!)</f>
        <v>#REF!</v>
      </c>
      <c r="Q107" s="520" t="e">
        <f>IF(#REF!="","",#REF!)</f>
        <v>#REF!</v>
      </c>
      <c r="R107" s="521"/>
      <c r="S107" s="522"/>
      <c r="T107" s="545" t="e">
        <f>IF(P107="","",VLOOKUP(P107,【参考】数式用!$A$5:$H$34,MATCH(S107,【参考】数式用!$C$4:$E$4,0)+2,0))</f>
        <v>#REF!</v>
      </c>
      <c r="U107" s="89" t="s">
        <v>134</v>
      </c>
      <c r="V107" s="601"/>
      <c r="W107" s="86" t="s">
        <v>135</v>
      </c>
      <c r="X107" s="523"/>
      <c r="Y107" s="297" t="s">
        <v>136</v>
      </c>
      <c r="Z107" s="524"/>
      <c r="AA107" s="86" t="s">
        <v>135</v>
      </c>
      <c r="AB107" s="524"/>
      <c r="AC107" s="86" t="s">
        <v>137</v>
      </c>
      <c r="AD107" s="525" t="s">
        <v>138</v>
      </c>
      <c r="AE107" s="526" t="str">
        <f t="shared" si="4"/>
        <v/>
      </c>
      <c r="AF107" s="529" t="s">
        <v>139</v>
      </c>
      <c r="AG107" s="528" t="str">
        <f t="shared" si="5"/>
        <v/>
      </c>
    </row>
    <row r="108" spans="1:33" ht="36.75" customHeight="1">
      <c r="A108" s="513">
        <f t="shared" si="6"/>
        <v>97</v>
      </c>
      <c r="B108" s="514" t="e">
        <f>IF(#REF!="","",#REF!)</f>
        <v>#REF!</v>
      </c>
      <c r="C108" s="515" t="e">
        <f>IF(#REF!="","",#REF!)</f>
        <v>#REF!</v>
      </c>
      <c r="D108" s="516" t="e">
        <f>IF(#REF!="","",#REF!)</f>
        <v>#REF!</v>
      </c>
      <c r="E108" s="516" t="e">
        <f>IF(#REF!="","",#REF!)</f>
        <v>#REF!</v>
      </c>
      <c r="F108" s="516" t="e">
        <f>IF(#REF!="","",#REF!)</f>
        <v>#REF!</v>
      </c>
      <c r="G108" s="516" t="e">
        <f>IF(#REF!="","",#REF!)</f>
        <v>#REF!</v>
      </c>
      <c r="H108" s="516" t="e">
        <f>IF(#REF!="","",#REF!)</f>
        <v>#REF!</v>
      </c>
      <c r="I108" s="516" t="e">
        <f>IF(#REF!="","",#REF!)</f>
        <v>#REF!</v>
      </c>
      <c r="J108" s="516" t="e">
        <f>IF(#REF!="","",#REF!)</f>
        <v>#REF!</v>
      </c>
      <c r="K108" s="517" t="e">
        <f>IF(#REF!="","",#REF!)</f>
        <v>#REF!</v>
      </c>
      <c r="L108" s="518" t="e">
        <f>IF(#REF!="","",#REF!)</f>
        <v>#REF!</v>
      </c>
      <c r="M108" s="518" t="e">
        <f>IF(#REF!="","",#REF!)</f>
        <v>#REF!</v>
      </c>
      <c r="N108" s="518" t="e">
        <f>IF(#REF!="","",#REF!)</f>
        <v>#REF!</v>
      </c>
      <c r="O108" s="513" t="e">
        <f>IF(#REF!="","",#REF!)</f>
        <v>#REF!</v>
      </c>
      <c r="P108" s="519" t="e">
        <f>IF(#REF!="","",#REF!)</f>
        <v>#REF!</v>
      </c>
      <c r="Q108" s="520" t="e">
        <f>IF(#REF!="","",#REF!)</f>
        <v>#REF!</v>
      </c>
      <c r="R108" s="521"/>
      <c r="S108" s="522"/>
      <c r="T108" s="545" t="e">
        <f>IF(P108="","",VLOOKUP(P108,【参考】数式用!$A$5:$H$34,MATCH(S108,【参考】数式用!$C$4:$E$4,0)+2,0))</f>
        <v>#REF!</v>
      </c>
      <c r="U108" s="89" t="s">
        <v>134</v>
      </c>
      <c r="V108" s="601"/>
      <c r="W108" s="86" t="s">
        <v>135</v>
      </c>
      <c r="X108" s="523"/>
      <c r="Y108" s="297" t="s">
        <v>136</v>
      </c>
      <c r="Z108" s="524"/>
      <c r="AA108" s="86" t="s">
        <v>135</v>
      </c>
      <c r="AB108" s="524"/>
      <c r="AC108" s="86" t="s">
        <v>137</v>
      </c>
      <c r="AD108" s="525" t="s">
        <v>138</v>
      </c>
      <c r="AE108" s="526" t="str">
        <f t="shared" si="4"/>
        <v/>
      </c>
      <c r="AF108" s="529" t="s">
        <v>139</v>
      </c>
      <c r="AG108" s="528" t="str">
        <f t="shared" si="5"/>
        <v/>
      </c>
    </row>
    <row r="109" spans="1:33" ht="36.75" customHeight="1">
      <c r="A109" s="513">
        <f t="shared" si="6"/>
        <v>98</v>
      </c>
      <c r="B109" s="514" t="e">
        <f>IF(#REF!="","",#REF!)</f>
        <v>#REF!</v>
      </c>
      <c r="C109" s="515" t="e">
        <f>IF(#REF!="","",#REF!)</f>
        <v>#REF!</v>
      </c>
      <c r="D109" s="516" t="e">
        <f>IF(#REF!="","",#REF!)</f>
        <v>#REF!</v>
      </c>
      <c r="E109" s="516" t="e">
        <f>IF(#REF!="","",#REF!)</f>
        <v>#REF!</v>
      </c>
      <c r="F109" s="516" t="e">
        <f>IF(#REF!="","",#REF!)</f>
        <v>#REF!</v>
      </c>
      <c r="G109" s="516" t="e">
        <f>IF(#REF!="","",#REF!)</f>
        <v>#REF!</v>
      </c>
      <c r="H109" s="516" t="e">
        <f>IF(#REF!="","",#REF!)</f>
        <v>#REF!</v>
      </c>
      <c r="I109" s="516" t="e">
        <f>IF(#REF!="","",#REF!)</f>
        <v>#REF!</v>
      </c>
      <c r="J109" s="516" t="e">
        <f>IF(#REF!="","",#REF!)</f>
        <v>#REF!</v>
      </c>
      <c r="K109" s="517" t="e">
        <f>IF(#REF!="","",#REF!)</f>
        <v>#REF!</v>
      </c>
      <c r="L109" s="518" t="e">
        <f>IF(#REF!="","",#REF!)</f>
        <v>#REF!</v>
      </c>
      <c r="M109" s="518" t="e">
        <f>IF(#REF!="","",#REF!)</f>
        <v>#REF!</v>
      </c>
      <c r="N109" s="518" t="e">
        <f>IF(#REF!="","",#REF!)</f>
        <v>#REF!</v>
      </c>
      <c r="O109" s="513" t="e">
        <f>IF(#REF!="","",#REF!)</f>
        <v>#REF!</v>
      </c>
      <c r="P109" s="519" t="e">
        <f>IF(#REF!="","",#REF!)</f>
        <v>#REF!</v>
      </c>
      <c r="Q109" s="520" t="e">
        <f>IF(#REF!="","",#REF!)</f>
        <v>#REF!</v>
      </c>
      <c r="R109" s="521"/>
      <c r="S109" s="522"/>
      <c r="T109" s="545" t="e">
        <f>IF(P109="","",VLOOKUP(P109,【参考】数式用!$A$5:$H$34,MATCH(S109,【参考】数式用!$C$4:$E$4,0)+2,0))</f>
        <v>#REF!</v>
      </c>
      <c r="U109" s="89" t="s">
        <v>134</v>
      </c>
      <c r="V109" s="601"/>
      <c r="W109" s="86" t="s">
        <v>135</v>
      </c>
      <c r="X109" s="523"/>
      <c r="Y109" s="297" t="s">
        <v>136</v>
      </c>
      <c r="Z109" s="524"/>
      <c r="AA109" s="86" t="s">
        <v>135</v>
      </c>
      <c r="AB109" s="524"/>
      <c r="AC109" s="86" t="s">
        <v>137</v>
      </c>
      <c r="AD109" s="525" t="s">
        <v>138</v>
      </c>
      <c r="AE109" s="526" t="str">
        <f t="shared" si="4"/>
        <v/>
      </c>
      <c r="AF109" s="529" t="s">
        <v>139</v>
      </c>
      <c r="AG109" s="528" t="str">
        <f t="shared" si="5"/>
        <v/>
      </c>
    </row>
    <row r="110" spans="1:33" ht="36.75" customHeight="1">
      <c r="A110" s="513">
        <f t="shared" si="6"/>
        <v>99</v>
      </c>
      <c r="B110" s="514" t="e">
        <f>IF(#REF!="","",#REF!)</f>
        <v>#REF!</v>
      </c>
      <c r="C110" s="515" t="e">
        <f>IF(#REF!="","",#REF!)</f>
        <v>#REF!</v>
      </c>
      <c r="D110" s="516" t="e">
        <f>IF(#REF!="","",#REF!)</f>
        <v>#REF!</v>
      </c>
      <c r="E110" s="516" t="e">
        <f>IF(#REF!="","",#REF!)</f>
        <v>#REF!</v>
      </c>
      <c r="F110" s="516" t="e">
        <f>IF(#REF!="","",#REF!)</f>
        <v>#REF!</v>
      </c>
      <c r="G110" s="516" t="e">
        <f>IF(#REF!="","",#REF!)</f>
        <v>#REF!</v>
      </c>
      <c r="H110" s="516" t="e">
        <f>IF(#REF!="","",#REF!)</f>
        <v>#REF!</v>
      </c>
      <c r="I110" s="516" t="e">
        <f>IF(#REF!="","",#REF!)</f>
        <v>#REF!</v>
      </c>
      <c r="J110" s="516" t="e">
        <f>IF(#REF!="","",#REF!)</f>
        <v>#REF!</v>
      </c>
      <c r="K110" s="517" t="e">
        <f>IF(#REF!="","",#REF!)</f>
        <v>#REF!</v>
      </c>
      <c r="L110" s="518" t="e">
        <f>IF(#REF!="","",#REF!)</f>
        <v>#REF!</v>
      </c>
      <c r="M110" s="518" t="e">
        <f>IF(#REF!="","",#REF!)</f>
        <v>#REF!</v>
      </c>
      <c r="N110" s="518" t="e">
        <f>IF(#REF!="","",#REF!)</f>
        <v>#REF!</v>
      </c>
      <c r="O110" s="513" t="e">
        <f>IF(#REF!="","",#REF!)</f>
        <v>#REF!</v>
      </c>
      <c r="P110" s="519" t="e">
        <f>IF(#REF!="","",#REF!)</f>
        <v>#REF!</v>
      </c>
      <c r="Q110" s="520" t="e">
        <f>IF(#REF!="","",#REF!)</f>
        <v>#REF!</v>
      </c>
      <c r="R110" s="521"/>
      <c r="S110" s="522"/>
      <c r="T110" s="545" t="e">
        <f>IF(P110="","",VLOOKUP(P110,【参考】数式用!$A$5:$H$34,MATCH(S110,【参考】数式用!$C$4:$E$4,0)+2,0))</f>
        <v>#REF!</v>
      </c>
      <c r="U110" s="89" t="s">
        <v>134</v>
      </c>
      <c r="V110" s="601"/>
      <c r="W110" s="86" t="s">
        <v>135</v>
      </c>
      <c r="X110" s="523"/>
      <c r="Y110" s="297" t="s">
        <v>136</v>
      </c>
      <c r="Z110" s="524"/>
      <c r="AA110" s="86" t="s">
        <v>135</v>
      </c>
      <c r="AB110" s="524"/>
      <c r="AC110" s="86" t="s">
        <v>137</v>
      </c>
      <c r="AD110" s="525" t="s">
        <v>138</v>
      </c>
      <c r="AE110" s="526" t="str">
        <f t="shared" si="4"/>
        <v/>
      </c>
      <c r="AF110" s="529" t="s">
        <v>139</v>
      </c>
      <c r="AG110" s="528" t="str">
        <f t="shared" si="5"/>
        <v/>
      </c>
    </row>
    <row r="111" spans="1:33" ht="36.75" customHeight="1">
      <c r="A111" s="513">
        <f t="shared" si="6"/>
        <v>100</v>
      </c>
      <c r="B111" s="514" t="e">
        <f>IF(#REF!="","",#REF!)</f>
        <v>#REF!</v>
      </c>
      <c r="C111" s="515" t="e">
        <f>IF(#REF!="","",#REF!)</f>
        <v>#REF!</v>
      </c>
      <c r="D111" s="516" t="e">
        <f>IF(#REF!="","",#REF!)</f>
        <v>#REF!</v>
      </c>
      <c r="E111" s="516" t="e">
        <f>IF(#REF!="","",#REF!)</f>
        <v>#REF!</v>
      </c>
      <c r="F111" s="516" t="e">
        <f>IF(#REF!="","",#REF!)</f>
        <v>#REF!</v>
      </c>
      <c r="G111" s="516" t="e">
        <f>IF(#REF!="","",#REF!)</f>
        <v>#REF!</v>
      </c>
      <c r="H111" s="516" t="e">
        <f>IF(#REF!="","",#REF!)</f>
        <v>#REF!</v>
      </c>
      <c r="I111" s="516" t="e">
        <f>IF(#REF!="","",#REF!)</f>
        <v>#REF!</v>
      </c>
      <c r="J111" s="516" t="e">
        <f>IF(#REF!="","",#REF!)</f>
        <v>#REF!</v>
      </c>
      <c r="K111" s="517" t="e">
        <f>IF(#REF!="","",#REF!)</f>
        <v>#REF!</v>
      </c>
      <c r="L111" s="518" t="e">
        <f>IF(#REF!="","",#REF!)</f>
        <v>#REF!</v>
      </c>
      <c r="M111" s="518" t="e">
        <f>IF(#REF!="","",#REF!)</f>
        <v>#REF!</v>
      </c>
      <c r="N111" s="518" t="e">
        <f>IF(#REF!="","",#REF!)</f>
        <v>#REF!</v>
      </c>
      <c r="O111" s="513" t="e">
        <f>IF(#REF!="","",#REF!)</f>
        <v>#REF!</v>
      </c>
      <c r="P111" s="519" t="e">
        <f>IF(#REF!="","",#REF!)</f>
        <v>#REF!</v>
      </c>
      <c r="Q111" s="520" t="e">
        <f>IF(#REF!="","",#REF!)</f>
        <v>#REF!</v>
      </c>
      <c r="R111" s="521"/>
      <c r="S111" s="522"/>
      <c r="T111" s="545" t="e">
        <f>IF(P111="","",VLOOKUP(P111,【参考】数式用!$A$5:$H$34,MATCH(S111,【参考】数式用!$C$4:$E$4,0)+2,0))</f>
        <v>#REF!</v>
      </c>
      <c r="U111" s="89" t="s">
        <v>134</v>
      </c>
      <c r="V111" s="601"/>
      <c r="W111" s="86" t="s">
        <v>135</v>
      </c>
      <c r="X111" s="523"/>
      <c r="Y111" s="297" t="s">
        <v>136</v>
      </c>
      <c r="Z111" s="524"/>
      <c r="AA111" s="86" t="s">
        <v>135</v>
      </c>
      <c r="AB111" s="524"/>
      <c r="AC111" s="86" t="s">
        <v>137</v>
      </c>
      <c r="AD111" s="525" t="s">
        <v>138</v>
      </c>
      <c r="AE111" s="526" t="str">
        <f t="shared" si="4"/>
        <v/>
      </c>
      <c r="AF111" s="529" t="s">
        <v>139</v>
      </c>
      <c r="AG111" s="528" t="str">
        <f t="shared" si="5"/>
        <v/>
      </c>
    </row>
  </sheetData>
  <sheetProtection formatCells="0" formatColumns="0" formatRows="0" insertRows="0" deleteRows="0" autoFilter="0"/>
  <autoFilter ref="L11:AG11"/>
  <mergeCells count="17">
    <mergeCell ref="U8:AF8"/>
    <mergeCell ref="U9:AF10"/>
    <mergeCell ref="R9:R10"/>
    <mergeCell ref="S9:S10"/>
    <mergeCell ref="AG9:AG10"/>
    <mergeCell ref="T9:T10"/>
    <mergeCell ref="D3:O3"/>
    <mergeCell ref="A3:C3"/>
    <mergeCell ref="S8:T8"/>
    <mergeCell ref="A7:A10"/>
    <mergeCell ref="B7:K10"/>
    <mergeCell ref="L7:L10"/>
    <mergeCell ref="O7:O10"/>
    <mergeCell ref="P7:P10"/>
    <mergeCell ref="Q7:Q10"/>
    <mergeCell ref="A5:N5"/>
    <mergeCell ref="M7:N9"/>
  </mergeCells>
  <phoneticPr fontId="6"/>
  <dataValidations count="2">
    <dataValidation imeMode="halfAlpha" allowBlank="1" showInputMessage="1" showErrorMessage="1" sqref="B12:Q111 V12:V111 Z12:Z111"/>
    <dataValidation type="list" allowBlank="1" showInputMessage="1" showErrorMessage="1" sqref="R12:R111">
      <formula1>"新規,継続,区分変更"</formula1>
    </dataValidation>
  </dataValidations>
  <pageMargins left="0.39370078740157483" right="0.39370078740157483" top="0.6692913385826772" bottom="0.62992125984251968" header="0.31496062992125984" footer="0.35433070866141736"/>
  <pageSetup paperSize="9" orientation="portrait" verticalDpi="0" r:id="rId1"/>
  <headerFooter alignWithMargins="0"/>
  <rowBreaks count="1" manualBreakCount="1">
    <brk id="31" max="32" man="1"/>
  </rowBreaks>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【参考】数式用!$C$4:$E$4</xm:f>
          </x14:formula1>
          <xm:sqref>S12:S111</xm:sqref>
        </x14:dataValidation>
        <x14:dataValidation type="list" imeMode="halfAlpha" allowBlank="1" showInputMessage="1" showErrorMessage="1">
          <x14:formula1>
            <xm:f>【参考】数式用!$K$5:$K$16</xm:f>
          </x14:formula1>
          <xm:sqref>X12:X111 AB12:AB111</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115"/>
  <sheetViews>
    <sheetView zoomScale="70" zoomScaleNormal="70" zoomScaleSheetLayoutView="70" workbookViewId="0">
      <selection activeCell="B19" sqref="B19:AI19"/>
    </sheetView>
  </sheetViews>
  <sheetFormatPr defaultColWidth="2.5" defaultRowHeight="13.5"/>
  <cols>
    <col min="1" max="1" width="5.625" style="41" customWidth="1"/>
    <col min="2" max="11" width="2.625" style="41" customWidth="1"/>
    <col min="12" max="13" width="11.875" style="41" customWidth="1"/>
    <col min="14" max="14" width="12.625" style="41" customWidth="1"/>
    <col min="15" max="15" width="37.5" style="41" customWidth="1"/>
    <col min="16" max="16" width="22.625" style="41" customWidth="1"/>
    <col min="17" max="17" width="15.625" style="41" customWidth="1"/>
    <col min="18" max="19" width="13.625" style="41" customWidth="1"/>
    <col min="20" max="20" width="6.75" style="41" customWidth="1"/>
    <col min="21" max="21" width="31.5" style="41" customWidth="1"/>
    <col min="22" max="22" width="4.75" style="41" bestFit="1" customWidth="1"/>
    <col min="23" max="23" width="3.625" style="41" customWidth="1"/>
    <col min="24" max="24" width="3.125" style="41" bestFit="1" customWidth="1"/>
    <col min="25" max="25" width="3.625" style="41" customWidth="1"/>
    <col min="26" max="26" width="8" style="41" bestFit="1" customWidth="1"/>
    <col min="27" max="27" width="3.625" style="41" customWidth="1"/>
    <col min="28" max="28" width="3.125" style="41" bestFit="1" customWidth="1"/>
    <col min="29" max="29" width="3.625" style="41" customWidth="1"/>
    <col min="30" max="31" width="3.125" style="41" customWidth="1"/>
    <col min="32" max="32" width="3.5" style="41" bestFit="1" customWidth="1"/>
    <col min="33" max="33" width="5.875" style="41" bestFit="1" customWidth="1"/>
    <col min="34" max="34" width="14.625" style="41" customWidth="1"/>
    <col min="35" max="35" width="2.5" style="41"/>
    <col min="36" max="36" width="6.125" style="41" customWidth="1"/>
    <col min="37" max="45" width="8.375" style="41" customWidth="1"/>
    <col min="46" max="16384" width="2.5" style="41"/>
  </cols>
  <sheetData>
    <row r="1" spans="1:45" ht="21" customHeight="1">
      <c r="A1" s="484" t="s">
        <v>424</v>
      </c>
      <c r="H1" s="44" t="s">
        <v>302</v>
      </c>
      <c r="Z1" s="42"/>
      <c r="AA1" s="42"/>
      <c r="AB1" s="42"/>
      <c r="AC1" s="42"/>
      <c r="AD1" s="42"/>
      <c r="AE1" s="42"/>
      <c r="AF1" s="42"/>
      <c r="AG1" s="42"/>
      <c r="AH1" s="42"/>
    </row>
    <row r="2" spans="1:45" ht="21" customHeight="1" thickBot="1">
      <c r="B2" s="44"/>
      <c r="C2" s="44"/>
      <c r="D2" s="44"/>
      <c r="E2" s="44"/>
      <c r="F2" s="44"/>
      <c r="G2" s="44"/>
      <c r="H2" s="44"/>
      <c r="I2" s="44"/>
      <c r="J2" s="44"/>
      <c r="K2" s="44"/>
      <c r="L2" s="44"/>
      <c r="M2" s="44"/>
      <c r="N2" s="44"/>
      <c r="O2" s="44"/>
      <c r="P2" s="44"/>
      <c r="W2" s="44"/>
      <c r="X2" s="44"/>
      <c r="Y2" s="44"/>
      <c r="Z2" s="42"/>
      <c r="AA2" s="42"/>
      <c r="AB2" s="42"/>
      <c r="AC2" s="42"/>
      <c r="AD2" s="485"/>
      <c r="AE2" s="485"/>
      <c r="AF2" s="485"/>
      <c r="AG2" s="485"/>
      <c r="AH2" s="485"/>
    </row>
    <row r="3" spans="1:45" ht="27" customHeight="1" thickBot="1">
      <c r="A3" s="1005" t="s">
        <v>6</v>
      </c>
      <c r="B3" s="1005"/>
      <c r="C3" s="1006"/>
      <c r="D3" s="1002" t="e">
        <f>IF(#REF!="","",#REF!)</f>
        <v>#REF!</v>
      </c>
      <c r="E3" s="1003"/>
      <c r="F3" s="1003"/>
      <c r="G3" s="1003"/>
      <c r="H3" s="1003"/>
      <c r="I3" s="1003"/>
      <c r="J3" s="1003"/>
      <c r="K3" s="1003"/>
      <c r="L3" s="1003"/>
      <c r="M3" s="1003"/>
      <c r="N3" s="1003"/>
      <c r="O3" s="1004"/>
      <c r="P3" s="486"/>
      <c r="Q3" s="487"/>
      <c r="V3" s="487"/>
      <c r="W3" s="487"/>
      <c r="X3" s="487"/>
      <c r="Y3" s="487"/>
    </row>
    <row r="4" spans="1:45" ht="21" customHeight="1" thickBot="1">
      <c r="A4" s="488"/>
      <c r="B4" s="488"/>
      <c r="C4" s="488"/>
      <c r="D4" s="489"/>
      <c r="E4" s="489"/>
      <c r="F4" s="489"/>
      <c r="G4" s="489"/>
      <c r="H4" s="489"/>
      <c r="I4" s="489"/>
      <c r="J4" s="489"/>
      <c r="K4" s="489"/>
      <c r="L4" s="489"/>
      <c r="M4" s="489"/>
      <c r="N4" s="489"/>
      <c r="O4" s="489"/>
      <c r="P4" s="489"/>
      <c r="Q4" s="487"/>
      <c r="V4" s="487"/>
      <c r="W4" s="487"/>
      <c r="X4" s="487"/>
      <c r="Y4" s="487"/>
    </row>
    <row r="5" spans="1:45" ht="27" customHeight="1" thickBot="1">
      <c r="A5" s="530" t="s">
        <v>303</v>
      </c>
      <c r="B5" s="531"/>
      <c r="C5" s="531"/>
      <c r="D5" s="532"/>
      <c r="E5" s="532"/>
      <c r="F5" s="532"/>
      <c r="G5" s="532"/>
      <c r="H5" s="532"/>
      <c r="I5" s="532"/>
      <c r="J5" s="532"/>
      <c r="K5" s="532"/>
      <c r="L5" s="532"/>
      <c r="M5" s="532"/>
      <c r="N5" s="532"/>
      <c r="O5" s="533">
        <f>SUM(AH12:AH111)</f>
        <v>0</v>
      </c>
      <c r="P5" s="489"/>
      <c r="R5" s="47"/>
      <c r="S5" s="47"/>
      <c r="T5" s="47"/>
      <c r="U5" s="47"/>
      <c r="V5" s="487"/>
      <c r="W5" s="487"/>
      <c r="X5" s="487"/>
      <c r="Y5" s="487"/>
      <c r="Z5" s="47"/>
      <c r="AA5" s="47"/>
      <c r="AB5" s="47"/>
      <c r="AC5" s="47"/>
      <c r="AD5" s="47"/>
      <c r="AE5" s="47"/>
      <c r="AF5" s="47"/>
      <c r="AG5" s="47"/>
      <c r="AH5" s="47"/>
    </row>
    <row r="6" spans="1:45" ht="21" customHeight="1" thickBot="1">
      <c r="Q6" s="95"/>
    </row>
    <row r="7" spans="1:45" ht="18" customHeight="1">
      <c r="A7" s="1009"/>
      <c r="B7" s="1011" t="s">
        <v>301</v>
      </c>
      <c r="C7" s="1012"/>
      <c r="D7" s="1012"/>
      <c r="E7" s="1012"/>
      <c r="F7" s="1012"/>
      <c r="G7" s="1012"/>
      <c r="H7" s="1012"/>
      <c r="I7" s="1012"/>
      <c r="J7" s="1012"/>
      <c r="K7" s="1013"/>
      <c r="L7" s="1017" t="s">
        <v>88</v>
      </c>
      <c r="M7" s="1027" t="s">
        <v>146</v>
      </c>
      <c r="N7" s="1028"/>
      <c r="O7" s="1019" t="s">
        <v>95</v>
      </c>
      <c r="P7" s="1021" t="s">
        <v>56</v>
      </c>
      <c r="Q7" s="1023" t="s">
        <v>349</v>
      </c>
      <c r="R7" s="534" t="s">
        <v>281</v>
      </c>
      <c r="S7" s="535"/>
      <c r="T7" s="535"/>
      <c r="U7" s="536"/>
      <c r="V7" s="536"/>
      <c r="W7" s="536"/>
      <c r="X7" s="536"/>
      <c r="Y7" s="536"/>
      <c r="Z7" s="536"/>
      <c r="AA7" s="536"/>
      <c r="AB7" s="536"/>
      <c r="AC7" s="536"/>
      <c r="AD7" s="536"/>
      <c r="AE7" s="536"/>
      <c r="AF7" s="536"/>
      <c r="AG7" s="536"/>
      <c r="AH7" s="537"/>
    </row>
    <row r="8" spans="1:45" ht="14.25" customHeight="1">
      <c r="A8" s="1010"/>
      <c r="B8" s="1014"/>
      <c r="C8" s="1015"/>
      <c r="D8" s="1015"/>
      <c r="E8" s="1015"/>
      <c r="F8" s="1015"/>
      <c r="G8" s="1015"/>
      <c r="H8" s="1015"/>
      <c r="I8" s="1015"/>
      <c r="J8" s="1015"/>
      <c r="K8" s="1016"/>
      <c r="L8" s="1018"/>
      <c r="M8" s="1029"/>
      <c r="N8" s="1030"/>
      <c r="O8" s="1020"/>
      <c r="P8" s="1022"/>
      <c r="Q8" s="1024"/>
      <c r="R8" s="538"/>
      <c r="S8" s="1045" t="s">
        <v>9</v>
      </c>
      <c r="T8" s="1046"/>
      <c r="U8" s="561"/>
      <c r="V8" s="1047" t="s">
        <v>20</v>
      </c>
      <c r="W8" s="1048"/>
      <c r="X8" s="1048"/>
      <c r="Y8" s="1048"/>
      <c r="Z8" s="1048"/>
      <c r="AA8" s="1048"/>
      <c r="AB8" s="1048"/>
      <c r="AC8" s="1048"/>
      <c r="AD8" s="1048"/>
      <c r="AE8" s="1048"/>
      <c r="AF8" s="1048"/>
      <c r="AG8" s="1048"/>
      <c r="AH8" s="539" t="s">
        <v>311</v>
      </c>
    </row>
    <row r="9" spans="1:45" ht="13.5" customHeight="1">
      <c r="A9" s="1010"/>
      <c r="B9" s="1014"/>
      <c r="C9" s="1015"/>
      <c r="D9" s="1015"/>
      <c r="E9" s="1015"/>
      <c r="F9" s="1015"/>
      <c r="G9" s="1015"/>
      <c r="H9" s="1015"/>
      <c r="I9" s="1015"/>
      <c r="J9" s="1015"/>
      <c r="K9" s="1016"/>
      <c r="L9" s="1018"/>
      <c r="M9" s="1031"/>
      <c r="N9" s="1032"/>
      <c r="O9" s="1020"/>
      <c r="P9" s="1022"/>
      <c r="Q9" s="1024"/>
      <c r="R9" s="1038" t="s">
        <v>87</v>
      </c>
      <c r="S9" s="1051" t="s">
        <v>304</v>
      </c>
      <c r="T9" s="1044" t="s">
        <v>347</v>
      </c>
      <c r="U9" s="1049" t="s">
        <v>239</v>
      </c>
      <c r="V9" s="1027" t="s">
        <v>348</v>
      </c>
      <c r="W9" s="1036"/>
      <c r="X9" s="1036"/>
      <c r="Y9" s="1036"/>
      <c r="Z9" s="1036"/>
      <c r="AA9" s="1036"/>
      <c r="AB9" s="1036"/>
      <c r="AC9" s="1036"/>
      <c r="AD9" s="1036"/>
      <c r="AE9" s="1036"/>
      <c r="AF9" s="1036"/>
      <c r="AG9" s="1036"/>
      <c r="AH9" s="1041" t="s">
        <v>346</v>
      </c>
    </row>
    <row r="10" spans="1:45" ht="120" customHeight="1">
      <c r="A10" s="1010"/>
      <c r="B10" s="1014"/>
      <c r="C10" s="1015"/>
      <c r="D10" s="1015"/>
      <c r="E10" s="1015"/>
      <c r="F10" s="1015"/>
      <c r="G10" s="1015"/>
      <c r="H10" s="1015"/>
      <c r="I10" s="1015"/>
      <c r="J10" s="1015"/>
      <c r="K10" s="1016"/>
      <c r="L10" s="1018"/>
      <c r="M10" s="498" t="s">
        <v>147</v>
      </c>
      <c r="N10" s="498" t="s">
        <v>148</v>
      </c>
      <c r="O10" s="1020"/>
      <c r="P10" s="1022"/>
      <c r="Q10" s="1024"/>
      <c r="R10" s="1038"/>
      <c r="S10" s="1051"/>
      <c r="T10" s="1044"/>
      <c r="U10" s="1050"/>
      <c r="V10" s="1029"/>
      <c r="W10" s="1037"/>
      <c r="X10" s="1037"/>
      <c r="Y10" s="1037"/>
      <c r="Z10" s="1037"/>
      <c r="AA10" s="1037"/>
      <c r="AB10" s="1037"/>
      <c r="AC10" s="1037"/>
      <c r="AD10" s="1037"/>
      <c r="AE10" s="1037"/>
      <c r="AF10" s="1037"/>
      <c r="AG10" s="1037"/>
      <c r="AH10" s="1041"/>
    </row>
    <row r="11" spans="1:45" ht="15" thickBot="1">
      <c r="A11" s="499"/>
      <c r="B11" s="500"/>
      <c r="C11" s="501"/>
      <c r="D11" s="501"/>
      <c r="E11" s="501"/>
      <c r="F11" s="501"/>
      <c r="G11" s="501"/>
      <c r="H11" s="501"/>
      <c r="I11" s="501"/>
      <c r="J11" s="501"/>
      <c r="K11" s="502"/>
      <c r="L11" s="503"/>
      <c r="M11" s="503"/>
      <c r="N11" s="503"/>
      <c r="O11" s="504"/>
      <c r="P11" s="505"/>
      <c r="Q11" s="506"/>
      <c r="R11" s="497"/>
      <c r="S11" s="540"/>
      <c r="T11" s="541"/>
      <c r="U11" s="542"/>
      <c r="V11" s="559"/>
      <c r="W11" s="512"/>
      <c r="X11" s="512"/>
      <c r="Y11" s="512"/>
      <c r="Z11" s="512"/>
      <c r="AA11" s="512"/>
      <c r="AB11" s="512"/>
      <c r="AC11" s="512"/>
      <c r="AD11" s="512"/>
      <c r="AE11" s="512"/>
      <c r="AF11" s="512"/>
      <c r="AG11" s="512"/>
      <c r="AH11" s="507"/>
    </row>
    <row r="12" spans="1:45" ht="33" customHeight="1" thickBot="1">
      <c r="A12" s="513">
        <v>1</v>
      </c>
      <c r="B12" s="514" t="e">
        <f>IF(#REF!="","",#REF!)</f>
        <v>#REF!</v>
      </c>
      <c r="C12" s="515" t="e">
        <f>IF(#REF!="","",#REF!)</f>
        <v>#REF!</v>
      </c>
      <c r="D12" s="516" t="e">
        <f>IF(#REF!="","",#REF!)</f>
        <v>#REF!</v>
      </c>
      <c r="E12" s="516" t="e">
        <f>IF(#REF!="","",#REF!)</f>
        <v>#REF!</v>
      </c>
      <c r="F12" s="516" t="e">
        <f>IF(#REF!="","",#REF!)</f>
        <v>#REF!</v>
      </c>
      <c r="G12" s="516" t="e">
        <f>IF(#REF!="","",#REF!)</f>
        <v>#REF!</v>
      </c>
      <c r="H12" s="516" t="e">
        <f>IF(#REF!="","",#REF!)</f>
        <v>#REF!</v>
      </c>
      <c r="I12" s="516" t="e">
        <f>IF(#REF!="","",#REF!)</f>
        <v>#REF!</v>
      </c>
      <c r="J12" s="516" t="e">
        <f>IF(#REF!="","",#REF!)</f>
        <v>#REF!</v>
      </c>
      <c r="K12" s="517" t="e">
        <f>IF(#REF!="","",#REF!)</f>
        <v>#REF!</v>
      </c>
      <c r="L12" s="518" t="e">
        <f>IF(#REF!="","",#REF!)</f>
        <v>#REF!</v>
      </c>
      <c r="M12" s="518" t="e">
        <f>IF(#REF!="","",#REF!)</f>
        <v>#REF!</v>
      </c>
      <c r="N12" s="518" t="e">
        <f>IF(#REF!="","",#REF!)</f>
        <v>#REF!</v>
      </c>
      <c r="O12" s="513" t="e">
        <f>IF(#REF!="","",#REF!)</f>
        <v>#REF!</v>
      </c>
      <c r="P12" s="519" t="e">
        <f>IF(#REF!="","",#REF!)</f>
        <v>#REF!</v>
      </c>
      <c r="Q12" s="520" t="e">
        <f>IF(#REF!="","",#REF!)</f>
        <v>#REF!</v>
      </c>
      <c r="R12" s="543" t="s">
        <v>428</v>
      </c>
      <c r="S12" s="544" t="s">
        <v>22</v>
      </c>
      <c r="T12" s="545" t="str">
        <f>IFERROR(IF(R12="","",VLOOKUP(P12,【参考】数式用!$A$5:$H$34,MATCH(S12,【参考】数式用!$F$4:$H$4,0)+5,0)),"")</f>
        <v/>
      </c>
      <c r="U12" s="562" t="str">
        <f>IF(S12="特定加算Ⅰ",VLOOKUP(P12,【参考】数式用!$A$5:$I$28,9,FALSE),"-")</f>
        <v>-</v>
      </c>
      <c r="V12" s="89" t="s">
        <v>19</v>
      </c>
      <c r="W12" s="546">
        <v>3</v>
      </c>
      <c r="X12" s="131" t="s">
        <v>11</v>
      </c>
      <c r="Y12" s="546">
        <v>4</v>
      </c>
      <c r="Z12" s="297" t="s">
        <v>73</v>
      </c>
      <c r="AA12" s="546">
        <v>4</v>
      </c>
      <c r="AB12" s="131" t="s">
        <v>11</v>
      </c>
      <c r="AC12" s="546">
        <v>3</v>
      </c>
      <c r="AD12" s="131" t="s">
        <v>15</v>
      </c>
      <c r="AE12" s="525" t="s">
        <v>30</v>
      </c>
      <c r="AF12" s="527">
        <f>IF(AND(W12&gt;=1,Y12&gt;=1,AA12&gt;=1,AC12&gt;=1),(AA12*12+AC12)-(W12*12+Y12)+1,"")</f>
        <v>12</v>
      </c>
      <c r="AG12" s="527" t="s">
        <v>50</v>
      </c>
      <c r="AH12" s="528" t="str">
        <f>IFERROR(ROUNDDOWN(Q12*T12,0)*AF12,"")</f>
        <v/>
      </c>
      <c r="AJ12" s="98" t="str">
        <f>IFERROR(IF(T12="エラー","☓","○"),"")</f>
        <v>○</v>
      </c>
      <c r="AK12" s="100" t="str">
        <f t="shared" ref="AK12:AK43" si="0">IFERROR(IF(T12="エラー","当該サービスに存在しない加算区分が選択されていますので、修正してください。",""),"")</f>
        <v/>
      </c>
      <c r="AL12" s="100"/>
      <c r="AM12" s="100"/>
      <c r="AN12" s="100"/>
      <c r="AO12" s="100"/>
      <c r="AP12" s="100"/>
      <c r="AQ12" s="100"/>
      <c r="AR12" s="100"/>
      <c r="AS12" s="547"/>
    </row>
    <row r="13" spans="1:45" ht="33" customHeight="1" thickBot="1">
      <c r="A13" s="513">
        <f>A12+1</f>
        <v>2</v>
      </c>
      <c r="B13" s="514" t="e">
        <f>IF(#REF!="","",#REF!)</f>
        <v>#REF!</v>
      </c>
      <c r="C13" s="515" t="e">
        <f>IF(#REF!="","",#REF!)</f>
        <v>#REF!</v>
      </c>
      <c r="D13" s="516" t="e">
        <f>IF(#REF!="","",#REF!)</f>
        <v>#REF!</v>
      </c>
      <c r="E13" s="516" t="e">
        <f>IF(#REF!="","",#REF!)</f>
        <v>#REF!</v>
      </c>
      <c r="F13" s="516" t="e">
        <f>IF(#REF!="","",#REF!)</f>
        <v>#REF!</v>
      </c>
      <c r="G13" s="516" t="e">
        <f>IF(#REF!="","",#REF!)</f>
        <v>#REF!</v>
      </c>
      <c r="H13" s="516" t="e">
        <f>IF(#REF!="","",#REF!)</f>
        <v>#REF!</v>
      </c>
      <c r="I13" s="516" t="e">
        <f>IF(#REF!="","",#REF!)</f>
        <v>#REF!</v>
      </c>
      <c r="J13" s="516" t="e">
        <f>IF(#REF!="","",#REF!)</f>
        <v>#REF!</v>
      </c>
      <c r="K13" s="517" t="e">
        <f>IF(#REF!="","",#REF!)</f>
        <v>#REF!</v>
      </c>
      <c r="L13" s="518" t="e">
        <f>IF(#REF!="","",#REF!)</f>
        <v>#REF!</v>
      </c>
      <c r="M13" s="518" t="e">
        <f>IF(#REF!="","",#REF!)</f>
        <v>#REF!</v>
      </c>
      <c r="N13" s="518" t="e">
        <f>IF(#REF!="","",#REF!)</f>
        <v>#REF!</v>
      </c>
      <c r="O13" s="513" t="e">
        <f>IF(#REF!="","",#REF!)</f>
        <v>#REF!</v>
      </c>
      <c r="P13" s="519" t="e">
        <f>IF(#REF!="","",#REF!)</f>
        <v>#REF!</v>
      </c>
      <c r="Q13" s="520" t="e">
        <f>IF(#REF!="","",#REF!)</f>
        <v>#REF!</v>
      </c>
      <c r="R13" s="543" t="s">
        <v>426</v>
      </c>
      <c r="S13" s="544" t="s">
        <v>21</v>
      </c>
      <c r="T13" s="545" t="str">
        <f>IFERROR(IF(R13="","",VLOOKUP(P13,【参考】数式用!$A$5:$H$34,MATCH(S13,【参考】数式用!$F$4:$H$4,0)+5,0)),"")</f>
        <v/>
      </c>
      <c r="U13" s="562" t="e">
        <f>IF(S13="特定加算Ⅰ",VLOOKUP(P13,【参考】数式用!$A$5:$I$28,9,FALSE),"-")</f>
        <v>#REF!</v>
      </c>
      <c r="V13" s="89" t="s">
        <v>19</v>
      </c>
      <c r="W13" s="546">
        <v>3</v>
      </c>
      <c r="X13" s="131" t="s">
        <v>11</v>
      </c>
      <c r="Y13" s="546">
        <v>4</v>
      </c>
      <c r="Z13" s="297" t="s">
        <v>73</v>
      </c>
      <c r="AA13" s="546">
        <v>4</v>
      </c>
      <c r="AB13" s="131" t="s">
        <v>11</v>
      </c>
      <c r="AC13" s="546">
        <v>3</v>
      </c>
      <c r="AD13" s="131" t="s">
        <v>15</v>
      </c>
      <c r="AE13" s="525" t="s">
        <v>30</v>
      </c>
      <c r="AF13" s="526">
        <f t="shared" ref="AF13:AF76" si="1">IF(AND(W13&gt;=1,Y13&gt;=1,AA13&gt;=1,AC13&gt;=1),(AA13*12+AC13)-(W13*12+Y13)+1,"")</f>
        <v>12</v>
      </c>
      <c r="AG13" s="527" t="s">
        <v>50</v>
      </c>
      <c r="AH13" s="528" t="str">
        <f t="shared" ref="AH13:AH76" si="2">IFERROR(ROUNDDOWN(Q13*T13,0)*AF13,"")</f>
        <v/>
      </c>
      <c r="AJ13" s="98" t="str">
        <f t="shared" ref="AJ13:AJ76" si="3">IFERROR(IF(T13="エラー","☓","○"),"")</f>
        <v>○</v>
      </c>
      <c r="AK13" s="100" t="str">
        <f t="shared" si="0"/>
        <v/>
      </c>
      <c r="AL13" s="100"/>
      <c r="AM13" s="100"/>
      <c r="AN13" s="100"/>
      <c r="AO13" s="100"/>
      <c r="AP13" s="100"/>
      <c r="AQ13" s="100"/>
      <c r="AR13" s="100"/>
      <c r="AS13" s="547"/>
    </row>
    <row r="14" spans="1:45" ht="33" customHeight="1" thickBot="1">
      <c r="A14" s="513">
        <f t="shared" ref="A14:A111" si="4">A13+1</f>
        <v>3</v>
      </c>
      <c r="B14" s="514" t="e">
        <f>IF(#REF!="","",#REF!)</f>
        <v>#REF!</v>
      </c>
      <c r="C14" s="515" t="e">
        <f>IF(#REF!="","",#REF!)</f>
        <v>#REF!</v>
      </c>
      <c r="D14" s="516" t="e">
        <f>IF(#REF!="","",#REF!)</f>
        <v>#REF!</v>
      </c>
      <c r="E14" s="516" t="e">
        <f>IF(#REF!="","",#REF!)</f>
        <v>#REF!</v>
      </c>
      <c r="F14" s="516" t="e">
        <f>IF(#REF!="","",#REF!)</f>
        <v>#REF!</v>
      </c>
      <c r="G14" s="516" t="e">
        <f>IF(#REF!="","",#REF!)</f>
        <v>#REF!</v>
      </c>
      <c r="H14" s="516" t="e">
        <f>IF(#REF!="","",#REF!)</f>
        <v>#REF!</v>
      </c>
      <c r="I14" s="516" t="e">
        <f>IF(#REF!="","",#REF!)</f>
        <v>#REF!</v>
      </c>
      <c r="J14" s="516" t="e">
        <f>IF(#REF!="","",#REF!)</f>
        <v>#REF!</v>
      </c>
      <c r="K14" s="517" t="e">
        <f>IF(#REF!="","",#REF!)</f>
        <v>#REF!</v>
      </c>
      <c r="L14" s="518" t="e">
        <f>IF(#REF!="","",#REF!)</f>
        <v>#REF!</v>
      </c>
      <c r="M14" s="518" t="e">
        <f>IF(#REF!="","",#REF!)</f>
        <v>#REF!</v>
      </c>
      <c r="N14" s="518" t="e">
        <f>IF(#REF!="","",#REF!)</f>
        <v>#REF!</v>
      </c>
      <c r="O14" s="513" t="e">
        <f>IF(#REF!="","",#REF!)</f>
        <v>#REF!</v>
      </c>
      <c r="P14" s="519" t="e">
        <f>IF(#REF!="","",#REF!)</f>
        <v>#REF!</v>
      </c>
      <c r="Q14" s="520" t="e">
        <f>IF(#REF!="","",#REF!)</f>
        <v>#REF!</v>
      </c>
      <c r="R14" s="543" t="s">
        <v>426</v>
      </c>
      <c r="S14" s="544" t="s">
        <v>21</v>
      </c>
      <c r="T14" s="545" t="str">
        <f>IFERROR(IF(R14="","",VLOOKUP(P14,【参考】数式用!$A$5:$H$34,MATCH(S14,【参考】数式用!$F$4:$H$4,0)+5,0)),"")</f>
        <v/>
      </c>
      <c r="U14" s="562" t="e">
        <f>IF(S14="特定加算Ⅰ",VLOOKUP(P14,【参考】数式用!$A$5:$I$28,9,FALSE),"-")</f>
        <v>#REF!</v>
      </c>
      <c r="V14" s="89" t="s">
        <v>19</v>
      </c>
      <c r="W14" s="546">
        <v>3</v>
      </c>
      <c r="X14" s="131" t="s">
        <v>11</v>
      </c>
      <c r="Y14" s="546">
        <v>4</v>
      </c>
      <c r="Z14" s="297" t="s">
        <v>73</v>
      </c>
      <c r="AA14" s="546">
        <v>4</v>
      </c>
      <c r="AB14" s="131" t="s">
        <v>11</v>
      </c>
      <c r="AC14" s="546">
        <v>3</v>
      </c>
      <c r="AD14" s="131" t="s">
        <v>15</v>
      </c>
      <c r="AE14" s="525" t="s">
        <v>30</v>
      </c>
      <c r="AF14" s="526">
        <f t="shared" si="1"/>
        <v>12</v>
      </c>
      <c r="AG14" s="527" t="s">
        <v>50</v>
      </c>
      <c r="AH14" s="528" t="str">
        <f t="shared" si="2"/>
        <v/>
      </c>
      <c r="AJ14" s="98" t="str">
        <f t="shared" si="3"/>
        <v>○</v>
      </c>
      <c r="AK14" s="100" t="str">
        <f t="shared" si="0"/>
        <v/>
      </c>
      <c r="AL14" s="100"/>
      <c r="AM14" s="100"/>
      <c r="AN14" s="100"/>
      <c r="AO14" s="100"/>
      <c r="AP14" s="100"/>
      <c r="AQ14" s="100"/>
      <c r="AR14" s="100"/>
      <c r="AS14" s="547"/>
    </row>
    <row r="15" spans="1:45" ht="33" customHeight="1" thickBot="1">
      <c r="A15" s="513">
        <f t="shared" si="4"/>
        <v>4</v>
      </c>
      <c r="B15" s="514" t="e">
        <f>IF(#REF!="","",#REF!)</f>
        <v>#REF!</v>
      </c>
      <c r="C15" s="515" t="e">
        <f>IF(#REF!="","",#REF!)</f>
        <v>#REF!</v>
      </c>
      <c r="D15" s="516" t="e">
        <f>IF(#REF!="","",#REF!)</f>
        <v>#REF!</v>
      </c>
      <c r="E15" s="516" t="e">
        <f>IF(#REF!="","",#REF!)</f>
        <v>#REF!</v>
      </c>
      <c r="F15" s="516" t="e">
        <f>IF(#REF!="","",#REF!)</f>
        <v>#REF!</v>
      </c>
      <c r="G15" s="516" t="e">
        <f>IF(#REF!="","",#REF!)</f>
        <v>#REF!</v>
      </c>
      <c r="H15" s="516" t="e">
        <f>IF(#REF!="","",#REF!)</f>
        <v>#REF!</v>
      </c>
      <c r="I15" s="516" t="e">
        <f>IF(#REF!="","",#REF!)</f>
        <v>#REF!</v>
      </c>
      <c r="J15" s="516" t="e">
        <f>IF(#REF!="","",#REF!)</f>
        <v>#REF!</v>
      </c>
      <c r="K15" s="517" t="e">
        <f>IF(#REF!="","",#REF!)</f>
        <v>#REF!</v>
      </c>
      <c r="L15" s="518" t="e">
        <f>IF(#REF!="","",#REF!)</f>
        <v>#REF!</v>
      </c>
      <c r="M15" s="518" t="e">
        <f>IF(#REF!="","",#REF!)</f>
        <v>#REF!</v>
      </c>
      <c r="N15" s="518" t="e">
        <f>IF(#REF!="","",#REF!)</f>
        <v>#REF!</v>
      </c>
      <c r="O15" s="513" t="e">
        <f>IF(#REF!="","",#REF!)</f>
        <v>#REF!</v>
      </c>
      <c r="P15" s="519" t="e">
        <f>IF(#REF!="","",#REF!)</f>
        <v>#REF!</v>
      </c>
      <c r="Q15" s="520" t="e">
        <f>IF(#REF!="","",#REF!)</f>
        <v>#REF!</v>
      </c>
      <c r="R15" s="543" t="s">
        <v>427</v>
      </c>
      <c r="S15" s="544" t="s">
        <v>21</v>
      </c>
      <c r="T15" s="545" t="str">
        <f>IFERROR(IF(R15="","",VLOOKUP(P15,【参考】数式用!$A$5:$H$34,MATCH(S15,【参考】数式用!$F$4:$H$4,0)+5,0)),"")</f>
        <v/>
      </c>
      <c r="U15" s="562" t="e">
        <f>IF(S15="特定加算Ⅰ",VLOOKUP(P15,【参考】数式用!$A$5:$I$28,9,FALSE),"-")</f>
        <v>#REF!</v>
      </c>
      <c r="V15" s="89" t="s">
        <v>19</v>
      </c>
      <c r="W15" s="546">
        <v>3</v>
      </c>
      <c r="X15" s="131" t="s">
        <v>11</v>
      </c>
      <c r="Y15" s="546">
        <v>4</v>
      </c>
      <c r="Z15" s="297" t="s">
        <v>73</v>
      </c>
      <c r="AA15" s="546">
        <v>4</v>
      </c>
      <c r="AB15" s="131" t="s">
        <v>11</v>
      </c>
      <c r="AC15" s="546">
        <v>3</v>
      </c>
      <c r="AD15" s="131" t="s">
        <v>15</v>
      </c>
      <c r="AE15" s="525" t="s">
        <v>30</v>
      </c>
      <c r="AF15" s="526">
        <f t="shared" si="1"/>
        <v>12</v>
      </c>
      <c r="AG15" s="527" t="s">
        <v>50</v>
      </c>
      <c r="AH15" s="528" t="str">
        <f t="shared" si="2"/>
        <v/>
      </c>
      <c r="AJ15" s="98" t="str">
        <f t="shared" si="3"/>
        <v>○</v>
      </c>
      <c r="AK15" s="100" t="str">
        <f t="shared" si="0"/>
        <v/>
      </c>
      <c r="AL15" s="100"/>
      <c r="AM15" s="100"/>
      <c r="AN15" s="100"/>
      <c r="AO15" s="100"/>
      <c r="AP15" s="100"/>
      <c r="AQ15" s="100"/>
      <c r="AR15" s="100"/>
      <c r="AS15" s="547"/>
    </row>
    <row r="16" spans="1:45" ht="33" customHeight="1" thickBot="1">
      <c r="A16" s="513">
        <f t="shared" si="4"/>
        <v>5</v>
      </c>
      <c r="B16" s="514" t="e">
        <f>IF(#REF!="","",#REF!)</f>
        <v>#REF!</v>
      </c>
      <c r="C16" s="515" t="e">
        <f>IF(#REF!="","",#REF!)</f>
        <v>#REF!</v>
      </c>
      <c r="D16" s="516" t="e">
        <f>IF(#REF!="","",#REF!)</f>
        <v>#REF!</v>
      </c>
      <c r="E16" s="516" t="e">
        <f>IF(#REF!="","",#REF!)</f>
        <v>#REF!</v>
      </c>
      <c r="F16" s="516" t="e">
        <f>IF(#REF!="","",#REF!)</f>
        <v>#REF!</v>
      </c>
      <c r="G16" s="516" t="e">
        <f>IF(#REF!="","",#REF!)</f>
        <v>#REF!</v>
      </c>
      <c r="H16" s="516" t="e">
        <f>IF(#REF!="","",#REF!)</f>
        <v>#REF!</v>
      </c>
      <c r="I16" s="516" t="e">
        <f>IF(#REF!="","",#REF!)</f>
        <v>#REF!</v>
      </c>
      <c r="J16" s="516" t="e">
        <f>IF(#REF!="","",#REF!)</f>
        <v>#REF!</v>
      </c>
      <c r="K16" s="517" t="e">
        <f>IF(#REF!="","",#REF!)</f>
        <v>#REF!</v>
      </c>
      <c r="L16" s="518" t="e">
        <f>IF(#REF!="","",#REF!)</f>
        <v>#REF!</v>
      </c>
      <c r="M16" s="518" t="e">
        <f>IF(#REF!="","",#REF!)</f>
        <v>#REF!</v>
      </c>
      <c r="N16" s="518" t="e">
        <f>IF(#REF!="","",#REF!)</f>
        <v>#REF!</v>
      </c>
      <c r="O16" s="513" t="e">
        <f>IF(#REF!="","",#REF!)</f>
        <v>#REF!</v>
      </c>
      <c r="P16" s="519" t="e">
        <f>IF(#REF!="","",#REF!)</f>
        <v>#REF!</v>
      </c>
      <c r="Q16" s="520" t="e">
        <f>IF(#REF!="","",#REF!)</f>
        <v>#REF!</v>
      </c>
      <c r="R16" s="543" t="s">
        <v>426</v>
      </c>
      <c r="S16" s="544" t="s">
        <v>305</v>
      </c>
      <c r="T16" s="545" t="str">
        <f>IFERROR(IF(R16="","",VLOOKUP(P16,【参考】数式用!$A$5:$H$34,MATCH(S16,【参考】数式用!$F$4:$H$4,0)+5,0)),"")</f>
        <v/>
      </c>
      <c r="U16" s="562" t="str">
        <f>IF(S16="特定加算Ⅰ",VLOOKUP(P16,【参考】数式用!$A$5:$I$28,9,FALSE),"-")</f>
        <v>-</v>
      </c>
      <c r="V16" s="89" t="s">
        <v>19</v>
      </c>
      <c r="W16" s="546">
        <v>3</v>
      </c>
      <c r="X16" s="131" t="s">
        <v>11</v>
      </c>
      <c r="Y16" s="546">
        <v>4</v>
      </c>
      <c r="Z16" s="297" t="s">
        <v>73</v>
      </c>
      <c r="AA16" s="546">
        <v>4</v>
      </c>
      <c r="AB16" s="131" t="s">
        <v>11</v>
      </c>
      <c r="AC16" s="546">
        <v>3</v>
      </c>
      <c r="AD16" s="131" t="s">
        <v>15</v>
      </c>
      <c r="AE16" s="525" t="s">
        <v>30</v>
      </c>
      <c r="AF16" s="526">
        <f t="shared" si="1"/>
        <v>12</v>
      </c>
      <c r="AG16" s="527" t="s">
        <v>50</v>
      </c>
      <c r="AH16" s="528" t="str">
        <f t="shared" si="2"/>
        <v/>
      </c>
      <c r="AJ16" s="98" t="str">
        <f t="shared" si="3"/>
        <v>○</v>
      </c>
      <c r="AK16" s="100" t="str">
        <f t="shared" si="0"/>
        <v/>
      </c>
      <c r="AL16" s="100"/>
      <c r="AM16" s="100"/>
      <c r="AN16" s="100"/>
      <c r="AO16" s="100"/>
      <c r="AP16" s="100"/>
      <c r="AQ16" s="100"/>
      <c r="AR16" s="100"/>
      <c r="AS16" s="547"/>
    </row>
    <row r="17" spans="1:45" ht="33" customHeight="1" thickBot="1">
      <c r="A17" s="513">
        <f t="shared" si="4"/>
        <v>6</v>
      </c>
      <c r="B17" s="514" t="e">
        <f>IF(#REF!="","",#REF!)</f>
        <v>#REF!</v>
      </c>
      <c r="C17" s="515" t="e">
        <f>IF(#REF!="","",#REF!)</f>
        <v>#REF!</v>
      </c>
      <c r="D17" s="516" t="e">
        <f>IF(#REF!="","",#REF!)</f>
        <v>#REF!</v>
      </c>
      <c r="E17" s="516" t="e">
        <f>IF(#REF!="","",#REF!)</f>
        <v>#REF!</v>
      </c>
      <c r="F17" s="516" t="e">
        <f>IF(#REF!="","",#REF!)</f>
        <v>#REF!</v>
      </c>
      <c r="G17" s="516" t="e">
        <f>IF(#REF!="","",#REF!)</f>
        <v>#REF!</v>
      </c>
      <c r="H17" s="516" t="e">
        <f>IF(#REF!="","",#REF!)</f>
        <v>#REF!</v>
      </c>
      <c r="I17" s="516" t="e">
        <f>IF(#REF!="","",#REF!)</f>
        <v>#REF!</v>
      </c>
      <c r="J17" s="516" t="e">
        <f>IF(#REF!="","",#REF!)</f>
        <v>#REF!</v>
      </c>
      <c r="K17" s="517" t="e">
        <f>IF(#REF!="","",#REF!)</f>
        <v>#REF!</v>
      </c>
      <c r="L17" s="518" t="e">
        <f>IF(#REF!="","",#REF!)</f>
        <v>#REF!</v>
      </c>
      <c r="M17" s="518" t="e">
        <f>IF(#REF!="","",#REF!)</f>
        <v>#REF!</v>
      </c>
      <c r="N17" s="518" t="e">
        <f>IF(#REF!="","",#REF!)</f>
        <v>#REF!</v>
      </c>
      <c r="O17" s="513" t="e">
        <f>IF(#REF!="","",#REF!)</f>
        <v>#REF!</v>
      </c>
      <c r="P17" s="519" t="e">
        <f>IF(#REF!="","",#REF!)</f>
        <v>#REF!</v>
      </c>
      <c r="Q17" s="520" t="e">
        <f>IF(#REF!="","",#REF!)</f>
        <v>#REF!</v>
      </c>
      <c r="R17" s="543" t="s">
        <v>426</v>
      </c>
      <c r="S17" s="544" t="s">
        <v>305</v>
      </c>
      <c r="T17" s="545" t="str">
        <f>IFERROR(IF(R17="","",VLOOKUP(P17,【参考】数式用!$A$5:$H$34,MATCH(S17,【参考】数式用!$F$4:$H$4,0)+5,0)),"")</f>
        <v/>
      </c>
      <c r="U17" s="562" t="str">
        <f>IF(S17="特定加算Ⅰ",VLOOKUP(P17,【参考】数式用!$A$5:$I$28,9,FALSE),"-")</f>
        <v>-</v>
      </c>
      <c r="V17" s="89" t="s">
        <v>134</v>
      </c>
      <c r="W17" s="546">
        <v>3</v>
      </c>
      <c r="X17" s="131" t="s">
        <v>135</v>
      </c>
      <c r="Y17" s="546">
        <v>4</v>
      </c>
      <c r="Z17" s="297" t="s">
        <v>136</v>
      </c>
      <c r="AA17" s="546">
        <v>4</v>
      </c>
      <c r="AB17" s="131" t="s">
        <v>135</v>
      </c>
      <c r="AC17" s="546">
        <v>3</v>
      </c>
      <c r="AD17" s="131" t="s">
        <v>137</v>
      </c>
      <c r="AE17" s="525" t="s">
        <v>138</v>
      </c>
      <c r="AF17" s="526">
        <f t="shared" si="1"/>
        <v>12</v>
      </c>
      <c r="AG17" s="527" t="s">
        <v>139</v>
      </c>
      <c r="AH17" s="528" t="str">
        <f t="shared" si="2"/>
        <v/>
      </c>
      <c r="AJ17" s="98" t="str">
        <f t="shared" si="3"/>
        <v>○</v>
      </c>
      <c r="AK17" s="100" t="str">
        <f t="shared" si="0"/>
        <v/>
      </c>
      <c r="AL17" s="100"/>
      <c r="AM17" s="100"/>
      <c r="AN17" s="100"/>
      <c r="AO17" s="100"/>
      <c r="AP17" s="100"/>
      <c r="AQ17" s="100"/>
      <c r="AR17" s="100"/>
      <c r="AS17" s="547"/>
    </row>
    <row r="18" spans="1:45" ht="33" customHeight="1" thickBot="1">
      <c r="A18" s="513">
        <f t="shared" si="4"/>
        <v>7</v>
      </c>
      <c r="B18" s="514" t="e">
        <f>IF(#REF!="","",#REF!)</f>
        <v>#REF!</v>
      </c>
      <c r="C18" s="515" t="e">
        <f>IF(#REF!="","",#REF!)</f>
        <v>#REF!</v>
      </c>
      <c r="D18" s="516" t="e">
        <f>IF(#REF!="","",#REF!)</f>
        <v>#REF!</v>
      </c>
      <c r="E18" s="516" t="e">
        <f>IF(#REF!="","",#REF!)</f>
        <v>#REF!</v>
      </c>
      <c r="F18" s="516" t="e">
        <f>IF(#REF!="","",#REF!)</f>
        <v>#REF!</v>
      </c>
      <c r="G18" s="516" t="e">
        <f>IF(#REF!="","",#REF!)</f>
        <v>#REF!</v>
      </c>
      <c r="H18" s="516" t="e">
        <f>IF(#REF!="","",#REF!)</f>
        <v>#REF!</v>
      </c>
      <c r="I18" s="516" t="e">
        <f>IF(#REF!="","",#REF!)</f>
        <v>#REF!</v>
      </c>
      <c r="J18" s="516" t="e">
        <f>IF(#REF!="","",#REF!)</f>
        <v>#REF!</v>
      </c>
      <c r="K18" s="517" t="e">
        <f>IF(#REF!="","",#REF!)</f>
        <v>#REF!</v>
      </c>
      <c r="L18" s="518" t="e">
        <f>IF(#REF!="","",#REF!)</f>
        <v>#REF!</v>
      </c>
      <c r="M18" s="518" t="e">
        <f>IF(#REF!="","",#REF!)</f>
        <v>#REF!</v>
      </c>
      <c r="N18" s="518" t="e">
        <f>IF(#REF!="","",#REF!)</f>
        <v>#REF!</v>
      </c>
      <c r="O18" s="513" t="e">
        <f>IF(#REF!="","",#REF!)</f>
        <v>#REF!</v>
      </c>
      <c r="P18" s="519" t="e">
        <f>IF(#REF!="","",#REF!)</f>
        <v>#REF!</v>
      </c>
      <c r="Q18" s="520" t="e">
        <f>IF(#REF!="","",#REF!)</f>
        <v>#REF!</v>
      </c>
      <c r="R18" s="543"/>
      <c r="S18" s="544"/>
      <c r="T18" s="545" t="str">
        <f>IFERROR(IF(R18="","",VLOOKUP(P18,【参考】数式用!$A$5:$H$34,MATCH(S18,【参考】数式用!$F$4:$H$4,0)+5,0)),"")</f>
        <v/>
      </c>
      <c r="U18" s="562" t="str">
        <f>IF(S18="特定加算Ⅰ",VLOOKUP(P18,【参考】数式用!$A$5:$I$28,9,FALSE),"-")</f>
        <v>-</v>
      </c>
      <c r="V18" s="89" t="s">
        <v>134</v>
      </c>
      <c r="W18" s="546"/>
      <c r="X18" s="131" t="s">
        <v>135</v>
      </c>
      <c r="Y18" s="546"/>
      <c r="Z18" s="297" t="s">
        <v>136</v>
      </c>
      <c r="AA18" s="546"/>
      <c r="AB18" s="131" t="s">
        <v>135</v>
      </c>
      <c r="AC18" s="546"/>
      <c r="AD18" s="131" t="s">
        <v>137</v>
      </c>
      <c r="AE18" s="525" t="s">
        <v>138</v>
      </c>
      <c r="AF18" s="526" t="str">
        <f t="shared" si="1"/>
        <v/>
      </c>
      <c r="AG18" s="527" t="s">
        <v>139</v>
      </c>
      <c r="AH18" s="528" t="str">
        <f t="shared" si="2"/>
        <v/>
      </c>
      <c r="AJ18" s="98" t="str">
        <f t="shared" si="3"/>
        <v>○</v>
      </c>
      <c r="AK18" s="100" t="str">
        <f t="shared" si="0"/>
        <v/>
      </c>
      <c r="AL18" s="100"/>
      <c r="AM18" s="100"/>
      <c r="AN18" s="100"/>
      <c r="AO18" s="100"/>
      <c r="AP18" s="100"/>
      <c r="AQ18" s="100"/>
      <c r="AR18" s="100"/>
      <c r="AS18" s="547"/>
    </row>
    <row r="19" spans="1:45" ht="33" customHeight="1" thickBot="1">
      <c r="A19" s="513">
        <f t="shared" si="4"/>
        <v>8</v>
      </c>
      <c r="B19" s="514" t="e">
        <f>IF(#REF!="","",#REF!)</f>
        <v>#REF!</v>
      </c>
      <c r="C19" s="515" t="e">
        <f>IF(#REF!="","",#REF!)</f>
        <v>#REF!</v>
      </c>
      <c r="D19" s="516" t="e">
        <f>IF(#REF!="","",#REF!)</f>
        <v>#REF!</v>
      </c>
      <c r="E19" s="516" t="e">
        <f>IF(#REF!="","",#REF!)</f>
        <v>#REF!</v>
      </c>
      <c r="F19" s="516" t="e">
        <f>IF(#REF!="","",#REF!)</f>
        <v>#REF!</v>
      </c>
      <c r="G19" s="516" t="e">
        <f>IF(#REF!="","",#REF!)</f>
        <v>#REF!</v>
      </c>
      <c r="H19" s="516" t="e">
        <f>IF(#REF!="","",#REF!)</f>
        <v>#REF!</v>
      </c>
      <c r="I19" s="516" t="e">
        <f>IF(#REF!="","",#REF!)</f>
        <v>#REF!</v>
      </c>
      <c r="J19" s="516" t="e">
        <f>IF(#REF!="","",#REF!)</f>
        <v>#REF!</v>
      </c>
      <c r="K19" s="517" t="e">
        <f>IF(#REF!="","",#REF!)</f>
        <v>#REF!</v>
      </c>
      <c r="L19" s="518" t="e">
        <f>IF(#REF!="","",#REF!)</f>
        <v>#REF!</v>
      </c>
      <c r="M19" s="518" t="e">
        <f>IF(#REF!="","",#REF!)</f>
        <v>#REF!</v>
      </c>
      <c r="N19" s="518" t="e">
        <f>IF(#REF!="","",#REF!)</f>
        <v>#REF!</v>
      </c>
      <c r="O19" s="513" t="e">
        <f>IF(#REF!="","",#REF!)</f>
        <v>#REF!</v>
      </c>
      <c r="P19" s="519" t="e">
        <f>IF(#REF!="","",#REF!)</f>
        <v>#REF!</v>
      </c>
      <c r="Q19" s="520" t="e">
        <f>IF(#REF!="","",#REF!)</f>
        <v>#REF!</v>
      </c>
      <c r="R19" s="543"/>
      <c r="S19" s="544"/>
      <c r="T19" s="545" t="str">
        <f>IFERROR(IF(R19="","",VLOOKUP(P19,【参考】数式用!$A$5:$H$34,MATCH(S19,【参考】数式用!$F$4:$H$4,0)+5,0)),"")</f>
        <v/>
      </c>
      <c r="U19" s="562" t="str">
        <f>IF(S19="特定加算Ⅰ",VLOOKUP(P19,【参考】数式用!$A$5:$I$28,9,FALSE),"-")</f>
        <v>-</v>
      </c>
      <c r="V19" s="89" t="s">
        <v>134</v>
      </c>
      <c r="W19" s="546"/>
      <c r="X19" s="131" t="s">
        <v>135</v>
      </c>
      <c r="Y19" s="546"/>
      <c r="Z19" s="297" t="s">
        <v>136</v>
      </c>
      <c r="AA19" s="546"/>
      <c r="AB19" s="131" t="s">
        <v>135</v>
      </c>
      <c r="AC19" s="546"/>
      <c r="AD19" s="131" t="s">
        <v>137</v>
      </c>
      <c r="AE19" s="525" t="s">
        <v>138</v>
      </c>
      <c r="AF19" s="526" t="str">
        <f t="shared" si="1"/>
        <v/>
      </c>
      <c r="AG19" s="527" t="s">
        <v>139</v>
      </c>
      <c r="AH19" s="528" t="str">
        <f t="shared" si="2"/>
        <v/>
      </c>
      <c r="AJ19" s="98" t="str">
        <f t="shared" si="3"/>
        <v>○</v>
      </c>
      <c r="AK19" s="100" t="str">
        <f t="shared" si="0"/>
        <v/>
      </c>
      <c r="AL19" s="100"/>
      <c r="AM19" s="100"/>
      <c r="AN19" s="100"/>
      <c r="AO19" s="100"/>
      <c r="AP19" s="100"/>
      <c r="AQ19" s="100"/>
      <c r="AR19" s="100"/>
      <c r="AS19" s="547"/>
    </row>
    <row r="20" spans="1:45" ht="33" customHeight="1" thickBot="1">
      <c r="A20" s="513">
        <f t="shared" si="4"/>
        <v>9</v>
      </c>
      <c r="B20" s="514" t="e">
        <f>IF(#REF!="","",#REF!)</f>
        <v>#REF!</v>
      </c>
      <c r="C20" s="515" t="e">
        <f>IF(#REF!="","",#REF!)</f>
        <v>#REF!</v>
      </c>
      <c r="D20" s="516" t="e">
        <f>IF(#REF!="","",#REF!)</f>
        <v>#REF!</v>
      </c>
      <c r="E20" s="516" t="e">
        <f>IF(#REF!="","",#REF!)</f>
        <v>#REF!</v>
      </c>
      <c r="F20" s="516" t="e">
        <f>IF(#REF!="","",#REF!)</f>
        <v>#REF!</v>
      </c>
      <c r="G20" s="516" t="e">
        <f>IF(#REF!="","",#REF!)</f>
        <v>#REF!</v>
      </c>
      <c r="H20" s="516" t="e">
        <f>IF(#REF!="","",#REF!)</f>
        <v>#REF!</v>
      </c>
      <c r="I20" s="516" t="e">
        <f>IF(#REF!="","",#REF!)</f>
        <v>#REF!</v>
      </c>
      <c r="J20" s="516" t="e">
        <f>IF(#REF!="","",#REF!)</f>
        <v>#REF!</v>
      </c>
      <c r="K20" s="517" t="e">
        <f>IF(#REF!="","",#REF!)</f>
        <v>#REF!</v>
      </c>
      <c r="L20" s="518" t="e">
        <f>IF(#REF!="","",#REF!)</f>
        <v>#REF!</v>
      </c>
      <c r="M20" s="518" t="e">
        <f>IF(#REF!="","",#REF!)</f>
        <v>#REF!</v>
      </c>
      <c r="N20" s="518" t="e">
        <f>IF(#REF!="","",#REF!)</f>
        <v>#REF!</v>
      </c>
      <c r="O20" s="513" t="e">
        <f>IF(#REF!="","",#REF!)</f>
        <v>#REF!</v>
      </c>
      <c r="P20" s="519" t="e">
        <f>IF(#REF!="","",#REF!)</f>
        <v>#REF!</v>
      </c>
      <c r="Q20" s="520" t="e">
        <f>IF(#REF!="","",#REF!)</f>
        <v>#REF!</v>
      </c>
      <c r="R20" s="543"/>
      <c r="S20" s="544"/>
      <c r="T20" s="545" t="str">
        <f>IFERROR(IF(R20="","",VLOOKUP(P20,【参考】数式用!$A$5:$H$34,MATCH(S20,【参考】数式用!$F$4:$H$4,0)+5,0)),"")</f>
        <v/>
      </c>
      <c r="U20" s="562" t="str">
        <f>IF(S20="特定加算Ⅰ",VLOOKUP(P20,【参考】数式用!$A$5:$I$28,9,FALSE),"-")</f>
        <v>-</v>
      </c>
      <c r="V20" s="89" t="s">
        <v>134</v>
      </c>
      <c r="W20" s="546"/>
      <c r="X20" s="131" t="s">
        <v>135</v>
      </c>
      <c r="Y20" s="546"/>
      <c r="Z20" s="297" t="s">
        <v>136</v>
      </c>
      <c r="AA20" s="546"/>
      <c r="AB20" s="131" t="s">
        <v>135</v>
      </c>
      <c r="AC20" s="546"/>
      <c r="AD20" s="131" t="s">
        <v>137</v>
      </c>
      <c r="AE20" s="525" t="s">
        <v>138</v>
      </c>
      <c r="AF20" s="526" t="str">
        <f t="shared" si="1"/>
        <v/>
      </c>
      <c r="AG20" s="527" t="s">
        <v>139</v>
      </c>
      <c r="AH20" s="528" t="str">
        <f t="shared" si="2"/>
        <v/>
      </c>
      <c r="AJ20" s="98" t="str">
        <f t="shared" si="3"/>
        <v>○</v>
      </c>
      <c r="AK20" s="100" t="str">
        <f t="shared" si="0"/>
        <v/>
      </c>
      <c r="AL20" s="100"/>
      <c r="AM20" s="100"/>
      <c r="AN20" s="100"/>
      <c r="AO20" s="100"/>
      <c r="AP20" s="100"/>
      <c r="AQ20" s="100"/>
      <c r="AR20" s="100"/>
      <c r="AS20" s="547"/>
    </row>
    <row r="21" spans="1:45" ht="33" customHeight="1" thickBot="1">
      <c r="A21" s="513">
        <f t="shared" si="4"/>
        <v>10</v>
      </c>
      <c r="B21" s="514" t="e">
        <f>IF(#REF!="","",#REF!)</f>
        <v>#REF!</v>
      </c>
      <c r="C21" s="515" t="e">
        <f>IF(#REF!="","",#REF!)</f>
        <v>#REF!</v>
      </c>
      <c r="D21" s="516" t="e">
        <f>IF(#REF!="","",#REF!)</f>
        <v>#REF!</v>
      </c>
      <c r="E21" s="516" t="e">
        <f>IF(#REF!="","",#REF!)</f>
        <v>#REF!</v>
      </c>
      <c r="F21" s="516" t="e">
        <f>IF(#REF!="","",#REF!)</f>
        <v>#REF!</v>
      </c>
      <c r="G21" s="516" t="e">
        <f>IF(#REF!="","",#REF!)</f>
        <v>#REF!</v>
      </c>
      <c r="H21" s="516" t="e">
        <f>IF(#REF!="","",#REF!)</f>
        <v>#REF!</v>
      </c>
      <c r="I21" s="516" t="e">
        <f>IF(#REF!="","",#REF!)</f>
        <v>#REF!</v>
      </c>
      <c r="J21" s="516" t="e">
        <f>IF(#REF!="","",#REF!)</f>
        <v>#REF!</v>
      </c>
      <c r="K21" s="517" t="e">
        <f>IF(#REF!="","",#REF!)</f>
        <v>#REF!</v>
      </c>
      <c r="L21" s="518" t="e">
        <f>IF(#REF!="","",#REF!)</f>
        <v>#REF!</v>
      </c>
      <c r="M21" s="518" t="e">
        <f>IF(#REF!="","",#REF!)</f>
        <v>#REF!</v>
      </c>
      <c r="N21" s="518" t="e">
        <f>IF(#REF!="","",#REF!)</f>
        <v>#REF!</v>
      </c>
      <c r="O21" s="513" t="e">
        <f>IF(#REF!="","",#REF!)</f>
        <v>#REF!</v>
      </c>
      <c r="P21" s="519" t="e">
        <f>IF(#REF!="","",#REF!)</f>
        <v>#REF!</v>
      </c>
      <c r="Q21" s="520" t="e">
        <f>IF(#REF!="","",#REF!)</f>
        <v>#REF!</v>
      </c>
      <c r="R21" s="543"/>
      <c r="S21" s="544"/>
      <c r="T21" s="545" t="str">
        <f>IFERROR(IF(R21="","",VLOOKUP(P21,【参考】数式用!$A$5:$H$34,MATCH(S21,【参考】数式用!$F$4:$H$4,0)+5,0)),"")</f>
        <v/>
      </c>
      <c r="U21" s="562" t="str">
        <f>IF(S21="特定加算Ⅰ",VLOOKUP(P21,【参考】数式用!$A$5:$I$28,9,FALSE),"-")</f>
        <v>-</v>
      </c>
      <c r="V21" s="89" t="s">
        <v>134</v>
      </c>
      <c r="W21" s="546"/>
      <c r="X21" s="131" t="s">
        <v>135</v>
      </c>
      <c r="Y21" s="546"/>
      <c r="Z21" s="297" t="s">
        <v>136</v>
      </c>
      <c r="AA21" s="546"/>
      <c r="AB21" s="131" t="s">
        <v>135</v>
      </c>
      <c r="AC21" s="546"/>
      <c r="AD21" s="131" t="s">
        <v>137</v>
      </c>
      <c r="AE21" s="525" t="s">
        <v>138</v>
      </c>
      <c r="AF21" s="526" t="str">
        <f t="shared" si="1"/>
        <v/>
      </c>
      <c r="AG21" s="527" t="s">
        <v>139</v>
      </c>
      <c r="AH21" s="528" t="str">
        <f t="shared" si="2"/>
        <v/>
      </c>
      <c r="AJ21" s="98" t="str">
        <f t="shared" si="3"/>
        <v>○</v>
      </c>
      <c r="AK21" s="100" t="str">
        <f t="shared" si="0"/>
        <v/>
      </c>
      <c r="AL21" s="100"/>
      <c r="AM21" s="100"/>
      <c r="AN21" s="100"/>
      <c r="AO21" s="100"/>
      <c r="AP21" s="100"/>
      <c r="AQ21" s="100"/>
      <c r="AR21" s="100"/>
      <c r="AS21" s="547"/>
    </row>
    <row r="22" spans="1:45" ht="33" customHeight="1" thickBot="1">
      <c r="A22" s="513">
        <f t="shared" si="4"/>
        <v>11</v>
      </c>
      <c r="B22" s="514" t="e">
        <f>IF(#REF!="","",#REF!)</f>
        <v>#REF!</v>
      </c>
      <c r="C22" s="515" t="e">
        <f>IF(#REF!="","",#REF!)</f>
        <v>#REF!</v>
      </c>
      <c r="D22" s="516" t="e">
        <f>IF(#REF!="","",#REF!)</f>
        <v>#REF!</v>
      </c>
      <c r="E22" s="516" t="e">
        <f>IF(#REF!="","",#REF!)</f>
        <v>#REF!</v>
      </c>
      <c r="F22" s="516" t="e">
        <f>IF(#REF!="","",#REF!)</f>
        <v>#REF!</v>
      </c>
      <c r="G22" s="516" t="e">
        <f>IF(#REF!="","",#REF!)</f>
        <v>#REF!</v>
      </c>
      <c r="H22" s="516" t="e">
        <f>IF(#REF!="","",#REF!)</f>
        <v>#REF!</v>
      </c>
      <c r="I22" s="516" t="e">
        <f>IF(#REF!="","",#REF!)</f>
        <v>#REF!</v>
      </c>
      <c r="J22" s="516" t="e">
        <f>IF(#REF!="","",#REF!)</f>
        <v>#REF!</v>
      </c>
      <c r="K22" s="517" t="e">
        <f>IF(#REF!="","",#REF!)</f>
        <v>#REF!</v>
      </c>
      <c r="L22" s="518" t="e">
        <f>IF(#REF!="","",#REF!)</f>
        <v>#REF!</v>
      </c>
      <c r="M22" s="518" t="e">
        <f>IF(#REF!="","",#REF!)</f>
        <v>#REF!</v>
      </c>
      <c r="N22" s="518" t="e">
        <f>IF(#REF!="","",#REF!)</f>
        <v>#REF!</v>
      </c>
      <c r="O22" s="513" t="e">
        <f>IF(#REF!="","",#REF!)</f>
        <v>#REF!</v>
      </c>
      <c r="P22" s="519" t="e">
        <f>IF(#REF!="","",#REF!)</f>
        <v>#REF!</v>
      </c>
      <c r="Q22" s="520" t="e">
        <f>IF(#REF!="","",#REF!)</f>
        <v>#REF!</v>
      </c>
      <c r="R22" s="543"/>
      <c r="S22" s="544"/>
      <c r="T22" s="545" t="str">
        <f>IFERROR(IF(R22="","",VLOOKUP(P22,【参考】数式用!$A$5:$H$34,MATCH(S22,【参考】数式用!$F$4:$H$4,0)+5,0)),"")</f>
        <v/>
      </c>
      <c r="U22" s="562" t="str">
        <f>IF(S22="特定加算Ⅰ",VLOOKUP(P22,【参考】数式用!$A$5:$I$28,9,FALSE),"-")</f>
        <v>-</v>
      </c>
      <c r="V22" s="89" t="s">
        <v>134</v>
      </c>
      <c r="W22" s="546"/>
      <c r="X22" s="131" t="s">
        <v>135</v>
      </c>
      <c r="Y22" s="546"/>
      <c r="Z22" s="297" t="s">
        <v>136</v>
      </c>
      <c r="AA22" s="546"/>
      <c r="AB22" s="131" t="s">
        <v>135</v>
      </c>
      <c r="AC22" s="546"/>
      <c r="AD22" s="131" t="s">
        <v>137</v>
      </c>
      <c r="AE22" s="525" t="s">
        <v>138</v>
      </c>
      <c r="AF22" s="526" t="str">
        <f t="shared" si="1"/>
        <v/>
      </c>
      <c r="AG22" s="527" t="s">
        <v>139</v>
      </c>
      <c r="AH22" s="528" t="str">
        <f t="shared" si="2"/>
        <v/>
      </c>
      <c r="AJ22" s="98" t="str">
        <f t="shared" si="3"/>
        <v>○</v>
      </c>
      <c r="AK22" s="100" t="str">
        <f t="shared" si="0"/>
        <v/>
      </c>
      <c r="AL22" s="100"/>
      <c r="AM22" s="100"/>
      <c r="AN22" s="100"/>
      <c r="AO22" s="100"/>
      <c r="AP22" s="100"/>
      <c r="AQ22" s="100"/>
      <c r="AR22" s="100"/>
      <c r="AS22" s="547"/>
    </row>
    <row r="23" spans="1:45" ht="33" customHeight="1" thickBot="1">
      <c r="A23" s="513">
        <f t="shared" si="4"/>
        <v>12</v>
      </c>
      <c r="B23" s="514" t="e">
        <f>IF(#REF!="","",#REF!)</f>
        <v>#REF!</v>
      </c>
      <c r="C23" s="515" t="e">
        <f>IF(#REF!="","",#REF!)</f>
        <v>#REF!</v>
      </c>
      <c r="D23" s="516" t="e">
        <f>IF(#REF!="","",#REF!)</f>
        <v>#REF!</v>
      </c>
      <c r="E23" s="516" t="e">
        <f>IF(#REF!="","",#REF!)</f>
        <v>#REF!</v>
      </c>
      <c r="F23" s="516" t="e">
        <f>IF(#REF!="","",#REF!)</f>
        <v>#REF!</v>
      </c>
      <c r="G23" s="516" t="e">
        <f>IF(#REF!="","",#REF!)</f>
        <v>#REF!</v>
      </c>
      <c r="H23" s="516" t="e">
        <f>IF(#REF!="","",#REF!)</f>
        <v>#REF!</v>
      </c>
      <c r="I23" s="516" t="e">
        <f>IF(#REF!="","",#REF!)</f>
        <v>#REF!</v>
      </c>
      <c r="J23" s="516" t="e">
        <f>IF(#REF!="","",#REF!)</f>
        <v>#REF!</v>
      </c>
      <c r="K23" s="517" t="e">
        <f>IF(#REF!="","",#REF!)</f>
        <v>#REF!</v>
      </c>
      <c r="L23" s="518" t="e">
        <f>IF(#REF!="","",#REF!)</f>
        <v>#REF!</v>
      </c>
      <c r="M23" s="518" t="e">
        <f>IF(#REF!="","",#REF!)</f>
        <v>#REF!</v>
      </c>
      <c r="N23" s="518" t="e">
        <f>IF(#REF!="","",#REF!)</f>
        <v>#REF!</v>
      </c>
      <c r="O23" s="513" t="e">
        <f>IF(#REF!="","",#REF!)</f>
        <v>#REF!</v>
      </c>
      <c r="P23" s="519" t="e">
        <f>IF(#REF!="","",#REF!)</f>
        <v>#REF!</v>
      </c>
      <c r="Q23" s="520" t="e">
        <f>IF(#REF!="","",#REF!)</f>
        <v>#REF!</v>
      </c>
      <c r="R23" s="543"/>
      <c r="S23" s="544"/>
      <c r="T23" s="545" t="str">
        <f>IFERROR(IF(R23="","",VLOOKUP(P23,【参考】数式用!$A$5:$H$34,MATCH(S23,【参考】数式用!$F$4:$H$4,0)+5,0)),"")</f>
        <v/>
      </c>
      <c r="U23" s="562" t="str">
        <f>IF(S23="特定加算Ⅰ",VLOOKUP(P23,【参考】数式用!$A$5:$I$28,9,FALSE),"-")</f>
        <v>-</v>
      </c>
      <c r="V23" s="89" t="s">
        <v>134</v>
      </c>
      <c r="W23" s="546"/>
      <c r="X23" s="131" t="s">
        <v>135</v>
      </c>
      <c r="Y23" s="546"/>
      <c r="Z23" s="297" t="s">
        <v>136</v>
      </c>
      <c r="AA23" s="546"/>
      <c r="AB23" s="131" t="s">
        <v>135</v>
      </c>
      <c r="AC23" s="546"/>
      <c r="AD23" s="131" t="s">
        <v>137</v>
      </c>
      <c r="AE23" s="525" t="s">
        <v>138</v>
      </c>
      <c r="AF23" s="526" t="str">
        <f t="shared" si="1"/>
        <v/>
      </c>
      <c r="AG23" s="527" t="s">
        <v>139</v>
      </c>
      <c r="AH23" s="528" t="str">
        <f t="shared" si="2"/>
        <v/>
      </c>
      <c r="AJ23" s="98" t="str">
        <f t="shared" si="3"/>
        <v>○</v>
      </c>
      <c r="AK23" s="100" t="str">
        <f t="shared" si="0"/>
        <v/>
      </c>
      <c r="AL23" s="100"/>
      <c r="AM23" s="100"/>
      <c r="AN23" s="100"/>
      <c r="AO23" s="100"/>
      <c r="AP23" s="100"/>
      <c r="AQ23" s="100"/>
      <c r="AR23" s="100"/>
      <c r="AS23" s="547"/>
    </row>
    <row r="24" spans="1:45" ht="33" customHeight="1" thickBot="1">
      <c r="A24" s="513">
        <f t="shared" si="4"/>
        <v>13</v>
      </c>
      <c r="B24" s="514" t="e">
        <f>IF(#REF!="","",#REF!)</f>
        <v>#REF!</v>
      </c>
      <c r="C24" s="515" t="e">
        <f>IF(#REF!="","",#REF!)</f>
        <v>#REF!</v>
      </c>
      <c r="D24" s="516" t="e">
        <f>IF(#REF!="","",#REF!)</f>
        <v>#REF!</v>
      </c>
      <c r="E24" s="516" t="e">
        <f>IF(#REF!="","",#REF!)</f>
        <v>#REF!</v>
      </c>
      <c r="F24" s="516" t="e">
        <f>IF(#REF!="","",#REF!)</f>
        <v>#REF!</v>
      </c>
      <c r="G24" s="516" t="e">
        <f>IF(#REF!="","",#REF!)</f>
        <v>#REF!</v>
      </c>
      <c r="H24" s="516" t="e">
        <f>IF(#REF!="","",#REF!)</f>
        <v>#REF!</v>
      </c>
      <c r="I24" s="516" t="e">
        <f>IF(#REF!="","",#REF!)</f>
        <v>#REF!</v>
      </c>
      <c r="J24" s="516" t="e">
        <f>IF(#REF!="","",#REF!)</f>
        <v>#REF!</v>
      </c>
      <c r="K24" s="517" t="e">
        <f>IF(#REF!="","",#REF!)</f>
        <v>#REF!</v>
      </c>
      <c r="L24" s="518" t="e">
        <f>IF(#REF!="","",#REF!)</f>
        <v>#REF!</v>
      </c>
      <c r="M24" s="518" t="e">
        <f>IF(#REF!="","",#REF!)</f>
        <v>#REF!</v>
      </c>
      <c r="N24" s="518" t="e">
        <f>IF(#REF!="","",#REF!)</f>
        <v>#REF!</v>
      </c>
      <c r="O24" s="513" t="e">
        <f>IF(#REF!="","",#REF!)</f>
        <v>#REF!</v>
      </c>
      <c r="P24" s="519" t="e">
        <f>IF(#REF!="","",#REF!)</f>
        <v>#REF!</v>
      </c>
      <c r="Q24" s="520" t="e">
        <f>IF(#REF!="","",#REF!)</f>
        <v>#REF!</v>
      </c>
      <c r="R24" s="543"/>
      <c r="S24" s="544"/>
      <c r="T24" s="545" t="str">
        <f>IFERROR(IF(R24="","",VLOOKUP(P24,【参考】数式用!$A$5:$H$34,MATCH(S24,【参考】数式用!$F$4:$H$4,0)+5,0)),"")</f>
        <v/>
      </c>
      <c r="U24" s="562" t="str">
        <f>IF(S24="特定加算Ⅰ",VLOOKUP(P24,【参考】数式用!$A$5:$I$28,9,FALSE),"-")</f>
        <v>-</v>
      </c>
      <c r="V24" s="89" t="s">
        <v>134</v>
      </c>
      <c r="W24" s="546"/>
      <c r="X24" s="131" t="s">
        <v>135</v>
      </c>
      <c r="Y24" s="546"/>
      <c r="Z24" s="297" t="s">
        <v>136</v>
      </c>
      <c r="AA24" s="546"/>
      <c r="AB24" s="131" t="s">
        <v>135</v>
      </c>
      <c r="AC24" s="546"/>
      <c r="AD24" s="131" t="s">
        <v>137</v>
      </c>
      <c r="AE24" s="525" t="s">
        <v>138</v>
      </c>
      <c r="AF24" s="526" t="str">
        <f t="shared" si="1"/>
        <v/>
      </c>
      <c r="AG24" s="527" t="s">
        <v>139</v>
      </c>
      <c r="AH24" s="528" t="str">
        <f t="shared" si="2"/>
        <v/>
      </c>
      <c r="AJ24" s="98" t="str">
        <f t="shared" si="3"/>
        <v>○</v>
      </c>
      <c r="AK24" s="100" t="str">
        <f t="shared" si="0"/>
        <v/>
      </c>
      <c r="AL24" s="100"/>
      <c r="AM24" s="100"/>
      <c r="AN24" s="100"/>
      <c r="AO24" s="100"/>
      <c r="AP24" s="100"/>
      <c r="AQ24" s="100"/>
      <c r="AR24" s="100"/>
      <c r="AS24" s="547"/>
    </row>
    <row r="25" spans="1:45" ht="33" customHeight="1" thickBot="1">
      <c r="A25" s="513">
        <f t="shared" si="4"/>
        <v>14</v>
      </c>
      <c r="B25" s="514" t="e">
        <f>IF(#REF!="","",#REF!)</f>
        <v>#REF!</v>
      </c>
      <c r="C25" s="515" t="e">
        <f>IF(#REF!="","",#REF!)</f>
        <v>#REF!</v>
      </c>
      <c r="D25" s="516" t="e">
        <f>IF(#REF!="","",#REF!)</f>
        <v>#REF!</v>
      </c>
      <c r="E25" s="516" t="e">
        <f>IF(#REF!="","",#REF!)</f>
        <v>#REF!</v>
      </c>
      <c r="F25" s="516" t="e">
        <f>IF(#REF!="","",#REF!)</f>
        <v>#REF!</v>
      </c>
      <c r="G25" s="516" t="e">
        <f>IF(#REF!="","",#REF!)</f>
        <v>#REF!</v>
      </c>
      <c r="H25" s="516" t="e">
        <f>IF(#REF!="","",#REF!)</f>
        <v>#REF!</v>
      </c>
      <c r="I25" s="516" t="e">
        <f>IF(#REF!="","",#REF!)</f>
        <v>#REF!</v>
      </c>
      <c r="J25" s="516" t="e">
        <f>IF(#REF!="","",#REF!)</f>
        <v>#REF!</v>
      </c>
      <c r="K25" s="517" t="e">
        <f>IF(#REF!="","",#REF!)</f>
        <v>#REF!</v>
      </c>
      <c r="L25" s="518" t="e">
        <f>IF(#REF!="","",#REF!)</f>
        <v>#REF!</v>
      </c>
      <c r="M25" s="518" t="e">
        <f>IF(#REF!="","",#REF!)</f>
        <v>#REF!</v>
      </c>
      <c r="N25" s="518" t="e">
        <f>IF(#REF!="","",#REF!)</f>
        <v>#REF!</v>
      </c>
      <c r="O25" s="513" t="e">
        <f>IF(#REF!="","",#REF!)</f>
        <v>#REF!</v>
      </c>
      <c r="P25" s="519" t="e">
        <f>IF(#REF!="","",#REF!)</f>
        <v>#REF!</v>
      </c>
      <c r="Q25" s="520" t="e">
        <f>IF(#REF!="","",#REF!)</f>
        <v>#REF!</v>
      </c>
      <c r="R25" s="543"/>
      <c r="S25" s="544"/>
      <c r="T25" s="545" t="str">
        <f>IFERROR(IF(R25="","",VLOOKUP(P25,【参考】数式用!$A$5:$H$34,MATCH(S25,【参考】数式用!$F$4:$H$4,0)+5,0)),"")</f>
        <v/>
      </c>
      <c r="U25" s="562" t="str">
        <f>IF(S25="特定加算Ⅰ",VLOOKUP(P25,【参考】数式用!$A$5:$I$28,9,FALSE),"-")</f>
        <v>-</v>
      </c>
      <c r="V25" s="89" t="s">
        <v>134</v>
      </c>
      <c r="W25" s="546"/>
      <c r="X25" s="131" t="s">
        <v>135</v>
      </c>
      <c r="Y25" s="546"/>
      <c r="Z25" s="297" t="s">
        <v>136</v>
      </c>
      <c r="AA25" s="546"/>
      <c r="AB25" s="131" t="s">
        <v>135</v>
      </c>
      <c r="AC25" s="546"/>
      <c r="AD25" s="131" t="s">
        <v>137</v>
      </c>
      <c r="AE25" s="525" t="s">
        <v>138</v>
      </c>
      <c r="AF25" s="526" t="str">
        <f t="shared" si="1"/>
        <v/>
      </c>
      <c r="AG25" s="527" t="s">
        <v>139</v>
      </c>
      <c r="AH25" s="528" t="str">
        <f t="shared" si="2"/>
        <v/>
      </c>
      <c r="AJ25" s="98" t="str">
        <f t="shared" si="3"/>
        <v>○</v>
      </c>
      <c r="AK25" s="100" t="str">
        <f t="shared" si="0"/>
        <v/>
      </c>
      <c r="AL25" s="100"/>
      <c r="AM25" s="100"/>
      <c r="AN25" s="100"/>
      <c r="AO25" s="100"/>
      <c r="AP25" s="100"/>
      <c r="AQ25" s="100"/>
      <c r="AR25" s="100"/>
      <c r="AS25" s="547"/>
    </row>
    <row r="26" spans="1:45" ht="33" customHeight="1" thickBot="1">
      <c r="A26" s="513">
        <f t="shared" si="4"/>
        <v>15</v>
      </c>
      <c r="B26" s="514" t="e">
        <f>IF(#REF!="","",#REF!)</f>
        <v>#REF!</v>
      </c>
      <c r="C26" s="515" t="e">
        <f>IF(#REF!="","",#REF!)</f>
        <v>#REF!</v>
      </c>
      <c r="D26" s="516" t="e">
        <f>IF(#REF!="","",#REF!)</f>
        <v>#REF!</v>
      </c>
      <c r="E26" s="516" t="e">
        <f>IF(#REF!="","",#REF!)</f>
        <v>#REF!</v>
      </c>
      <c r="F26" s="516" t="e">
        <f>IF(#REF!="","",#REF!)</f>
        <v>#REF!</v>
      </c>
      <c r="G26" s="516" t="e">
        <f>IF(#REF!="","",#REF!)</f>
        <v>#REF!</v>
      </c>
      <c r="H26" s="516" t="e">
        <f>IF(#REF!="","",#REF!)</f>
        <v>#REF!</v>
      </c>
      <c r="I26" s="516" t="e">
        <f>IF(#REF!="","",#REF!)</f>
        <v>#REF!</v>
      </c>
      <c r="J26" s="516" t="e">
        <f>IF(#REF!="","",#REF!)</f>
        <v>#REF!</v>
      </c>
      <c r="K26" s="517" t="e">
        <f>IF(#REF!="","",#REF!)</f>
        <v>#REF!</v>
      </c>
      <c r="L26" s="518" t="e">
        <f>IF(#REF!="","",#REF!)</f>
        <v>#REF!</v>
      </c>
      <c r="M26" s="518" t="e">
        <f>IF(#REF!="","",#REF!)</f>
        <v>#REF!</v>
      </c>
      <c r="N26" s="518" t="e">
        <f>IF(#REF!="","",#REF!)</f>
        <v>#REF!</v>
      </c>
      <c r="O26" s="513" t="e">
        <f>IF(#REF!="","",#REF!)</f>
        <v>#REF!</v>
      </c>
      <c r="P26" s="519" t="e">
        <f>IF(#REF!="","",#REF!)</f>
        <v>#REF!</v>
      </c>
      <c r="Q26" s="520" t="e">
        <f>IF(#REF!="","",#REF!)</f>
        <v>#REF!</v>
      </c>
      <c r="R26" s="543"/>
      <c r="S26" s="544"/>
      <c r="T26" s="545" t="str">
        <f>IFERROR(IF(R26="","",VLOOKUP(P26,【参考】数式用!$A$5:$H$34,MATCH(S26,【参考】数式用!$F$4:$H$4,0)+5,0)),"")</f>
        <v/>
      </c>
      <c r="U26" s="562" t="str">
        <f>IF(S26="特定加算Ⅰ",VLOOKUP(P26,【参考】数式用!$A$5:$I$28,9,FALSE),"-")</f>
        <v>-</v>
      </c>
      <c r="V26" s="89" t="s">
        <v>134</v>
      </c>
      <c r="W26" s="546"/>
      <c r="X26" s="131" t="s">
        <v>135</v>
      </c>
      <c r="Y26" s="546"/>
      <c r="Z26" s="297" t="s">
        <v>136</v>
      </c>
      <c r="AA26" s="546"/>
      <c r="AB26" s="131" t="s">
        <v>135</v>
      </c>
      <c r="AC26" s="546"/>
      <c r="AD26" s="131" t="s">
        <v>137</v>
      </c>
      <c r="AE26" s="525" t="s">
        <v>138</v>
      </c>
      <c r="AF26" s="526" t="str">
        <f t="shared" si="1"/>
        <v/>
      </c>
      <c r="AG26" s="527" t="s">
        <v>139</v>
      </c>
      <c r="AH26" s="528" t="str">
        <f t="shared" si="2"/>
        <v/>
      </c>
      <c r="AJ26" s="98" t="str">
        <f t="shared" si="3"/>
        <v>○</v>
      </c>
      <c r="AK26" s="100" t="str">
        <f t="shared" si="0"/>
        <v/>
      </c>
      <c r="AL26" s="100"/>
      <c r="AM26" s="100"/>
      <c r="AN26" s="100"/>
      <c r="AO26" s="100"/>
      <c r="AP26" s="100"/>
      <c r="AQ26" s="100"/>
      <c r="AR26" s="100"/>
      <c r="AS26" s="547"/>
    </row>
    <row r="27" spans="1:45" ht="33" customHeight="1" thickBot="1">
      <c r="A27" s="513">
        <f t="shared" si="4"/>
        <v>16</v>
      </c>
      <c r="B27" s="514" t="e">
        <f>IF(#REF!="","",#REF!)</f>
        <v>#REF!</v>
      </c>
      <c r="C27" s="515" t="e">
        <f>IF(#REF!="","",#REF!)</f>
        <v>#REF!</v>
      </c>
      <c r="D27" s="516" t="e">
        <f>IF(#REF!="","",#REF!)</f>
        <v>#REF!</v>
      </c>
      <c r="E27" s="516" t="e">
        <f>IF(#REF!="","",#REF!)</f>
        <v>#REF!</v>
      </c>
      <c r="F27" s="516" t="e">
        <f>IF(#REF!="","",#REF!)</f>
        <v>#REF!</v>
      </c>
      <c r="G27" s="516" t="e">
        <f>IF(#REF!="","",#REF!)</f>
        <v>#REF!</v>
      </c>
      <c r="H27" s="516" t="e">
        <f>IF(#REF!="","",#REF!)</f>
        <v>#REF!</v>
      </c>
      <c r="I27" s="516" t="e">
        <f>IF(#REF!="","",#REF!)</f>
        <v>#REF!</v>
      </c>
      <c r="J27" s="516" t="e">
        <f>IF(#REF!="","",#REF!)</f>
        <v>#REF!</v>
      </c>
      <c r="K27" s="517" t="e">
        <f>IF(#REF!="","",#REF!)</f>
        <v>#REF!</v>
      </c>
      <c r="L27" s="518" t="e">
        <f>IF(#REF!="","",#REF!)</f>
        <v>#REF!</v>
      </c>
      <c r="M27" s="518" t="e">
        <f>IF(#REF!="","",#REF!)</f>
        <v>#REF!</v>
      </c>
      <c r="N27" s="518" t="e">
        <f>IF(#REF!="","",#REF!)</f>
        <v>#REF!</v>
      </c>
      <c r="O27" s="513" t="e">
        <f>IF(#REF!="","",#REF!)</f>
        <v>#REF!</v>
      </c>
      <c r="P27" s="519" t="e">
        <f>IF(#REF!="","",#REF!)</f>
        <v>#REF!</v>
      </c>
      <c r="Q27" s="520" t="e">
        <f>IF(#REF!="","",#REF!)</f>
        <v>#REF!</v>
      </c>
      <c r="R27" s="543"/>
      <c r="S27" s="544"/>
      <c r="T27" s="545" t="str">
        <f>IFERROR(IF(R27="","",VLOOKUP(P27,【参考】数式用!$A$5:$H$34,MATCH(S27,【参考】数式用!$F$4:$H$4,0)+5,0)),"")</f>
        <v/>
      </c>
      <c r="U27" s="562" t="str">
        <f>IF(S27="特定加算Ⅰ",VLOOKUP(P27,【参考】数式用!$A$5:$I$28,9,FALSE),"-")</f>
        <v>-</v>
      </c>
      <c r="V27" s="89" t="s">
        <v>134</v>
      </c>
      <c r="W27" s="546"/>
      <c r="X27" s="131" t="s">
        <v>135</v>
      </c>
      <c r="Y27" s="546"/>
      <c r="Z27" s="297" t="s">
        <v>136</v>
      </c>
      <c r="AA27" s="546"/>
      <c r="AB27" s="131" t="s">
        <v>135</v>
      </c>
      <c r="AC27" s="546"/>
      <c r="AD27" s="131" t="s">
        <v>137</v>
      </c>
      <c r="AE27" s="525" t="s">
        <v>138</v>
      </c>
      <c r="AF27" s="526" t="str">
        <f t="shared" si="1"/>
        <v/>
      </c>
      <c r="AG27" s="527" t="s">
        <v>139</v>
      </c>
      <c r="AH27" s="528" t="str">
        <f t="shared" si="2"/>
        <v/>
      </c>
      <c r="AJ27" s="98" t="str">
        <f t="shared" si="3"/>
        <v>○</v>
      </c>
      <c r="AK27" s="100" t="str">
        <f t="shared" si="0"/>
        <v/>
      </c>
      <c r="AL27" s="100"/>
      <c r="AM27" s="100"/>
      <c r="AN27" s="100"/>
      <c r="AO27" s="100"/>
      <c r="AP27" s="100"/>
      <c r="AQ27" s="100"/>
      <c r="AR27" s="100"/>
      <c r="AS27" s="547"/>
    </row>
    <row r="28" spans="1:45" ht="33" customHeight="1" thickBot="1">
      <c r="A28" s="513">
        <f t="shared" si="4"/>
        <v>17</v>
      </c>
      <c r="B28" s="514" t="e">
        <f>IF(#REF!="","",#REF!)</f>
        <v>#REF!</v>
      </c>
      <c r="C28" s="515" t="e">
        <f>IF(#REF!="","",#REF!)</f>
        <v>#REF!</v>
      </c>
      <c r="D28" s="516" t="e">
        <f>IF(#REF!="","",#REF!)</f>
        <v>#REF!</v>
      </c>
      <c r="E28" s="516" t="e">
        <f>IF(#REF!="","",#REF!)</f>
        <v>#REF!</v>
      </c>
      <c r="F28" s="516" t="e">
        <f>IF(#REF!="","",#REF!)</f>
        <v>#REF!</v>
      </c>
      <c r="G28" s="516" t="e">
        <f>IF(#REF!="","",#REF!)</f>
        <v>#REF!</v>
      </c>
      <c r="H28" s="516" t="e">
        <f>IF(#REF!="","",#REF!)</f>
        <v>#REF!</v>
      </c>
      <c r="I28" s="516" t="e">
        <f>IF(#REF!="","",#REF!)</f>
        <v>#REF!</v>
      </c>
      <c r="J28" s="516" t="e">
        <f>IF(#REF!="","",#REF!)</f>
        <v>#REF!</v>
      </c>
      <c r="K28" s="517" t="e">
        <f>IF(#REF!="","",#REF!)</f>
        <v>#REF!</v>
      </c>
      <c r="L28" s="518" t="e">
        <f>IF(#REF!="","",#REF!)</f>
        <v>#REF!</v>
      </c>
      <c r="M28" s="518" t="e">
        <f>IF(#REF!="","",#REF!)</f>
        <v>#REF!</v>
      </c>
      <c r="N28" s="518" t="e">
        <f>IF(#REF!="","",#REF!)</f>
        <v>#REF!</v>
      </c>
      <c r="O28" s="513" t="e">
        <f>IF(#REF!="","",#REF!)</f>
        <v>#REF!</v>
      </c>
      <c r="P28" s="519" t="e">
        <f>IF(#REF!="","",#REF!)</f>
        <v>#REF!</v>
      </c>
      <c r="Q28" s="520" t="e">
        <f>IF(#REF!="","",#REF!)</f>
        <v>#REF!</v>
      </c>
      <c r="R28" s="543"/>
      <c r="S28" s="544"/>
      <c r="T28" s="545" t="str">
        <f>IFERROR(IF(R28="","",VLOOKUP(P28,【参考】数式用!$A$5:$H$34,MATCH(S28,【参考】数式用!$F$4:$H$4,0)+5,0)),"")</f>
        <v/>
      </c>
      <c r="U28" s="562" t="str">
        <f>IF(S28="特定加算Ⅰ",VLOOKUP(P28,【参考】数式用!$A$5:$I$28,9,FALSE),"-")</f>
        <v>-</v>
      </c>
      <c r="V28" s="89" t="s">
        <v>134</v>
      </c>
      <c r="W28" s="546"/>
      <c r="X28" s="131" t="s">
        <v>135</v>
      </c>
      <c r="Y28" s="546"/>
      <c r="Z28" s="297" t="s">
        <v>136</v>
      </c>
      <c r="AA28" s="546"/>
      <c r="AB28" s="131" t="s">
        <v>135</v>
      </c>
      <c r="AC28" s="546"/>
      <c r="AD28" s="131" t="s">
        <v>137</v>
      </c>
      <c r="AE28" s="525" t="s">
        <v>138</v>
      </c>
      <c r="AF28" s="526" t="str">
        <f t="shared" si="1"/>
        <v/>
      </c>
      <c r="AG28" s="527" t="s">
        <v>139</v>
      </c>
      <c r="AH28" s="528" t="str">
        <f t="shared" si="2"/>
        <v/>
      </c>
      <c r="AJ28" s="98" t="str">
        <f t="shared" si="3"/>
        <v>○</v>
      </c>
      <c r="AK28" s="100" t="str">
        <f t="shared" si="0"/>
        <v/>
      </c>
      <c r="AL28" s="100"/>
      <c r="AM28" s="100"/>
      <c r="AN28" s="100"/>
      <c r="AO28" s="100"/>
      <c r="AP28" s="100"/>
      <c r="AQ28" s="100"/>
      <c r="AR28" s="100"/>
      <c r="AS28" s="547"/>
    </row>
    <row r="29" spans="1:45" ht="33" customHeight="1" thickBot="1">
      <c r="A29" s="513">
        <f t="shared" si="4"/>
        <v>18</v>
      </c>
      <c r="B29" s="514" t="e">
        <f>IF(#REF!="","",#REF!)</f>
        <v>#REF!</v>
      </c>
      <c r="C29" s="515" t="e">
        <f>IF(#REF!="","",#REF!)</f>
        <v>#REF!</v>
      </c>
      <c r="D29" s="516" t="e">
        <f>IF(#REF!="","",#REF!)</f>
        <v>#REF!</v>
      </c>
      <c r="E29" s="516" t="e">
        <f>IF(#REF!="","",#REF!)</f>
        <v>#REF!</v>
      </c>
      <c r="F29" s="516" t="e">
        <f>IF(#REF!="","",#REF!)</f>
        <v>#REF!</v>
      </c>
      <c r="G29" s="516" t="e">
        <f>IF(#REF!="","",#REF!)</f>
        <v>#REF!</v>
      </c>
      <c r="H29" s="516" t="e">
        <f>IF(#REF!="","",#REF!)</f>
        <v>#REF!</v>
      </c>
      <c r="I29" s="516" t="e">
        <f>IF(#REF!="","",#REF!)</f>
        <v>#REF!</v>
      </c>
      <c r="J29" s="516" t="e">
        <f>IF(#REF!="","",#REF!)</f>
        <v>#REF!</v>
      </c>
      <c r="K29" s="517" t="e">
        <f>IF(#REF!="","",#REF!)</f>
        <v>#REF!</v>
      </c>
      <c r="L29" s="518" t="e">
        <f>IF(#REF!="","",#REF!)</f>
        <v>#REF!</v>
      </c>
      <c r="M29" s="518" t="e">
        <f>IF(#REF!="","",#REF!)</f>
        <v>#REF!</v>
      </c>
      <c r="N29" s="518" t="e">
        <f>IF(#REF!="","",#REF!)</f>
        <v>#REF!</v>
      </c>
      <c r="O29" s="513" t="e">
        <f>IF(#REF!="","",#REF!)</f>
        <v>#REF!</v>
      </c>
      <c r="P29" s="519" t="e">
        <f>IF(#REF!="","",#REF!)</f>
        <v>#REF!</v>
      </c>
      <c r="Q29" s="520" t="e">
        <f>IF(#REF!="","",#REF!)</f>
        <v>#REF!</v>
      </c>
      <c r="R29" s="543"/>
      <c r="S29" s="544"/>
      <c r="T29" s="545" t="str">
        <f>IFERROR(IF(R29="","",VLOOKUP(P29,【参考】数式用!$A$5:$H$34,MATCH(S29,【参考】数式用!$F$4:$H$4,0)+5,0)),"")</f>
        <v/>
      </c>
      <c r="U29" s="562" t="str">
        <f>IF(S29="特定加算Ⅰ",VLOOKUP(P29,【参考】数式用!$A$5:$I$28,9,FALSE),"-")</f>
        <v>-</v>
      </c>
      <c r="V29" s="89" t="s">
        <v>134</v>
      </c>
      <c r="W29" s="546"/>
      <c r="X29" s="131" t="s">
        <v>135</v>
      </c>
      <c r="Y29" s="546"/>
      <c r="Z29" s="297" t="s">
        <v>136</v>
      </c>
      <c r="AA29" s="546"/>
      <c r="AB29" s="131" t="s">
        <v>135</v>
      </c>
      <c r="AC29" s="546"/>
      <c r="AD29" s="131" t="s">
        <v>137</v>
      </c>
      <c r="AE29" s="525" t="s">
        <v>138</v>
      </c>
      <c r="AF29" s="526" t="str">
        <f t="shared" si="1"/>
        <v/>
      </c>
      <c r="AG29" s="527" t="s">
        <v>139</v>
      </c>
      <c r="AH29" s="528" t="str">
        <f t="shared" si="2"/>
        <v/>
      </c>
      <c r="AJ29" s="98" t="str">
        <f t="shared" si="3"/>
        <v>○</v>
      </c>
      <c r="AK29" s="100" t="str">
        <f t="shared" si="0"/>
        <v/>
      </c>
      <c r="AL29" s="100"/>
      <c r="AM29" s="100"/>
      <c r="AN29" s="100"/>
      <c r="AO29" s="100"/>
      <c r="AP29" s="100"/>
      <c r="AQ29" s="100"/>
      <c r="AR29" s="100"/>
      <c r="AS29" s="547"/>
    </row>
    <row r="30" spans="1:45" ht="33" customHeight="1" thickBot="1">
      <c r="A30" s="513">
        <f t="shared" si="4"/>
        <v>19</v>
      </c>
      <c r="B30" s="514" t="e">
        <f>IF(#REF!="","",#REF!)</f>
        <v>#REF!</v>
      </c>
      <c r="C30" s="515" t="e">
        <f>IF(#REF!="","",#REF!)</f>
        <v>#REF!</v>
      </c>
      <c r="D30" s="516" t="e">
        <f>IF(#REF!="","",#REF!)</f>
        <v>#REF!</v>
      </c>
      <c r="E30" s="516" t="e">
        <f>IF(#REF!="","",#REF!)</f>
        <v>#REF!</v>
      </c>
      <c r="F30" s="516" t="e">
        <f>IF(#REF!="","",#REF!)</f>
        <v>#REF!</v>
      </c>
      <c r="G30" s="516" t="e">
        <f>IF(#REF!="","",#REF!)</f>
        <v>#REF!</v>
      </c>
      <c r="H30" s="516" t="e">
        <f>IF(#REF!="","",#REF!)</f>
        <v>#REF!</v>
      </c>
      <c r="I30" s="516" t="e">
        <f>IF(#REF!="","",#REF!)</f>
        <v>#REF!</v>
      </c>
      <c r="J30" s="516" t="e">
        <f>IF(#REF!="","",#REF!)</f>
        <v>#REF!</v>
      </c>
      <c r="K30" s="517" t="e">
        <f>IF(#REF!="","",#REF!)</f>
        <v>#REF!</v>
      </c>
      <c r="L30" s="518" t="e">
        <f>IF(#REF!="","",#REF!)</f>
        <v>#REF!</v>
      </c>
      <c r="M30" s="518" t="e">
        <f>IF(#REF!="","",#REF!)</f>
        <v>#REF!</v>
      </c>
      <c r="N30" s="518" t="e">
        <f>IF(#REF!="","",#REF!)</f>
        <v>#REF!</v>
      </c>
      <c r="O30" s="513" t="e">
        <f>IF(#REF!="","",#REF!)</f>
        <v>#REF!</v>
      </c>
      <c r="P30" s="519" t="e">
        <f>IF(#REF!="","",#REF!)</f>
        <v>#REF!</v>
      </c>
      <c r="Q30" s="520" t="e">
        <f>IF(#REF!="","",#REF!)</f>
        <v>#REF!</v>
      </c>
      <c r="R30" s="543"/>
      <c r="S30" s="544"/>
      <c r="T30" s="545" t="str">
        <f>IFERROR(IF(R30="","",VLOOKUP(P30,【参考】数式用!$A$5:$H$34,MATCH(S30,【参考】数式用!$F$4:$H$4,0)+5,0)),"")</f>
        <v/>
      </c>
      <c r="U30" s="562" t="str">
        <f>IF(S30="特定加算Ⅰ",VLOOKUP(P30,【参考】数式用!$A$5:$I$28,9,FALSE),"-")</f>
        <v>-</v>
      </c>
      <c r="V30" s="89" t="s">
        <v>134</v>
      </c>
      <c r="W30" s="546"/>
      <c r="X30" s="131" t="s">
        <v>135</v>
      </c>
      <c r="Y30" s="546"/>
      <c r="Z30" s="297" t="s">
        <v>136</v>
      </c>
      <c r="AA30" s="546"/>
      <c r="AB30" s="131" t="s">
        <v>135</v>
      </c>
      <c r="AC30" s="546"/>
      <c r="AD30" s="131" t="s">
        <v>137</v>
      </c>
      <c r="AE30" s="525" t="s">
        <v>138</v>
      </c>
      <c r="AF30" s="526" t="str">
        <f t="shared" si="1"/>
        <v/>
      </c>
      <c r="AG30" s="527" t="s">
        <v>139</v>
      </c>
      <c r="AH30" s="528" t="str">
        <f t="shared" si="2"/>
        <v/>
      </c>
      <c r="AJ30" s="98" t="str">
        <f t="shared" si="3"/>
        <v>○</v>
      </c>
      <c r="AK30" s="100" t="str">
        <f t="shared" si="0"/>
        <v/>
      </c>
      <c r="AL30" s="100"/>
      <c r="AM30" s="100"/>
      <c r="AN30" s="100"/>
      <c r="AO30" s="100"/>
      <c r="AP30" s="100"/>
      <c r="AQ30" s="100"/>
      <c r="AR30" s="100"/>
      <c r="AS30" s="547"/>
    </row>
    <row r="31" spans="1:45" ht="33" customHeight="1" thickBot="1">
      <c r="A31" s="513">
        <f t="shared" si="4"/>
        <v>20</v>
      </c>
      <c r="B31" s="514" t="e">
        <f>IF(#REF!="","",#REF!)</f>
        <v>#REF!</v>
      </c>
      <c r="C31" s="515" t="e">
        <f>IF(#REF!="","",#REF!)</f>
        <v>#REF!</v>
      </c>
      <c r="D31" s="516" t="e">
        <f>IF(#REF!="","",#REF!)</f>
        <v>#REF!</v>
      </c>
      <c r="E31" s="516" t="e">
        <f>IF(#REF!="","",#REF!)</f>
        <v>#REF!</v>
      </c>
      <c r="F31" s="516" t="e">
        <f>IF(#REF!="","",#REF!)</f>
        <v>#REF!</v>
      </c>
      <c r="G31" s="516" t="e">
        <f>IF(#REF!="","",#REF!)</f>
        <v>#REF!</v>
      </c>
      <c r="H31" s="516" t="e">
        <f>IF(#REF!="","",#REF!)</f>
        <v>#REF!</v>
      </c>
      <c r="I31" s="516" t="e">
        <f>IF(#REF!="","",#REF!)</f>
        <v>#REF!</v>
      </c>
      <c r="J31" s="516" t="e">
        <f>IF(#REF!="","",#REF!)</f>
        <v>#REF!</v>
      </c>
      <c r="K31" s="517" t="e">
        <f>IF(#REF!="","",#REF!)</f>
        <v>#REF!</v>
      </c>
      <c r="L31" s="518" t="e">
        <f>IF(#REF!="","",#REF!)</f>
        <v>#REF!</v>
      </c>
      <c r="M31" s="518" t="e">
        <f>IF(#REF!="","",#REF!)</f>
        <v>#REF!</v>
      </c>
      <c r="N31" s="518" t="e">
        <f>IF(#REF!="","",#REF!)</f>
        <v>#REF!</v>
      </c>
      <c r="O31" s="513" t="e">
        <f>IF(#REF!="","",#REF!)</f>
        <v>#REF!</v>
      </c>
      <c r="P31" s="519" t="e">
        <f>IF(#REF!="","",#REF!)</f>
        <v>#REF!</v>
      </c>
      <c r="Q31" s="520" t="e">
        <f>IF(#REF!="","",#REF!)</f>
        <v>#REF!</v>
      </c>
      <c r="R31" s="543"/>
      <c r="S31" s="544"/>
      <c r="T31" s="545" t="str">
        <f>IFERROR(IF(R31="","",VLOOKUP(P31,【参考】数式用!$A$5:$H$34,MATCH(S31,【参考】数式用!$F$4:$H$4,0)+5,0)),"")</f>
        <v/>
      </c>
      <c r="U31" s="562" t="str">
        <f>IF(S31="特定加算Ⅰ",VLOOKUP(P31,【参考】数式用!$A$5:$I$28,9,FALSE),"-")</f>
        <v>-</v>
      </c>
      <c r="V31" s="89" t="s">
        <v>134</v>
      </c>
      <c r="W31" s="546"/>
      <c r="X31" s="131" t="s">
        <v>135</v>
      </c>
      <c r="Y31" s="546"/>
      <c r="Z31" s="297" t="s">
        <v>136</v>
      </c>
      <c r="AA31" s="546"/>
      <c r="AB31" s="131" t="s">
        <v>135</v>
      </c>
      <c r="AC31" s="546"/>
      <c r="AD31" s="131" t="s">
        <v>137</v>
      </c>
      <c r="AE31" s="525" t="s">
        <v>138</v>
      </c>
      <c r="AF31" s="526" t="str">
        <f t="shared" si="1"/>
        <v/>
      </c>
      <c r="AG31" s="527" t="s">
        <v>139</v>
      </c>
      <c r="AH31" s="528" t="str">
        <f t="shared" si="2"/>
        <v/>
      </c>
      <c r="AJ31" s="98" t="str">
        <f t="shared" si="3"/>
        <v>○</v>
      </c>
      <c r="AK31" s="100" t="str">
        <f t="shared" si="0"/>
        <v/>
      </c>
      <c r="AL31" s="100"/>
      <c r="AM31" s="100"/>
      <c r="AN31" s="100"/>
      <c r="AO31" s="100"/>
      <c r="AP31" s="100"/>
      <c r="AQ31" s="100"/>
      <c r="AR31" s="100"/>
      <c r="AS31" s="547"/>
    </row>
    <row r="32" spans="1:45" ht="33" customHeight="1" thickBot="1">
      <c r="A32" s="513">
        <f t="shared" si="4"/>
        <v>21</v>
      </c>
      <c r="B32" s="514" t="e">
        <f>IF(#REF!="","",#REF!)</f>
        <v>#REF!</v>
      </c>
      <c r="C32" s="515" t="e">
        <f>IF(#REF!="","",#REF!)</f>
        <v>#REF!</v>
      </c>
      <c r="D32" s="516" t="e">
        <f>IF(#REF!="","",#REF!)</f>
        <v>#REF!</v>
      </c>
      <c r="E32" s="516" t="e">
        <f>IF(#REF!="","",#REF!)</f>
        <v>#REF!</v>
      </c>
      <c r="F32" s="516" t="e">
        <f>IF(#REF!="","",#REF!)</f>
        <v>#REF!</v>
      </c>
      <c r="G32" s="516" t="e">
        <f>IF(#REF!="","",#REF!)</f>
        <v>#REF!</v>
      </c>
      <c r="H32" s="516" t="e">
        <f>IF(#REF!="","",#REF!)</f>
        <v>#REF!</v>
      </c>
      <c r="I32" s="516" t="e">
        <f>IF(#REF!="","",#REF!)</f>
        <v>#REF!</v>
      </c>
      <c r="J32" s="516" t="e">
        <f>IF(#REF!="","",#REF!)</f>
        <v>#REF!</v>
      </c>
      <c r="K32" s="517" t="e">
        <f>IF(#REF!="","",#REF!)</f>
        <v>#REF!</v>
      </c>
      <c r="L32" s="518" t="e">
        <f>IF(#REF!="","",#REF!)</f>
        <v>#REF!</v>
      </c>
      <c r="M32" s="518" t="e">
        <f>IF(#REF!="","",#REF!)</f>
        <v>#REF!</v>
      </c>
      <c r="N32" s="518" t="e">
        <f>IF(#REF!="","",#REF!)</f>
        <v>#REF!</v>
      </c>
      <c r="O32" s="513" t="e">
        <f>IF(#REF!="","",#REF!)</f>
        <v>#REF!</v>
      </c>
      <c r="P32" s="519" t="e">
        <f>IF(#REF!="","",#REF!)</f>
        <v>#REF!</v>
      </c>
      <c r="Q32" s="520" t="e">
        <f>IF(#REF!="","",#REF!)</f>
        <v>#REF!</v>
      </c>
      <c r="R32" s="543"/>
      <c r="S32" s="544"/>
      <c r="T32" s="545" t="str">
        <f>IFERROR(IF(R32="","",VLOOKUP(P32,【参考】数式用!$A$5:$H$34,MATCH(S32,【参考】数式用!$F$4:$H$4,0)+5,0)),"")</f>
        <v/>
      </c>
      <c r="U32" s="562" t="str">
        <f>IF(S32="特定加算Ⅰ",VLOOKUP(P32,【参考】数式用!$A$5:$I$28,9,FALSE),"-")</f>
        <v>-</v>
      </c>
      <c r="V32" s="89" t="s">
        <v>134</v>
      </c>
      <c r="W32" s="546"/>
      <c r="X32" s="131" t="s">
        <v>135</v>
      </c>
      <c r="Y32" s="546"/>
      <c r="Z32" s="297" t="s">
        <v>136</v>
      </c>
      <c r="AA32" s="546"/>
      <c r="AB32" s="131" t="s">
        <v>135</v>
      </c>
      <c r="AC32" s="546"/>
      <c r="AD32" s="131" t="s">
        <v>137</v>
      </c>
      <c r="AE32" s="525" t="s">
        <v>138</v>
      </c>
      <c r="AF32" s="526" t="str">
        <f t="shared" si="1"/>
        <v/>
      </c>
      <c r="AG32" s="527" t="s">
        <v>139</v>
      </c>
      <c r="AH32" s="528" t="str">
        <f t="shared" si="2"/>
        <v/>
      </c>
      <c r="AJ32" s="98" t="str">
        <f t="shared" si="3"/>
        <v>○</v>
      </c>
      <c r="AK32" s="100" t="str">
        <f t="shared" si="0"/>
        <v/>
      </c>
      <c r="AL32" s="100"/>
      <c r="AM32" s="100"/>
      <c r="AN32" s="100"/>
      <c r="AO32" s="100"/>
      <c r="AP32" s="100"/>
      <c r="AQ32" s="100"/>
      <c r="AR32" s="100"/>
      <c r="AS32" s="547"/>
    </row>
    <row r="33" spans="1:45" ht="33" customHeight="1" thickBot="1">
      <c r="A33" s="513">
        <f t="shared" si="4"/>
        <v>22</v>
      </c>
      <c r="B33" s="514" t="e">
        <f>IF(#REF!="","",#REF!)</f>
        <v>#REF!</v>
      </c>
      <c r="C33" s="515" t="e">
        <f>IF(#REF!="","",#REF!)</f>
        <v>#REF!</v>
      </c>
      <c r="D33" s="516" t="e">
        <f>IF(#REF!="","",#REF!)</f>
        <v>#REF!</v>
      </c>
      <c r="E33" s="516" t="e">
        <f>IF(#REF!="","",#REF!)</f>
        <v>#REF!</v>
      </c>
      <c r="F33" s="516" t="e">
        <f>IF(#REF!="","",#REF!)</f>
        <v>#REF!</v>
      </c>
      <c r="G33" s="516" t="e">
        <f>IF(#REF!="","",#REF!)</f>
        <v>#REF!</v>
      </c>
      <c r="H33" s="516" t="e">
        <f>IF(#REF!="","",#REF!)</f>
        <v>#REF!</v>
      </c>
      <c r="I33" s="516" t="e">
        <f>IF(#REF!="","",#REF!)</f>
        <v>#REF!</v>
      </c>
      <c r="J33" s="516" t="e">
        <f>IF(#REF!="","",#REF!)</f>
        <v>#REF!</v>
      </c>
      <c r="K33" s="517" t="e">
        <f>IF(#REF!="","",#REF!)</f>
        <v>#REF!</v>
      </c>
      <c r="L33" s="518" t="e">
        <f>IF(#REF!="","",#REF!)</f>
        <v>#REF!</v>
      </c>
      <c r="M33" s="518" t="e">
        <f>IF(#REF!="","",#REF!)</f>
        <v>#REF!</v>
      </c>
      <c r="N33" s="518" t="e">
        <f>IF(#REF!="","",#REF!)</f>
        <v>#REF!</v>
      </c>
      <c r="O33" s="513" t="e">
        <f>IF(#REF!="","",#REF!)</f>
        <v>#REF!</v>
      </c>
      <c r="P33" s="519" t="e">
        <f>IF(#REF!="","",#REF!)</f>
        <v>#REF!</v>
      </c>
      <c r="Q33" s="520" t="e">
        <f>IF(#REF!="","",#REF!)</f>
        <v>#REF!</v>
      </c>
      <c r="R33" s="543"/>
      <c r="S33" s="544"/>
      <c r="T33" s="545" t="str">
        <f>IFERROR(IF(R33="","",VLOOKUP(P33,【参考】数式用!$A$5:$H$34,MATCH(S33,【参考】数式用!$F$4:$H$4,0)+5,0)),"")</f>
        <v/>
      </c>
      <c r="U33" s="562" t="str">
        <f>IF(S33="特定加算Ⅰ",VLOOKUP(P33,【参考】数式用!$A$5:$I$28,9,FALSE),"-")</f>
        <v>-</v>
      </c>
      <c r="V33" s="89" t="s">
        <v>134</v>
      </c>
      <c r="W33" s="546"/>
      <c r="X33" s="131" t="s">
        <v>135</v>
      </c>
      <c r="Y33" s="546"/>
      <c r="Z33" s="297" t="s">
        <v>136</v>
      </c>
      <c r="AA33" s="546"/>
      <c r="AB33" s="131" t="s">
        <v>135</v>
      </c>
      <c r="AC33" s="546"/>
      <c r="AD33" s="131" t="s">
        <v>137</v>
      </c>
      <c r="AE33" s="525" t="s">
        <v>138</v>
      </c>
      <c r="AF33" s="526" t="str">
        <f t="shared" si="1"/>
        <v/>
      </c>
      <c r="AG33" s="527" t="s">
        <v>139</v>
      </c>
      <c r="AH33" s="528" t="str">
        <f t="shared" si="2"/>
        <v/>
      </c>
      <c r="AJ33" s="98" t="str">
        <f t="shared" si="3"/>
        <v>○</v>
      </c>
      <c r="AK33" s="100" t="str">
        <f t="shared" si="0"/>
        <v/>
      </c>
      <c r="AL33" s="100"/>
      <c r="AM33" s="100"/>
      <c r="AN33" s="100"/>
      <c r="AO33" s="100"/>
      <c r="AP33" s="100"/>
      <c r="AQ33" s="100"/>
      <c r="AR33" s="100"/>
      <c r="AS33" s="547"/>
    </row>
    <row r="34" spans="1:45" ht="33" customHeight="1" thickBot="1">
      <c r="A34" s="513">
        <f t="shared" si="4"/>
        <v>23</v>
      </c>
      <c r="B34" s="514" t="e">
        <f>IF(#REF!="","",#REF!)</f>
        <v>#REF!</v>
      </c>
      <c r="C34" s="515" t="e">
        <f>IF(#REF!="","",#REF!)</f>
        <v>#REF!</v>
      </c>
      <c r="D34" s="516" t="e">
        <f>IF(#REF!="","",#REF!)</f>
        <v>#REF!</v>
      </c>
      <c r="E34" s="516" t="e">
        <f>IF(#REF!="","",#REF!)</f>
        <v>#REF!</v>
      </c>
      <c r="F34" s="516" t="e">
        <f>IF(#REF!="","",#REF!)</f>
        <v>#REF!</v>
      </c>
      <c r="G34" s="516" t="e">
        <f>IF(#REF!="","",#REF!)</f>
        <v>#REF!</v>
      </c>
      <c r="H34" s="516" t="e">
        <f>IF(#REF!="","",#REF!)</f>
        <v>#REF!</v>
      </c>
      <c r="I34" s="516" t="e">
        <f>IF(#REF!="","",#REF!)</f>
        <v>#REF!</v>
      </c>
      <c r="J34" s="516" t="e">
        <f>IF(#REF!="","",#REF!)</f>
        <v>#REF!</v>
      </c>
      <c r="K34" s="517" t="e">
        <f>IF(#REF!="","",#REF!)</f>
        <v>#REF!</v>
      </c>
      <c r="L34" s="518" t="e">
        <f>IF(#REF!="","",#REF!)</f>
        <v>#REF!</v>
      </c>
      <c r="M34" s="518" t="e">
        <f>IF(#REF!="","",#REF!)</f>
        <v>#REF!</v>
      </c>
      <c r="N34" s="518" t="e">
        <f>IF(#REF!="","",#REF!)</f>
        <v>#REF!</v>
      </c>
      <c r="O34" s="513" t="e">
        <f>IF(#REF!="","",#REF!)</f>
        <v>#REF!</v>
      </c>
      <c r="P34" s="519" t="e">
        <f>IF(#REF!="","",#REF!)</f>
        <v>#REF!</v>
      </c>
      <c r="Q34" s="520" t="e">
        <f>IF(#REF!="","",#REF!)</f>
        <v>#REF!</v>
      </c>
      <c r="R34" s="543"/>
      <c r="S34" s="544"/>
      <c r="T34" s="545" t="str">
        <f>IFERROR(IF(R34="","",VLOOKUP(P34,【参考】数式用!$A$5:$H$34,MATCH(S34,【参考】数式用!$F$4:$H$4,0)+5,0)),"")</f>
        <v/>
      </c>
      <c r="U34" s="562" t="str">
        <f>IF(S34="特定加算Ⅰ",VLOOKUP(P34,【参考】数式用!$A$5:$I$28,9,FALSE),"-")</f>
        <v>-</v>
      </c>
      <c r="V34" s="89" t="s">
        <v>134</v>
      </c>
      <c r="W34" s="546"/>
      <c r="X34" s="131" t="s">
        <v>135</v>
      </c>
      <c r="Y34" s="546"/>
      <c r="Z34" s="297" t="s">
        <v>136</v>
      </c>
      <c r="AA34" s="546"/>
      <c r="AB34" s="131" t="s">
        <v>135</v>
      </c>
      <c r="AC34" s="546"/>
      <c r="AD34" s="131" t="s">
        <v>137</v>
      </c>
      <c r="AE34" s="525" t="s">
        <v>138</v>
      </c>
      <c r="AF34" s="526" t="str">
        <f t="shared" si="1"/>
        <v/>
      </c>
      <c r="AG34" s="527" t="s">
        <v>139</v>
      </c>
      <c r="AH34" s="528" t="str">
        <f t="shared" si="2"/>
        <v/>
      </c>
      <c r="AJ34" s="98" t="str">
        <f t="shared" si="3"/>
        <v>○</v>
      </c>
      <c r="AK34" s="100" t="str">
        <f t="shared" si="0"/>
        <v/>
      </c>
      <c r="AL34" s="100"/>
      <c r="AM34" s="100"/>
      <c r="AN34" s="100"/>
      <c r="AO34" s="100"/>
      <c r="AP34" s="100"/>
      <c r="AQ34" s="100"/>
      <c r="AR34" s="100"/>
      <c r="AS34" s="547"/>
    </row>
    <row r="35" spans="1:45" ht="33" customHeight="1" thickBot="1">
      <c r="A35" s="513">
        <f t="shared" si="4"/>
        <v>24</v>
      </c>
      <c r="B35" s="514" t="e">
        <f>IF(#REF!="","",#REF!)</f>
        <v>#REF!</v>
      </c>
      <c r="C35" s="515" t="e">
        <f>IF(#REF!="","",#REF!)</f>
        <v>#REF!</v>
      </c>
      <c r="D35" s="516" t="e">
        <f>IF(#REF!="","",#REF!)</f>
        <v>#REF!</v>
      </c>
      <c r="E35" s="516" t="e">
        <f>IF(#REF!="","",#REF!)</f>
        <v>#REF!</v>
      </c>
      <c r="F35" s="516" t="e">
        <f>IF(#REF!="","",#REF!)</f>
        <v>#REF!</v>
      </c>
      <c r="G35" s="516" t="e">
        <f>IF(#REF!="","",#REF!)</f>
        <v>#REF!</v>
      </c>
      <c r="H35" s="516" t="e">
        <f>IF(#REF!="","",#REF!)</f>
        <v>#REF!</v>
      </c>
      <c r="I35" s="516" t="e">
        <f>IF(#REF!="","",#REF!)</f>
        <v>#REF!</v>
      </c>
      <c r="J35" s="516" t="e">
        <f>IF(#REF!="","",#REF!)</f>
        <v>#REF!</v>
      </c>
      <c r="K35" s="517" t="e">
        <f>IF(#REF!="","",#REF!)</f>
        <v>#REF!</v>
      </c>
      <c r="L35" s="518" t="e">
        <f>IF(#REF!="","",#REF!)</f>
        <v>#REF!</v>
      </c>
      <c r="M35" s="518" t="e">
        <f>IF(#REF!="","",#REF!)</f>
        <v>#REF!</v>
      </c>
      <c r="N35" s="518" t="e">
        <f>IF(#REF!="","",#REF!)</f>
        <v>#REF!</v>
      </c>
      <c r="O35" s="513" t="e">
        <f>IF(#REF!="","",#REF!)</f>
        <v>#REF!</v>
      </c>
      <c r="P35" s="519" t="e">
        <f>IF(#REF!="","",#REF!)</f>
        <v>#REF!</v>
      </c>
      <c r="Q35" s="520" t="e">
        <f>IF(#REF!="","",#REF!)</f>
        <v>#REF!</v>
      </c>
      <c r="R35" s="543"/>
      <c r="S35" s="544"/>
      <c r="T35" s="545" t="str">
        <f>IFERROR(IF(R35="","",VLOOKUP(P35,【参考】数式用!$A$5:$H$34,MATCH(S35,【参考】数式用!$F$4:$H$4,0)+5,0)),"")</f>
        <v/>
      </c>
      <c r="U35" s="562" t="str">
        <f>IF(S35="特定加算Ⅰ",VLOOKUP(P35,【参考】数式用!$A$5:$I$28,9,FALSE),"-")</f>
        <v>-</v>
      </c>
      <c r="V35" s="89" t="s">
        <v>134</v>
      </c>
      <c r="W35" s="546"/>
      <c r="X35" s="131" t="s">
        <v>135</v>
      </c>
      <c r="Y35" s="546"/>
      <c r="Z35" s="297" t="s">
        <v>136</v>
      </c>
      <c r="AA35" s="546"/>
      <c r="AB35" s="131" t="s">
        <v>135</v>
      </c>
      <c r="AC35" s="546"/>
      <c r="AD35" s="131" t="s">
        <v>137</v>
      </c>
      <c r="AE35" s="525" t="s">
        <v>138</v>
      </c>
      <c r="AF35" s="526" t="str">
        <f t="shared" si="1"/>
        <v/>
      </c>
      <c r="AG35" s="527" t="s">
        <v>139</v>
      </c>
      <c r="AH35" s="528" t="str">
        <f t="shared" si="2"/>
        <v/>
      </c>
      <c r="AJ35" s="98" t="str">
        <f t="shared" si="3"/>
        <v>○</v>
      </c>
      <c r="AK35" s="100" t="str">
        <f t="shared" si="0"/>
        <v/>
      </c>
      <c r="AL35" s="100"/>
      <c r="AM35" s="100"/>
      <c r="AN35" s="100"/>
      <c r="AO35" s="100"/>
      <c r="AP35" s="100"/>
      <c r="AQ35" s="100"/>
      <c r="AR35" s="100"/>
      <c r="AS35" s="547"/>
    </row>
    <row r="36" spans="1:45" ht="33" customHeight="1" thickBot="1">
      <c r="A36" s="513">
        <f t="shared" si="4"/>
        <v>25</v>
      </c>
      <c r="B36" s="514" t="e">
        <f>IF(#REF!="","",#REF!)</f>
        <v>#REF!</v>
      </c>
      <c r="C36" s="515" t="e">
        <f>IF(#REF!="","",#REF!)</f>
        <v>#REF!</v>
      </c>
      <c r="D36" s="516" t="e">
        <f>IF(#REF!="","",#REF!)</f>
        <v>#REF!</v>
      </c>
      <c r="E36" s="516" t="e">
        <f>IF(#REF!="","",#REF!)</f>
        <v>#REF!</v>
      </c>
      <c r="F36" s="516" t="e">
        <f>IF(#REF!="","",#REF!)</f>
        <v>#REF!</v>
      </c>
      <c r="G36" s="516" t="e">
        <f>IF(#REF!="","",#REF!)</f>
        <v>#REF!</v>
      </c>
      <c r="H36" s="516" t="e">
        <f>IF(#REF!="","",#REF!)</f>
        <v>#REF!</v>
      </c>
      <c r="I36" s="516" t="e">
        <f>IF(#REF!="","",#REF!)</f>
        <v>#REF!</v>
      </c>
      <c r="J36" s="516" t="e">
        <f>IF(#REF!="","",#REF!)</f>
        <v>#REF!</v>
      </c>
      <c r="K36" s="517" t="e">
        <f>IF(#REF!="","",#REF!)</f>
        <v>#REF!</v>
      </c>
      <c r="L36" s="518" t="e">
        <f>IF(#REF!="","",#REF!)</f>
        <v>#REF!</v>
      </c>
      <c r="M36" s="518" t="e">
        <f>IF(#REF!="","",#REF!)</f>
        <v>#REF!</v>
      </c>
      <c r="N36" s="518" t="e">
        <f>IF(#REF!="","",#REF!)</f>
        <v>#REF!</v>
      </c>
      <c r="O36" s="513" t="e">
        <f>IF(#REF!="","",#REF!)</f>
        <v>#REF!</v>
      </c>
      <c r="P36" s="519" t="e">
        <f>IF(#REF!="","",#REF!)</f>
        <v>#REF!</v>
      </c>
      <c r="Q36" s="520" t="e">
        <f>IF(#REF!="","",#REF!)</f>
        <v>#REF!</v>
      </c>
      <c r="R36" s="543"/>
      <c r="S36" s="544"/>
      <c r="T36" s="545" t="str">
        <f>IFERROR(IF(R36="","",VLOOKUP(P36,【参考】数式用!$A$5:$H$34,MATCH(S36,【参考】数式用!$F$4:$H$4,0)+5,0)),"")</f>
        <v/>
      </c>
      <c r="U36" s="562" t="str">
        <f>IF(S36="特定加算Ⅰ",VLOOKUP(P36,【参考】数式用!$A$5:$I$28,9,FALSE),"-")</f>
        <v>-</v>
      </c>
      <c r="V36" s="89" t="s">
        <v>134</v>
      </c>
      <c r="W36" s="546"/>
      <c r="X36" s="131" t="s">
        <v>135</v>
      </c>
      <c r="Y36" s="546"/>
      <c r="Z36" s="297" t="s">
        <v>136</v>
      </c>
      <c r="AA36" s="546"/>
      <c r="AB36" s="131" t="s">
        <v>135</v>
      </c>
      <c r="AC36" s="546"/>
      <c r="AD36" s="131" t="s">
        <v>137</v>
      </c>
      <c r="AE36" s="525" t="s">
        <v>138</v>
      </c>
      <c r="AF36" s="526" t="str">
        <f t="shared" si="1"/>
        <v/>
      </c>
      <c r="AG36" s="527" t="s">
        <v>139</v>
      </c>
      <c r="AH36" s="528" t="str">
        <f t="shared" si="2"/>
        <v/>
      </c>
      <c r="AJ36" s="98" t="str">
        <f t="shared" si="3"/>
        <v>○</v>
      </c>
      <c r="AK36" s="100" t="str">
        <f t="shared" si="0"/>
        <v/>
      </c>
      <c r="AL36" s="100"/>
      <c r="AM36" s="100"/>
      <c r="AN36" s="100"/>
      <c r="AO36" s="100"/>
      <c r="AP36" s="100"/>
      <c r="AQ36" s="100"/>
      <c r="AR36" s="100"/>
      <c r="AS36" s="547"/>
    </row>
    <row r="37" spans="1:45" ht="33" customHeight="1" thickBot="1">
      <c r="A37" s="513">
        <f t="shared" si="4"/>
        <v>26</v>
      </c>
      <c r="B37" s="514" t="e">
        <f>IF(#REF!="","",#REF!)</f>
        <v>#REF!</v>
      </c>
      <c r="C37" s="515" t="e">
        <f>IF(#REF!="","",#REF!)</f>
        <v>#REF!</v>
      </c>
      <c r="D37" s="516" t="e">
        <f>IF(#REF!="","",#REF!)</f>
        <v>#REF!</v>
      </c>
      <c r="E37" s="516" t="e">
        <f>IF(#REF!="","",#REF!)</f>
        <v>#REF!</v>
      </c>
      <c r="F37" s="516" t="e">
        <f>IF(#REF!="","",#REF!)</f>
        <v>#REF!</v>
      </c>
      <c r="G37" s="516" t="e">
        <f>IF(#REF!="","",#REF!)</f>
        <v>#REF!</v>
      </c>
      <c r="H37" s="516" t="e">
        <f>IF(#REF!="","",#REF!)</f>
        <v>#REF!</v>
      </c>
      <c r="I37" s="516" t="e">
        <f>IF(#REF!="","",#REF!)</f>
        <v>#REF!</v>
      </c>
      <c r="J37" s="516" t="e">
        <f>IF(#REF!="","",#REF!)</f>
        <v>#REF!</v>
      </c>
      <c r="K37" s="517" t="e">
        <f>IF(#REF!="","",#REF!)</f>
        <v>#REF!</v>
      </c>
      <c r="L37" s="518" t="e">
        <f>IF(#REF!="","",#REF!)</f>
        <v>#REF!</v>
      </c>
      <c r="M37" s="518" t="e">
        <f>IF(#REF!="","",#REF!)</f>
        <v>#REF!</v>
      </c>
      <c r="N37" s="518" t="e">
        <f>IF(#REF!="","",#REF!)</f>
        <v>#REF!</v>
      </c>
      <c r="O37" s="513" t="e">
        <f>IF(#REF!="","",#REF!)</f>
        <v>#REF!</v>
      </c>
      <c r="P37" s="519" t="e">
        <f>IF(#REF!="","",#REF!)</f>
        <v>#REF!</v>
      </c>
      <c r="Q37" s="520" t="e">
        <f>IF(#REF!="","",#REF!)</f>
        <v>#REF!</v>
      </c>
      <c r="R37" s="543"/>
      <c r="S37" s="544"/>
      <c r="T37" s="545" t="str">
        <f>IFERROR(IF(R37="","",VLOOKUP(P37,【参考】数式用!$A$5:$H$34,MATCH(S37,【参考】数式用!$F$4:$H$4,0)+5,0)),"")</f>
        <v/>
      </c>
      <c r="U37" s="562" t="str">
        <f>IF(S37="特定加算Ⅰ",VLOOKUP(P37,【参考】数式用!$A$5:$I$28,9,FALSE),"-")</f>
        <v>-</v>
      </c>
      <c r="V37" s="89" t="s">
        <v>134</v>
      </c>
      <c r="W37" s="546"/>
      <c r="X37" s="131" t="s">
        <v>135</v>
      </c>
      <c r="Y37" s="546"/>
      <c r="Z37" s="297" t="s">
        <v>136</v>
      </c>
      <c r="AA37" s="546"/>
      <c r="AB37" s="131" t="s">
        <v>135</v>
      </c>
      <c r="AC37" s="546"/>
      <c r="AD37" s="131" t="s">
        <v>137</v>
      </c>
      <c r="AE37" s="525" t="s">
        <v>138</v>
      </c>
      <c r="AF37" s="526" t="str">
        <f t="shared" si="1"/>
        <v/>
      </c>
      <c r="AG37" s="527" t="s">
        <v>139</v>
      </c>
      <c r="AH37" s="528" t="str">
        <f t="shared" si="2"/>
        <v/>
      </c>
      <c r="AJ37" s="98" t="str">
        <f t="shared" si="3"/>
        <v>○</v>
      </c>
      <c r="AK37" s="100" t="str">
        <f t="shared" si="0"/>
        <v/>
      </c>
      <c r="AL37" s="100"/>
      <c r="AM37" s="100"/>
      <c r="AN37" s="100"/>
      <c r="AO37" s="100"/>
      <c r="AP37" s="100"/>
      <c r="AQ37" s="100"/>
      <c r="AR37" s="100"/>
      <c r="AS37" s="547"/>
    </row>
    <row r="38" spans="1:45" ht="33" customHeight="1" thickBot="1">
      <c r="A38" s="513">
        <f t="shared" si="4"/>
        <v>27</v>
      </c>
      <c r="B38" s="514" t="e">
        <f>IF(#REF!="","",#REF!)</f>
        <v>#REF!</v>
      </c>
      <c r="C38" s="515" t="e">
        <f>IF(#REF!="","",#REF!)</f>
        <v>#REF!</v>
      </c>
      <c r="D38" s="516" t="e">
        <f>IF(#REF!="","",#REF!)</f>
        <v>#REF!</v>
      </c>
      <c r="E38" s="516" t="e">
        <f>IF(#REF!="","",#REF!)</f>
        <v>#REF!</v>
      </c>
      <c r="F38" s="516" t="e">
        <f>IF(#REF!="","",#REF!)</f>
        <v>#REF!</v>
      </c>
      <c r="G38" s="516" t="e">
        <f>IF(#REF!="","",#REF!)</f>
        <v>#REF!</v>
      </c>
      <c r="H38" s="516" t="e">
        <f>IF(#REF!="","",#REF!)</f>
        <v>#REF!</v>
      </c>
      <c r="I38" s="516" t="e">
        <f>IF(#REF!="","",#REF!)</f>
        <v>#REF!</v>
      </c>
      <c r="J38" s="516" t="e">
        <f>IF(#REF!="","",#REF!)</f>
        <v>#REF!</v>
      </c>
      <c r="K38" s="517" t="e">
        <f>IF(#REF!="","",#REF!)</f>
        <v>#REF!</v>
      </c>
      <c r="L38" s="518" t="e">
        <f>IF(#REF!="","",#REF!)</f>
        <v>#REF!</v>
      </c>
      <c r="M38" s="518" t="e">
        <f>IF(#REF!="","",#REF!)</f>
        <v>#REF!</v>
      </c>
      <c r="N38" s="518" t="e">
        <f>IF(#REF!="","",#REF!)</f>
        <v>#REF!</v>
      </c>
      <c r="O38" s="513" t="e">
        <f>IF(#REF!="","",#REF!)</f>
        <v>#REF!</v>
      </c>
      <c r="P38" s="519" t="e">
        <f>IF(#REF!="","",#REF!)</f>
        <v>#REF!</v>
      </c>
      <c r="Q38" s="520" t="e">
        <f>IF(#REF!="","",#REF!)</f>
        <v>#REF!</v>
      </c>
      <c r="R38" s="543"/>
      <c r="S38" s="544"/>
      <c r="T38" s="545" t="str">
        <f>IFERROR(IF(R38="","",VLOOKUP(P38,【参考】数式用!$A$5:$H$34,MATCH(S38,【参考】数式用!$F$4:$H$4,0)+5,0)),"")</f>
        <v/>
      </c>
      <c r="U38" s="562" t="str">
        <f>IF(S38="特定加算Ⅰ",VLOOKUP(P38,【参考】数式用!$A$5:$I$28,9,FALSE),"-")</f>
        <v>-</v>
      </c>
      <c r="V38" s="89" t="s">
        <v>134</v>
      </c>
      <c r="W38" s="546"/>
      <c r="X38" s="131" t="s">
        <v>135</v>
      </c>
      <c r="Y38" s="546"/>
      <c r="Z38" s="297" t="s">
        <v>136</v>
      </c>
      <c r="AA38" s="546"/>
      <c r="AB38" s="131" t="s">
        <v>135</v>
      </c>
      <c r="AC38" s="546"/>
      <c r="AD38" s="131" t="s">
        <v>137</v>
      </c>
      <c r="AE38" s="525" t="s">
        <v>138</v>
      </c>
      <c r="AF38" s="526" t="str">
        <f t="shared" si="1"/>
        <v/>
      </c>
      <c r="AG38" s="527" t="s">
        <v>139</v>
      </c>
      <c r="AH38" s="528" t="str">
        <f t="shared" si="2"/>
        <v/>
      </c>
      <c r="AJ38" s="98" t="str">
        <f t="shared" si="3"/>
        <v>○</v>
      </c>
      <c r="AK38" s="100" t="str">
        <f t="shared" si="0"/>
        <v/>
      </c>
      <c r="AL38" s="100"/>
      <c r="AM38" s="100"/>
      <c r="AN38" s="100"/>
      <c r="AO38" s="100"/>
      <c r="AP38" s="100"/>
      <c r="AQ38" s="100"/>
      <c r="AR38" s="100"/>
      <c r="AS38" s="547"/>
    </row>
    <row r="39" spans="1:45" ht="33" customHeight="1" thickBot="1">
      <c r="A39" s="513">
        <f t="shared" si="4"/>
        <v>28</v>
      </c>
      <c r="B39" s="514" t="e">
        <f>IF(#REF!="","",#REF!)</f>
        <v>#REF!</v>
      </c>
      <c r="C39" s="515" t="e">
        <f>IF(#REF!="","",#REF!)</f>
        <v>#REF!</v>
      </c>
      <c r="D39" s="516" t="e">
        <f>IF(#REF!="","",#REF!)</f>
        <v>#REF!</v>
      </c>
      <c r="E39" s="516" t="e">
        <f>IF(#REF!="","",#REF!)</f>
        <v>#REF!</v>
      </c>
      <c r="F39" s="516" t="e">
        <f>IF(#REF!="","",#REF!)</f>
        <v>#REF!</v>
      </c>
      <c r="G39" s="516" t="e">
        <f>IF(#REF!="","",#REF!)</f>
        <v>#REF!</v>
      </c>
      <c r="H39" s="516" t="e">
        <f>IF(#REF!="","",#REF!)</f>
        <v>#REF!</v>
      </c>
      <c r="I39" s="516" t="e">
        <f>IF(#REF!="","",#REF!)</f>
        <v>#REF!</v>
      </c>
      <c r="J39" s="516" t="e">
        <f>IF(#REF!="","",#REF!)</f>
        <v>#REF!</v>
      </c>
      <c r="K39" s="517" t="e">
        <f>IF(#REF!="","",#REF!)</f>
        <v>#REF!</v>
      </c>
      <c r="L39" s="518" t="e">
        <f>IF(#REF!="","",#REF!)</f>
        <v>#REF!</v>
      </c>
      <c r="M39" s="518" t="e">
        <f>IF(#REF!="","",#REF!)</f>
        <v>#REF!</v>
      </c>
      <c r="N39" s="518" t="e">
        <f>IF(#REF!="","",#REF!)</f>
        <v>#REF!</v>
      </c>
      <c r="O39" s="513" t="e">
        <f>IF(#REF!="","",#REF!)</f>
        <v>#REF!</v>
      </c>
      <c r="P39" s="519" t="e">
        <f>IF(#REF!="","",#REF!)</f>
        <v>#REF!</v>
      </c>
      <c r="Q39" s="520" t="e">
        <f>IF(#REF!="","",#REF!)</f>
        <v>#REF!</v>
      </c>
      <c r="R39" s="543"/>
      <c r="S39" s="544"/>
      <c r="T39" s="545" t="str">
        <f>IFERROR(IF(R39="","",VLOOKUP(P39,【参考】数式用!$A$5:$H$34,MATCH(S39,【参考】数式用!$F$4:$H$4,0)+5,0)),"")</f>
        <v/>
      </c>
      <c r="U39" s="562" t="str">
        <f>IF(S39="特定加算Ⅰ",VLOOKUP(P39,【参考】数式用!$A$5:$I$28,9,FALSE),"-")</f>
        <v>-</v>
      </c>
      <c r="V39" s="89" t="s">
        <v>134</v>
      </c>
      <c r="W39" s="546"/>
      <c r="X39" s="131" t="s">
        <v>135</v>
      </c>
      <c r="Y39" s="546"/>
      <c r="Z39" s="297" t="s">
        <v>136</v>
      </c>
      <c r="AA39" s="546"/>
      <c r="AB39" s="131" t="s">
        <v>135</v>
      </c>
      <c r="AC39" s="546"/>
      <c r="AD39" s="131" t="s">
        <v>137</v>
      </c>
      <c r="AE39" s="525" t="s">
        <v>138</v>
      </c>
      <c r="AF39" s="526" t="str">
        <f t="shared" si="1"/>
        <v/>
      </c>
      <c r="AG39" s="527" t="s">
        <v>139</v>
      </c>
      <c r="AH39" s="528" t="str">
        <f t="shared" si="2"/>
        <v/>
      </c>
      <c r="AJ39" s="98" t="str">
        <f t="shared" si="3"/>
        <v>○</v>
      </c>
      <c r="AK39" s="100" t="str">
        <f t="shared" si="0"/>
        <v/>
      </c>
      <c r="AL39" s="100"/>
      <c r="AM39" s="100"/>
      <c r="AN39" s="100"/>
      <c r="AO39" s="100"/>
      <c r="AP39" s="100"/>
      <c r="AQ39" s="100"/>
      <c r="AR39" s="100"/>
      <c r="AS39" s="547"/>
    </row>
    <row r="40" spans="1:45" ht="33" customHeight="1" thickBot="1">
      <c r="A40" s="513">
        <f t="shared" si="4"/>
        <v>29</v>
      </c>
      <c r="B40" s="514" t="e">
        <f>IF(#REF!="","",#REF!)</f>
        <v>#REF!</v>
      </c>
      <c r="C40" s="515" t="e">
        <f>IF(#REF!="","",#REF!)</f>
        <v>#REF!</v>
      </c>
      <c r="D40" s="516" t="e">
        <f>IF(#REF!="","",#REF!)</f>
        <v>#REF!</v>
      </c>
      <c r="E40" s="516" t="e">
        <f>IF(#REF!="","",#REF!)</f>
        <v>#REF!</v>
      </c>
      <c r="F40" s="516" t="e">
        <f>IF(#REF!="","",#REF!)</f>
        <v>#REF!</v>
      </c>
      <c r="G40" s="516" t="e">
        <f>IF(#REF!="","",#REF!)</f>
        <v>#REF!</v>
      </c>
      <c r="H40" s="516" t="e">
        <f>IF(#REF!="","",#REF!)</f>
        <v>#REF!</v>
      </c>
      <c r="I40" s="516" t="e">
        <f>IF(#REF!="","",#REF!)</f>
        <v>#REF!</v>
      </c>
      <c r="J40" s="516" t="e">
        <f>IF(#REF!="","",#REF!)</f>
        <v>#REF!</v>
      </c>
      <c r="K40" s="517" t="e">
        <f>IF(#REF!="","",#REF!)</f>
        <v>#REF!</v>
      </c>
      <c r="L40" s="518" t="e">
        <f>IF(#REF!="","",#REF!)</f>
        <v>#REF!</v>
      </c>
      <c r="M40" s="518" t="e">
        <f>IF(#REF!="","",#REF!)</f>
        <v>#REF!</v>
      </c>
      <c r="N40" s="518" t="e">
        <f>IF(#REF!="","",#REF!)</f>
        <v>#REF!</v>
      </c>
      <c r="O40" s="513" t="e">
        <f>IF(#REF!="","",#REF!)</f>
        <v>#REF!</v>
      </c>
      <c r="P40" s="519" t="e">
        <f>IF(#REF!="","",#REF!)</f>
        <v>#REF!</v>
      </c>
      <c r="Q40" s="520" t="e">
        <f>IF(#REF!="","",#REF!)</f>
        <v>#REF!</v>
      </c>
      <c r="R40" s="543"/>
      <c r="S40" s="544"/>
      <c r="T40" s="545" t="str">
        <f>IFERROR(IF(R40="","",VLOOKUP(P40,【参考】数式用!$A$5:$H$34,MATCH(S40,【参考】数式用!$F$4:$H$4,0)+5,0)),"")</f>
        <v/>
      </c>
      <c r="U40" s="562" t="str">
        <f>IF(S40="特定加算Ⅰ",VLOOKUP(P40,【参考】数式用!$A$5:$I$28,9,FALSE),"-")</f>
        <v>-</v>
      </c>
      <c r="V40" s="89" t="s">
        <v>134</v>
      </c>
      <c r="W40" s="546"/>
      <c r="X40" s="131" t="s">
        <v>135</v>
      </c>
      <c r="Y40" s="546"/>
      <c r="Z40" s="297" t="s">
        <v>136</v>
      </c>
      <c r="AA40" s="546"/>
      <c r="AB40" s="131" t="s">
        <v>135</v>
      </c>
      <c r="AC40" s="546"/>
      <c r="AD40" s="131" t="s">
        <v>137</v>
      </c>
      <c r="AE40" s="525" t="s">
        <v>138</v>
      </c>
      <c r="AF40" s="526" t="str">
        <f t="shared" si="1"/>
        <v/>
      </c>
      <c r="AG40" s="527" t="s">
        <v>139</v>
      </c>
      <c r="AH40" s="528" t="str">
        <f t="shared" si="2"/>
        <v/>
      </c>
      <c r="AJ40" s="98" t="str">
        <f t="shared" si="3"/>
        <v>○</v>
      </c>
      <c r="AK40" s="100" t="str">
        <f t="shared" si="0"/>
        <v/>
      </c>
      <c r="AL40" s="100"/>
      <c r="AM40" s="100"/>
      <c r="AN40" s="100"/>
      <c r="AO40" s="100"/>
      <c r="AP40" s="100"/>
      <c r="AQ40" s="100"/>
      <c r="AR40" s="100"/>
      <c r="AS40" s="547"/>
    </row>
    <row r="41" spans="1:45" ht="33" customHeight="1" thickBot="1">
      <c r="A41" s="513">
        <f t="shared" si="4"/>
        <v>30</v>
      </c>
      <c r="B41" s="514" t="e">
        <f>IF(#REF!="","",#REF!)</f>
        <v>#REF!</v>
      </c>
      <c r="C41" s="515" t="e">
        <f>IF(#REF!="","",#REF!)</f>
        <v>#REF!</v>
      </c>
      <c r="D41" s="516" t="e">
        <f>IF(#REF!="","",#REF!)</f>
        <v>#REF!</v>
      </c>
      <c r="E41" s="516" t="e">
        <f>IF(#REF!="","",#REF!)</f>
        <v>#REF!</v>
      </c>
      <c r="F41" s="516" t="e">
        <f>IF(#REF!="","",#REF!)</f>
        <v>#REF!</v>
      </c>
      <c r="G41" s="516" t="e">
        <f>IF(#REF!="","",#REF!)</f>
        <v>#REF!</v>
      </c>
      <c r="H41" s="516" t="e">
        <f>IF(#REF!="","",#REF!)</f>
        <v>#REF!</v>
      </c>
      <c r="I41" s="516" t="e">
        <f>IF(#REF!="","",#REF!)</f>
        <v>#REF!</v>
      </c>
      <c r="J41" s="516" t="e">
        <f>IF(#REF!="","",#REF!)</f>
        <v>#REF!</v>
      </c>
      <c r="K41" s="517" t="e">
        <f>IF(#REF!="","",#REF!)</f>
        <v>#REF!</v>
      </c>
      <c r="L41" s="518" t="e">
        <f>IF(#REF!="","",#REF!)</f>
        <v>#REF!</v>
      </c>
      <c r="M41" s="518" t="e">
        <f>IF(#REF!="","",#REF!)</f>
        <v>#REF!</v>
      </c>
      <c r="N41" s="518" t="e">
        <f>IF(#REF!="","",#REF!)</f>
        <v>#REF!</v>
      </c>
      <c r="O41" s="513" t="e">
        <f>IF(#REF!="","",#REF!)</f>
        <v>#REF!</v>
      </c>
      <c r="P41" s="519" t="e">
        <f>IF(#REF!="","",#REF!)</f>
        <v>#REF!</v>
      </c>
      <c r="Q41" s="520" t="e">
        <f>IF(#REF!="","",#REF!)</f>
        <v>#REF!</v>
      </c>
      <c r="R41" s="543"/>
      <c r="S41" s="544"/>
      <c r="T41" s="545" t="str">
        <f>IFERROR(IF(R41="","",VLOOKUP(P41,【参考】数式用!$A$5:$H$34,MATCH(S41,【参考】数式用!$F$4:$H$4,0)+5,0)),"")</f>
        <v/>
      </c>
      <c r="U41" s="562" t="str">
        <f>IF(S41="特定加算Ⅰ",VLOOKUP(P41,【参考】数式用!$A$5:$I$28,9,FALSE),"-")</f>
        <v>-</v>
      </c>
      <c r="V41" s="89" t="s">
        <v>134</v>
      </c>
      <c r="W41" s="546"/>
      <c r="X41" s="131" t="s">
        <v>135</v>
      </c>
      <c r="Y41" s="546"/>
      <c r="Z41" s="297" t="s">
        <v>136</v>
      </c>
      <c r="AA41" s="546"/>
      <c r="AB41" s="131" t="s">
        <v>135</v>
      </c>
      <c r="AC41" s="546"/>
      <c r="AD41" s="131" t="s">
        <v>137</v>
      </c>
      <c r="AE41" s="525" t="s">
        <v>138</v>
      </c>
      <c r="AF41" s="526" t="str">
        <f t="shared" si="1"/>
        <v/>
      </c>
      <c r="AG41" s="527" t="s">
        <v>139</v>
      </c>
      <c r="AH41" s="528" t="str">
        <f t="shared" si="2"/>
        <v/>
      </c>
      <c r="AJ41" s="98" t="str">
        <f t="shared" si="3"/>
        <v>○</v>
      </c>
      <c r="AK41" s="100" t="str">
        <f t="shared" si="0"/>
        <v/>
      </c>
      <c r="AL41" s="100"/>
      <c r="AM41" s="100"/>
      <c r="AN41" s="100"/>
      <c r="AO41" s="100"/>
      <c r="AP41" s="100"/>
      <c r="AQ41" s="100"/>
      <c r="AR41" s="100"/>
      <c r="AS41" s="547"/>
    </row>
    <row r="42" spans="1:45" ht="33" customHeight="1" thickBot="1">
      <c r="A42" s="513">
        <f t="shared" si="4"/>
        <v>31</v>
      </c>
      <c r="B42" s="514" t="e">
        <f>IF(#REF!="","",#REF!)</f>
        <v>#REF!</v>
      </c>
      <c r="C42" s="515" t="e">
        <f>IF(#REF!="","",#REF!)</f>
        <v>#REF!</v>
      </c>
      <c r="D42" s="516" t="e">
        <f>IF(#REF!="","",#REF!)</f>
        <v>#REF!</v>
      </c>
      <c r="E42" s="516" t="e">
        <f>IF(#REF!="","",#REF!)</f>
        <v>#REF!</v>
      </c>
      <c r="F42" s="516" t="e">
        <f>IF(#REF!="","",#REF!)</f>
        <v>#REF!</v>
      </c>
      <c r="G42" s="516" t="e">
        <f>IF(#REF!="","",#REF!)</f>
        <v>#REF!</v>
      </c>
      <c r="H42" s="516" t="e">
        <f>IF(#REF!="","",#REF!)</f>
        <v>#REF!</v>
      </c>
      <c r="I42" s="516" t="e">
        <f>IF(#REF!="","",#REF!)</f>
        <v>#REF!</v>
      </c>
      <c r="J42" s="516" t="e">
        <f>IF(#REF!="","",#REF!)</f>
        <v>#REF!</v>
      </c>
      <c r="K42" s="517" t="e">
        <f>IF(#REF!="","",#REF!)</f>
        <v>#REF!</v>
      </c>
      <c r="L42" s="518" t="e">
        <f>IF(#REF!="","",#REF!)</f>
        <v>#REF!</v>
      </c>
      <c r="M42" s="518" t="e">
        <f>IF(#REF!="","",#REF!)</f>
        <v>#REF!</v>
      </c>
      <c r="N42" s="518" t="e">
        <f>IF(#REF!="","",#REF!)</f>
        <v>#REF!</v>
      </c>
      <c r="O42" s="513" t="e">
        <f>IF(#REF!="","",#REF!)</f>
        <v>#REF!</v>
      </c>
      <c r="P42" s="519" t="e">
        <f>IF(#REF!="","",#REF!)</f>
        <v>#REF!</v>
      </c>
      <c r="Q42" s="520" t="e">
        <f>IF(#REF!="","",#REF!)</f>
        <v>#REF!</v>
      </c>
      <c r="R42" s="543"/>
      <c r="S42" s="544"/>
      <c r="T42" s="545" t="str">
        <f>IFERROR(IF(R42="","",VLOOKUP(P42,【参考】数式用!$A$5:$H$34,MATCH(S42,【参考】数式用!$F$4:$H$4,0)+5,0)),"")</f>
        <v/>
      </c>
      <c r="U42" s="562" t="str">
        <f>IF(S42="特定加算Ⅰ",VLOOKUP(P42,【参考】数式用!$A$5:$I$28,9,FALSE),"-")</f>
        <v>-</v>
      </c>
      <c r="V42" s="89" t="s">
        <v>134</v>
      </c>
      <c r="W42" s="546"/>
      <c r="X42" s="131" t="s">
        <v>135</v>
      </c>
      <c r="Y42" s="546"/>
      <c r="Z42" s="297" t="s">
        <v>136</v>
      </c>
      <c r="AA42" s="546"/>
      <c r="AB42" s="131" t="s">
        <v>135</v>
      </c>
      <c r="AC42" s="546"/>
      <c r="AD42" s="131" t="s">
        <v>137</v>
      </c>
      <c r="AE42" s="525" t="s">
        <v>138</v>
      </c>
      <c r="AF42" s="526" t="str">
        <f t="shared" si="1"/>
        <v/>
      </c>
      <c r="AG42" s="527" t="s">
        <v>139</v>
      </c>
      <c r="AH42" s="528" t="str">
        <f t="shared" si="2"/>
        <v/>
      </c>
      <c r="AJ42" s="98" t="str">
        <f t="shared" si="3"/>
        <v>○</v>
      </c>
      <c r="AK42" s="100" t="str">
        <f t="shared" si="0"/>
        <v/>
      </c>
      <c r="AL42" s="100"/>
      <c r="AM42" s="100"/>
      <c r="AN42" s="100"/>
      <c r="AO42" s="100"/>
      <c r="AP42" s="100"/>
      <c r="AQ42" s="100"/>
      <c r="AR42" s="100"/>
      <c r="AS42" s="547"/>
    </row>
    <row r="43" spans="1:45" ht="33" customHeight="1" thickBot="1">
      <c r="A43" s="513">
        <f t="shared" si="4"/>
        <v>32</v>
      </c>
      <c r="B43" s="514" t="e">
        <f>IF(#REF!="","",#REF!)</f>
        <v>#REF!</v>
      </c>
      <c r="C43" s="515" t="e">
        <f>IF(#REF!="","",#REF!)</f>
        <v>#REF!</v>
      </c>
      <c r="D43" s="516" t="e">
        <f>IF(#REF!="","",#REF!)</f>
        <v>#REF!</v>
      </c>
      <c r="E43" s="516" t="e">
        <f>IF(#REF!="","",#REF!)</f>
        <v>#REF!</v>
      </c>
      <c r="F43" s="516" t="e">
        <f>IF(#REF!="","",#REF!)</f>
        <v>#REF!</v>
      </c>
      <c r="G43" s="516" t="e">
        <f>IF(#REF!="","",#REF!)</f>
        <v>#REF!</v>
      </c>
      <c r="H43" s="516" t="e">
        <f>IF(#REF!="","",#REF!)</f>
        <v>#REF!</v>
      </c>
      <c r="I43" s="516" t="e">
        <f>IF(#REF!="","",#REF!)</f>
        <v>#REF!</v>
      </c>
      <c r="J43" s="516" t="e">
        <f>IF(#REF!="","",#REF!)</f>
        <v>#REF!</v>
      </c>
      <c r="K43" s="517" t="e">
        <f>IF(#REF!="","",#REF!)</f>
        <v>#REF!</v>
      </c>
      <c r="L43" s="518" t="e">
        <f>IF(#REF!="","",#REF!)</f>
        <v>#REF!</v>
      </c>
      <c r="M43" s="518" t="e">
        <f>IF(#REF!="","",#REF!)</f>
        <v>#REF!</v>
      </c>
      <c r="N43" s="518" t="e">
        <f>IF(#REF!="","",#REF!)</f>
        <v>#REF!</v>
      </c>
      <c r="O43" s="513" t="e">
        <f>IF(#REF!="","",#REF!)</f>
        <v>#REF!</v>
      </c>
      <c r="P43" s="519" t="e">
        <f>IF(#REF!="","",#REF!)</f>
        <v>#REF!</v>
      </c>
      <c r="Q43" s="520" t="e">
        <f>IF(#REF!="","",#REF!)</f>
        <v>#REF!</v>
      </c>
      <c r="R43" s="543"/>
      <c r="S43" s="544"/>
      <c r="T43" s="545" t="str">
        <f>IFERROR(IF(R43="","",VLOOKUP(P43,【参考】数式用!$A$5:$H$34,MATCH(S43,【参考】数式用!$F$4:$H$4,0)+5,0)),"")</f>
        <v/>
      </c>
      <c r="U43" s="562" t="str">
        <f>IF(S43="特定加算Ⅰ",VLOOKUP(P43,【参考】数式用!$A$5:$I$28,9,FALSE),"-")</f>
        <v>-</v>
      </c>
      <c r="V43" s="89" t="s">
        <v>134</v>
      </c>
      <c r="W43" s="546"/>
      <c r="X43" s="131" t="s">
        <v>135</v>
      </c>
      <c r="Y43" s="546"/>
      <c r="Z43" s="297" t="s">
        <v>136</v>
      </c>
      <c r="AA43" s="546"/>
      <c r="AB43" s="131" t="s">
        <v>135</v>
      </c>
      <c r="AC43" s="546"/>
      <c r="AD43" s="131" t="s">
        <v>137</v>
      </c>
      <c r="AE43" s="525" t="s">
        <v>138</v>
      </c>
      <c r="AF43" s="526" t="str">
        <f t="shared" si="1"/>
        <v/>
      </c>
      <c r="AG43" s="527" t="s">
        <v>139</v>
      </c>
      <c r="AH43" s="528" t="str">
        <f t="shared" si="2"/>
        <v/>
      </c>
      <c r="AJ43" s="98" t="str">
        <f t="shared" si="3"/>
        <v>○</v>
      </c>
      <c r="AK43" s="100" t="str">
        <f t="shared" si="0"/>
        <v/>
      </c>
      <c r="AL43" s="100"/>
      <c r="AM43" s="100"/>
      <c r="AN43" s="100"/>
      <c r="AO43" s="100"/>
      <c r="AP43" s="100"/>
      <c r="AQ43" s="100"/>
      <c r="AR43" s="100"/>
      <c r="AS43" s="547"/>
    </row>
    <row r="44" spans="1:45" ht="33" customHeight="1" thickBot="1">
      <c r="A44" s="513">
        <f t="shared" si="4"/>
        <v>33</v>
      </c>
      <c r="B44" s="514" t="e">
        <f>IF(#REF!="","",#REF!)</f>
        <v>#REF!</v>
      </c>
      <c r="C44" s="515" t="e">
        <f>IF(#REF!="","",#REF!)</f>
        <v>#REF!</v>
      </c>
      <c r="D44" s="516" t="e">
        <f>IF(#REF!="","",#REF!)</f>
        <v>#REF!</v>
      </c>
      <c r="E44" s="516" t="e">
        <f>IF(#REF!="","",#REF!)</f>
        <v>#REF!</v>
      </c>
      <c r="F44" s="516" t="e">
        <f>IF(#REF!="","",#REF!)</f>
        <v>#REF!</v>
      </c>
      <c r="G44" s="516" t="e">
        <f>IF(#REF!="","",#REF!)</f>
        <v>#REF!</v>
      </c>
      <c r="H44" s="516" t="e">
        <f>IF(#REF!="","",#REF!)</f>
        <v>#REF!</v>
      </c>
      <c r="I44" s="516" t="e">
        <f>IF(#REF!="","",#REF!)</f>
        <v>#REF!</v>
      </c>
      <c r="J44" s="516" t="e">
        <f>IF(#REF!="","",#REF!)</f>
        <v>#REF!</v>
      </c>
      <c r="K44" s="517" t="e">
        <f>IF(#REF!="","",#REF!)</f>
        <v>#REF!</v>
      </c>
      <c r="L44" s="518" t="e">
        <f>IF(#REF!="","",#REF!)</f>
        <v>#REF!</v>
      </c>
      <c r="M44" s="518" t="e">
        <f>IF(#REF!="","",#REF!)</f>
        <v>#REF!</v>
      </c>
      <c r="N44" s="518" t="e">
        <f>IF(#REF!="","",#REF!)</f>
        <v>#REF!</v>
      </c>
      <c r="O44" s="513" t="e">
        <f>IF(#REF!="","",#REF!)</f>
        <v>#REF!</v>
      </c>
      <c r="P44" s="519" t="e">
        <f>IF(#REF!="","",#REF!)</f>
        <v>#REF!</v>
      </c>
      <c r="Q44" s="520" t="e">
        <f>IF(#REF!="","",#REF!)</f>
        <v>#REF!</v>
      </c>
      <c r="R44" s="543"/>
      <c r="S44" s="544"/>
      <c r="T44" s="545" t="str">
        <f>IFERROR(IF(R44="","",VLOOKUP(P44,【参考】数式用!$A$5:$H$34,MATCH(S44,【参考】数式用!$F$4:$H$4,0)+5,0)),"")</f>
        <v/>
      </c>
      <c r="U44" s="562" t="str">
        <f>IF(S44="特定加算Ⅰ",VLOOKUP(P44,【参考】数式用!$A$5:$I$28,9,FALSE),"-")</f>
        <v>-</v>
      </c>
      <c r="V44" s="89" t="s">
        <v>134</v>
      </c>
      <c r="W44" s="546"/>
      <c r="X44" s="131" t="s">
        <v>135</v>
      </c>
      <c r="Y44" s="546"/>
      <c r="Z44" s="297" t="s">
        <v>136</v>
      </c>
      <c r="AA44" s="546"/>
      <c r="AB44" s="131" t="s">
        <v>135</v>
      </c>
      <c r="AC44" s="546"/>
      <c r="AD44" s="131" t="s">
        <v>137</v>
      </c>
      <c r="AE44" s="525" t="s">
        <v>138</v>
      </c>
      <c r="AF44" s="526" t="str">
        <f t="shared" si="1"/>
        <v/>
      </c>
      <c r="AG44" s="527" t="s">
        <v>139</v>
      </c>
      <c r="AH44" s="528" t="str">
        <f t="shared" si="2"/>
        <v/>
      </c>
      <c r="AJ44" s="98" t="str">
        <f t="shared" si="3"/>
        <v>○</v>
      </c>
      <c r="AK44" s="100" t="str">
        <f t="shared" ref="AK44:AK75" si="5">IFERROR(IF(T44="エラー","当該サービスに存在しない加算区分が選択されていますので、修正してください。",""),"")</f>
        <v/>
      </c>
      <c r="AL44" s="100"/>
      <c r="AM44" s="100"/>
      <c r="AN44" s="100"/>
      <c r="AO44" s="100"/>
      <c r="AP44" s="100"/>
      <c r="AQ44" s="100"/>
      <c r="AR44" s="100"/>
      <c r="AS44" s="547"/>
    </row>
    <row r="45" spans="1:45" ht="33" customHeight="1" thickBot="1">
      <c r="A45" s="513">
        <f t="shared" si="4"/>
        <v>34</v>
      </c>
      <c r="B45" s="514" t="e">
        <f>IF(#REF!="","",#REF!)</f>
        <v>#REF!</v>
      </c>
      <c r="C45" s="515" t="e">
        <f>IF(#REF!="","",#REF!)</f>
        <v>#REF!</v>
      </c>
      <c r="D45" s="516" t="e">
        <f>IF(#REF!="","",#REF!)</f>
        <v>#REF!</v>
      </c>
      <c r="E45" s="516" t="e">
        <f>IF(#REF!="","",#REF!)</f>
        <v>#REF!</v>
      </c>
      <c r="F45" s="516" t="e">
        <f>IF(#REF!="","",#REF!)</f>
        <v>#REF!</v>
      </c>
      <c r="G45" s="516" t="e">
        <f>IF(#REF!="","",#REF!)</f>
        <v>#REF!</v>
      </c>
      <c r="H45" s="516" t="e">
        <f>IF(#REF!="","",#REF!)</f>
        <v>#REF!</v>
      </c>
      <c r="I45" s="516" t="e">
        <f>IF(#REF!="","",#REF!)</f>
        <v>#REF!</v>
      </c>
      <c r="J45" s="516" t="e">
        <f>IF(#REF!="","",#REF!)</f>
        <v>#REF!</v>
      </c>
      <c r="K45" s="517" t="e">
        <f>IF(#REF!="","",#REF!)</f>
        <v>#REF!</v>
      </c>
      <c r="L45" s="518" t="e">
        <f>IF(#REF!="","",#REF!)</f>
        <v>#REF!</v>
      </c>
      <c r="M45" s="518" t="e">
        <f>IF(#REF!="","",#REF!)</f>
        <v>#REF!</v>
      </c>
      <c r="N45" s="518" t="e">
        <f>IF(#REF!="","",#REF!)</f>
        <v>#REF!</v>
      </c>
      <c r="O45" s="513" t="e">
        <f>IF(#REF!="","",#REF!)</f>
        <v>#REF!</v>
      </c>
      <c r="P45" s="519" t="e">
        <f>IF(#REF!="","",#REF!)</f>
        <v>#REF!</v>
      </c>
      <c r="Q45" s="520" t="e">
        <f>IF(#REF!="","",#REF!)</f>
        <v>#REF!</v>
      </c>
      <c r="R45" s="543"/>
      <c r="S45" s="544"/>
      <c r="T45" s="545" t="str">
        <f>IFERROR(IF(R45="","",VLOOKUP(P45,【参考】数式用!$A$5:$H$34,MATCH(S45,【参考】数式用!$F$4:$H$4,0)+5,0)),"")</f>
        <v/>
      </c>
      <c r="U45" s="562" t="str">
        <f>IF(S45="特定加算Ⅰ",VLOOKUP(P45,【参考】数式用!$A$5:$I$28,9,FALSE),"-")</f>
        <v>-</v>
      </c>
      <c r="V45" s="89" t="s">
        <v>134</v>
      </c>
      <c r="W45" s="546"/>
      <c r="X45" s="131" t="s">
        <v>135</v>
      </c>
      <c r="Y45" s="546"/>
      <c r="Z45" s="297" t="s">
        <v>136</v>
      </c>
      <c r="AA45" s="546"/>
      <c r="AB45" s="131" t="s">
        <v>135</v>
      </c>
      <c r="AC45" s="546"/>
      <c r="AD45" s="131" t="s">
        <v>137</v>
      </c>
      <c r="AE45" s="525" t="s">
        <v>138</v>
      </c>
      <c r="AF45" s="526" t="str">
        <f t="shared" si="1"/>
        <v/>
      </c>
      <c r="AG45" s="527" t="s">
        <v>139</v>
      </c>
      <c r="AH45" s="528" t="str">
        <f t="shared" si="2"/>
        <v/>
      </c>
      <c r="AJ45" s="98" t="str">
        <f t="shared" si="3"/>
        <v>○</v>
      </c>
      <c r="AK45" s="100" t="str">
        <f t="shared" si="5"/>
        <v/>
      </c>
      <c r="AL45" s="100"/>
      <c r="AM45" s="100"/>
      <c r="AN45" s="100"/>
      <c r="AO45" s="100"/>
      <c r="AP45" s="100"/>
      <c r="AQ45" s="100"/>
      <c r="AR45" s="100"/>
      <c r="AS45" s="547"/>
    </row>
    <row r="46" spans="1:45" ht="33" customHeight="1" thickBot="1">
      <c r="A46" s="513">
        <f t="shared" si="4"/>
        <v>35</v>
      </c>
      <c r="B46" s="514" t="e">
        <f>IF(#REF!="","",#REF!)</f>
        <v>#REF!</v>
      </c>
      <c r="C46" s="515" t="e">
        <f>IF(#REF!="","",#REF!)</f>
        <v>#REF!</v>
      </c>
      <c r="D46" s="516" t="e">
        <f>IF(#REF!="","",#REF!)</f>
        <v>#REF!</v>
      </c>
      <c r="E46" s="516" t="e">
        <f>IF(#REF!="","",#REF!)</f>
        <v>#REF!</v>
      </c>
      <c r="F46" s="516" t="e">
        <f>IF(#REF!="","",#REF!)</f>
        <v>#REF!</v>
      </c>
      <c r="G46" s="516" t="e">
        <f>IF(#REF!="","",#REF!)</f>
        <v>#REF!</v>
      </c>
      <c r="H46" s="516" t="e">
        <f>IF(#REF!="","",#REF!)</f>
        <v>#REF!</v>
      </c>
      <c r="I46" s="516" t="e">
        <f>IF(#REF!="","",#REF!)</f>
        <v>#REF!</v>
      </c>
      <c r="J46" s="516" t="e">
        <f>IF(#REF!="","",#REF!)</f>
        <v>#REF!</v>
      </c>
      <c r="K46" s="517" t="e">
        <f>IF(#REF!="","",#REF!)</f>
        <v>#REF!</v>
      </c>
      <c r="L46" s="518" t="e">
        <f>IF(#REF!="","",#REF!)</f>
        <v>#REF!</v>
      </c>
      <c r="M46" s="518" t="e">
        <f>IF(#REF!="","",#REF!)</f>
        <v>#REF!</v>
      </c>
      <c r="N46" s="518" t="e">
        <f>IF(#REF!="","",#REF!)</f>
        <v>#REF!</v>
      </c>
      <c r="O46" s="513" t="e">
        <f>IF(#REF!="","",#REF!)</f>
        <v>#REF!</v>
      </c>
      <c r="P46" s="519" t="e">
        <f>IF(#REF!="","",#REF!)</f>
        <v>#REF!</v>
      </c>
      <c r="Q46" s="520" t="e">
        <f>IF(#REF!="","",#REF!)</f>
        <v>#REF!</v>
      </c>
      <c r="R46" s="543"/>
      <c r="S46" s="544"/>
      <c r="T46" s="545" t="str">
        <f>IFERROR(IF(R46="","",VLOOKUP(P46,【参考】数式用!$A$5:$H$34,MATCH(S46,【参考】数式用!$F$4:$H$4,0)+5,0)),"")</f>
        <v/>
      </c>
      <c r="U46" s="562" t="str">
        <f>IF(S46="特定加算Ⅰ",VLOOKUP(P46,【参考】数式用!$A$5:$I$28,9,FALSE),"-")</f>
        <v>-</v>
      </c>
      <c r="V46" s="89" t="s">
        <v>134</v>
      </c>
      <c r="W46" s="546"/>
      <c r="X46" s="131" t="s">
        <v>135</v>
      </c>
      <c r="Y46" s="546"/>
      <c r="Z46" s="297" t="s">
        <v>136</v>
      </c>
      <c r="AA46" s="546"/>
      <c r="AB46" s="131" t="s">
        <v>135</v>
      </c>
      <c r="AC46" s="546"/>
      <c r="AD46" s="131" t="s">
        <v>137</v>
      </c>
      <c r="AE46" s="525" t="s">
        <v>138</v>
      </c>
      <c r="AF46" s="526" t="str">
        <f t="shared" si="1"/>
        <v/>
      </c>
      <c r="AG46" s="527" t="s">
        <v>139</v>
      </c>
      <c r="AH46" s="528" t="str">
        <f t="shared" si="2"/>
        <v/>
      </c>
      <c r="AJ46" s="98" t="str">
        <f t="shared" si="3"/>
        <v>○</v>
      </c>
      <c r="AK46" s="100" t="str">
        <f t="shared" si="5"/>
        <v/>
      </c>
      <c r="AL46" s="100"/>
      <c r="AM46" s="100"/>
      <c r="AN46" s="100"/>
      <c r="AO46" s="100"/>
      <c r="AP46" s="100"/>
      <c r="AQ46" s="100"/>
      <c r="AR46" s="100"/>
      <c r="AS46" s="547"/>
    </row>
    <row r="47" spans="1:45" ht="33" customHeight="1" thickBot="1">
      <c r="A47" s="513">
        <f t="shared" si="4"/>
        <v>36</v>
      </c>
      <c r="B47" s="514" t="e">
        <f>IF(#REF!="","",#REF!)</f>
        <v>#REF!</v>
      </c>
      <c r="C47" s="515" t="e">
        <f>IF(#REF!="","",#REF!)</f>
        <v>#REF!</v>
      </c>
      <c r="D47" s="516" t="e">
        <f>IF(#REF!="","",#REF!)</f>
        <v>#REF!</v>
      </c>
      <c r="E47" s="516" t="e">
        <f>IF(#REF!="","",#REF!)</f>
        <v>#REF!</v>
      </c>
      <c r="F47" s="516" t="e">
        <f>IF(#REF!="","",#REF!)</f>
        <v>#REF!</v>
      </c>
      <c r="G47" s="516" t="e">
        <f>IF(#REF!="","",#REF!)</f>
        <v>#REF!</v>
      </c>
      <c r="H47" s="516" t="e">
        <f>IF(#REF!="","",#REF!)</f>
        <v>#REF!</v>
      </c>
      <c r="I47" s="516" t="e">
        <f>IF(#REF!="","",#REF!)</f>
        <v>#REF!</v>
      </c>
      <c r="J47" s="516" t="e">
        <f>IF(#REF!="","",#REF!)</f>
        <v>#REF!</v>
      </c>
      <c r="K47" s="517" t="e">
        <f>IF(#REF!="","",#REF!)</f>
        <v>#REF!</v>
      </c>
      <c r="L47" s="518" t="e">
        <f>IF(#REF!="","",#REF!)</f>
        <v>#REF!</v>
      </c>
      <c r="M47" s="518" t="e">
        <f>IF(#REF!="","",#REF!)</f>
        <v>#REF!</v>
      </c>
      <c r="N47" s="518" t="e">
        <f>IF(#REF!="","",#REF!)</f>
        <v>#REF!</v>
      </c>
      <c r="O47" s="513" t="e">
        <f>IF(#REF!="","",#REF!)</f>
        <v>#REF!</v>
      </c>
      <c r="P47" s="519" t="e">
        <f>IF(#REF!="","",#REF!)</f>
        <v>#REF!</v>
      </c>
      <c r="Q47" s="520" t="e">
        <f>IF(#REF!="","",#REF!)</f>
        <v>#REF!</v>
      </c>
      <c r="R47" s="543"/>
      <c r="S47" s="544"/>
      <c r="T47" s="545" t="str">
        <f>IFERROR(IF(R47="","",VLOOKUP(P47,【参考】数式用!$A$5:$H$34,MATCH(S47,【参考】数式用!$F$4:$H$4,0)+5,0)),"")</f>
        <v/>
      </c>
      <c r="U47" s="562" t="str">
        <f>IF(S47="特定加算Ⅰ",VLOOKUP(P47,【参考】数式用!$A$5:$I$28,9,FALSE),"-")</f>
        <v>-</v>
      </c>
      <c r="V47" s="89" t="s">
        <v>134</v>
      </c>
      <c r="W47" s="546"/>
      <c r="X47" s="131" t="s">
        <v>135</v>
      </c>
      <c r="Y47" s="546"/>
      <c r="Z47" s="297" t="s">
        <v>136</v>
      </c>
      <c r="AA47" s="546"/>
      <c r="AB47" s="131" t="s">
        <v>135</v>
      </c>
      <c r="AC47" s="546"/>
      <c r="AD47" s="131" t="s">
        <v>137</v>
      </c>
      <c r="AE47" s="525" t="s">
        <v>138</v>
      </c>
      <c r="AF47" s="526" t="str">
        <f t="shared" si="1"/>
        <v/>
      </c>
      <c r="AG47" s="527" t="s">
        <v>139</v>
      </c>
      <c r="AH47" s="528" t="str">
        <f t="shared" si="2"/>
        <v/>
      </c>
      <c r="AJ47" s="98" t="str">
        <f t="shared" si="3"/>
        <v>○</v>
      </c>
      <c r="AK47" s="100" t="str">
        <f t="shared" si="5"/>
        <v/>
      </c>
      <c r="AL47" s="100"/>
      <c r="AM47" s="100"/>
      <c r="AN47" s="100"/>
      <c r="AO47" s="100"/>
      <c r="AP47" s="100"/>
      <c r="AQ47" s="100"/>
      <c r="AR47" s="100"/>
      <c r="AS47" s="547"/>
    </row>
    <row r="48" spans="1:45" ht="33" customHeight="1" thickBot="1">
      <c r="A48" s="513">
        <f t="shared" si="4"/>
        <v>37</v>
      </c>
      <c r="B48" s="514" t="e">
        <f>IF(#REF!="","",#REF!)</f>
        <v>#REF!</v>
      </c>
      <c r="C48" s="515" t="e">
        <f>IF(#REF!="","",#REF!)</f>
        <v>#REF!</v>
      </c>
      <c r="D48" s="516" t="e">
        <f>IF(#REF!="","",#REF!)</f>
        <v>#REF!</v>
      </c>
      <c r="E48" s="516" t="e">
        <f>IF(#REF!="","",#REF!)</f>
        <v>#REF!</v>
      </c>
      <c r="F48" s="516" t="e">
        <f>IF(#REF!="","",#REF!)</f>
        <v>#REF!</v>
      </c>
      <c r="G48" s="516" t="e">
        <f>IF(#REF!="","",#REF!)</f>
        <v>#REF!</v>
      </c>
      <c r="H48" s="516" t="e">
        <f>IF(#REF!="","",#REF!)</f>
        <v>#REF!</v>
      </c>
      <c r="I48" s="516" t="e">
        <f>IF(#REF!="","",#REF!)</f>
        <v>#REF!</v>
      </c>
      <c r="J48" s="516" t="e">
        <f>IF(#REF!="","",#REF!)</f>
        <v>#REF!</v>
      </c>
      <c r="K48" s="517" t="e">
        <f>IF(#REF!="","",#REF!)</f>
        <v>#REF!</v>
      </c>
      <c r="L48" s="518" t="e">
        <f>IF(#REF!="","",#REF!)</f>
        <v>#REF!</v>
      </c>
      <c r="M48" s="518" t="e">
        <f>IF(#REF!="","",#REF!)</f>
        <v>#REF!</v>
      </c>
      <c r="N48" s="518" t="e">
        <f>IF(#REF!="","",#REF!)</f>
        <v>#REF!</v>
      </c>
      <c r="O48" s="513" t="e">
        <f>IF(#REF!="","",#REF!)</f>
        <v>#REF!</v>
      </c>
      <c r="P48" s="519" t="e">
        <f>IF(#REF!="","",#REF!)</f>
        <v>#REF!</v>
      </c>
      <c r="Q48" s="520" t="e">
        <f>IF(#REF!="","",#REF!)</f>
        <v>#REF!</v>
      </c>
      <c r="R48" s="543"/>
      <c r="S48" s="544"/>
      <c r="T48" s="545" t="str">
        <f>IFERROR(IF(R48="","",VLOOKUP(P48,【参考】数式用!$A$5:$H$34,MATCH(S48,【参考】数式用!$F$4:$H$4,0)+5,0)),"")</f>
        <v/>
      </c>
      <c r="U48" s="562" t="str">
        <f>IF(S48="特定加算Ⅰ",VLOOKUP(P48,【参考】数式用!$A$5:$I$28,9,FALSE),"-")</f>
        <v>-</v>
      </c>
      <c r="V48" s="89" t="s">
        <v>134</v>
      </c>
      <c r="W48" s="546"/>
      <c r="X48" s="131" t="s">
        <v>135</v>
      </c>
      <c r="Y48" s="546"/>
      <c r="Z48" s="297" t="s">
        <v>136</v>
      </c>
      <c r="AA48" s="546"/>
      <c r="AB48" s="131" t="s">
        <v>135</v>
      </c>
      <c r="AC48" s="546"/>
      <c r="AD48" s="131" t="s">
        <v>137</v>
      </c>
      <c r="AE48" s="525" t="s">
        <v>138</v>
      </c>
      <c r="AF48" s="526" t="str">
        <f t="shared" si="1"/>
        <v/>
      </c>
      <c r="AG48" s="527" t="s">
        <v>139</v>
      </c>
      <c r="AH48" s="528" t="str">
        <f t="shared" si="2"/>
        <v/>
      </c>
      <c r="AJ48" s="98" t="str">
        <f t="shared" si="3"/>
        <v>○</v>
      </c>
      <c r="AK48" s="100" t="str">
        <f t="shared" si="5"/>
        <v/>
      </c>
      <c r="AL48" s="100"/>
      <c r="AM48" s="100"/>
      <c r="AN48" s="100"/>
      <c r="AO48" s="100"/>
      <c r="AP48" s="100"/>
      <c r="AQ48" s="100"/>
      <c r="AR48" s="100"/>
      <c r="AS48" s="547"/>
    </row>
    <row r="49" spans="1:45" ht="33" customHeight="1" thickBot="1">
      <c r="A49" s="513">
        <f t="shared" si="4"/>
        <v>38</v>
      </c>
      <c r="B49" s="514" t="e">
        <f>IF(#REF!="","",#REF!)</f>
        <v>#REF!</v>
      </c>
      <c r="C49" s="515" t="e">
        <f>IF(#REF!="","",#REF!)</f>
        <v>#REF!</v>
      </c>
      <c r="D49" s="516" t="e">
        <f>IF(#REF!="","",#REF!)</f>
        <v>#REF!</v>
      </c>
      <c r="E49" s="516" t="e">
        <f>IF(#REF!="","",#REF!)</f>
        <v>#REF!</v>
      </c>
      <c r="F49" s="516" t="e">
        <f>IF(#REF!="","",#REF!)</f>
        <v>#REF!</v>
      </c>
      <c r="G49" s="516" t="e">
        <f>IF(#REF!="","",#REF!)</f>
        <v>#REF!</v>
      </c>
      <c r="H49" s="516" t="e">
        <f>IF(#REF!="","",#REF!)</f>
        <v>#REF!</v>
      </c>
      <c r="I49" s="516" t="e">
        <f>IF(#REF!="","",#REF!)</f>
        <v>#REF!</v>
      </c>
      <c r="J49" s="516" t="e">
        <f>IF(#REF!="","",#REF!)</f>
        <v>#REF!</v>
      </c>
      <c r="K49" s="517" t="e">
        <f>IF(#REF!="","",#REF!)</f>
        <v>#REF!</v>
      </c>
      <c r="L49" s="518" t="e">
        <f>IF(#REF!="","",#REF!)</f>
        <v>#REF!</v>
      </c>
      <c r="M49" s="518" t="e">
        <f>IF(#REF!="","",#REF!)</f>
        <v>#REF!</v>
      </c>
      <c r="N49" s="518" t="e">
        <f>IF(#REF!="","",#REF!)</f>
        <v>#REF!</v>
      </c>
      <c r="O49" s="513" t="e">
        <f>IF(#REF!="","",#REF!)</f>
        <v>#REF!</v>
      </c>
      <c r="P49" s="519" t="e">
        <f>IF(#REF!="","",#REF!)</f>
        <v>#REF!</v>
      </c>
      <c r="Q49" s="520" t="e">
        <f>IF(#REF!="","",#REF!)</f>
        <v>#REF!</v>
      </c>
      <c r="R49" s="543"/>
      <c r="S49" s="544"/>
      <c r="T49" s="545" t="str">
        <f>IFERROR(IF(R49="","",VLOOKUP(P49,【参考】数式用!$A$5:$H$34,MATCH(S49,【参考】数式用!$F$4:$H$4,0)+5,0)),"")</f>
        <v/>
      </c>
      <c r="U49" s="562" t="str">
        <f>IF(S49="特定加算Ⅰ",VLOOKUP(P49,【参考】数式用!$A$5:$I$28,9,FALSE),"-")</f>
        <v>-</v>
      </c>
      <c r="V49" s="89" t="s">
        <v>134</v>
      </c>
      <c r="W49" s="546"/>
      <c r="X49" s="131" t="s">
        <v>135</v>
      </c>
      <c r="Y49" s="546"/>
      <c r="Z49" s="297" t="s">
        <v>136</v>
      </c>
      <c r="AA49" s="546"/>
      <c r="AB49" s="131" t="s">
        <v>135</v>
      </c>
      <c r="AC49" s="546"/>
      <c r="AD49" s="131" t="s">
        <v>137</v>
      </c>
      <c r="AE49" s="525" t="s">
        <v>138</v>
      </c>
      <c r="AF49" s="526" t="str">
        <f t="shared" si="1"/>
        <v/>
      </c>
      <c r="AG49" s="527" t="s">
        <v>139</v>
      </c>
      <c r="AH49" s="528" t="str">
        <f t="shared" si="2"/>
        <v/>
      </c>
      <c r="AJ49" s="98" t="str">
        <f t="shared" si="3"/>
        <v>○</v>
      </c>
      <c r="AK49" s="100" t="str">
        <f t="shared" si="5"/>
        <v/>
      </c>
      <c r="AL49" s="100"/>
      <c r="AM49" s="100"/>
      <c r="AN49" s="100"/>
      <c r="AO49" s="100"/>
      <c r="AP49" s="100"/>
      <c r="AQ49" s="100"/>
      <c r="AR49" s="100"/>
      <c r="AS49" s="547"/>
    </row>
    <row r="50" spans="1:45" ht="33" customHeight="1" thickBot="1">
      <c r="A50" s="513">
        <f t="shared" si="4"/>
        <v>39</v>
      </c>
      <c r="B50" s="514" t="e">
        <f>IF(#REF!="","",#REF!)</f>
        <v>#REF!</v>
      </c>
      <c r="C50" s="515" t="e">
        <f>IF(#REF!="","",#REF!)</f>
        <v>#REF!</v>
      </c>
      <c r="D50" s="516" t="e">
        <f>IF(#REF!="","",#REF!)</f>
        <v>#REF!</v>
      </c>
      <c r="E50" s="516" t="e">
        <f>IF(#REF!="","",#REF!)</f>
        <v>#REF!</v>
      </c>
      <c r="F50" s="516" t="e">
        <f>IF(#REF!="","",#REF!)</f>
        <v>#REF!</v>
      </c>
      <c r="G50" s="516" t="e">
        <f>IF(#REF!="","",#REF!)</f>
        <v>#REF!</v>
      </c>
      <c r="H50" s="516" t="e">
        <f>IF(#REF!="","",#REF!)</f>
        <v>#REF!</v>
      </c>
      <c r="I50" s="516" t="e">
        <f>IF(#REF!="","",#REF!)</f>
        <v>#REF!</v>
      </c>
      <c r="J50" s="516" t="e">
        <f>IF(#REF!="","",#REF!)</f>
        <v>#REF!</v>
      </c>
      <c r="K50" s="517" t="e">
        <f>IF(#REF!="","",#REF!)</f>
        <v>#REF!</v>
      </c>
      <c r="L50" s="518" t="e">
        <f>IF(#REF!="","",#REF!)</f>
        <v>#REF!</v>
      </c>
      <c r="M50" s="518" t="e">
        <f>IF(#REF!="","",#REF!)</f>
        <v>#REF!</v>
      </c>
      <c r="N50" s="518" t="e">
        <f>IF(#REF!="","",#REF!)</f>
        <v>#REF!</v>
      </c>
      <c r="O50" s="513" t="e">
        <f>IF(#REF!="","",#REF!)</f>
        <v>#REF!</v>
      </c>
      <c r="P50" s="519" t="e">
        <f>IF(#REF!="","",#REF!)</f>
        <v>#REF!</v>
      </c>
      <c r="Q50" s="520" t="e">
        <f>IF(#REF!="","",#REF!)</f>
        <v>#REF!</v>
      </c>
      <c r="R50" s="543"/>
      <c r="S50" s="544"/>
      <c r="T50" s="545" t="str">
        <f>IFERROR(IF(R50="","",VLOOKUP(P50,【参考】数式用!$A$5:$H$34,MATCH(S50,【参考】数式用!$F$4:$H$4,0)+5,0)),"")</f>
        <v/>
      </c>
      <c r="U50" s="562" t="str">
        <f>IF(S50="特定加算Ⅰ",VLOOKUP(P50,【参考】数式用!$A$5:$I$28,9,FALSE),"-")</f>
        <v>-</v>
      </c>
      <c r="V50" s="89" t="s">
        <v>134</v>
      </c>
      <c r="W50" s="546"/>
      <c r="X50" s="131" t="s">
        <v>135</v>
      </c>
      <c r="Y50" s="546"/>
      <c r="Z50" s="297" t="s">
        <v>136</v>
      </c>
      <c r="AA50" s="546"/>
      <c r="AB50" s="131" t="s">
        <v>135</v>
      </c>
      <c r="AC50" s="546"/>
      <c r="AD50" s="131" t="s">
        <v>137</v>
      </c>
      <c r="AE50" s="525" t="s">
        <v>138</v>
      </c>
      <c r="AF50" s="526" t="str">
        <f t="shared" si="1"/>
        <v/>
      </c>
      <c r="AG50" s="527" t="s">
        <v>139</v>
      </c>
      <c r="AH50" s="528" t="str">
        <f t="shared" si="2"/>
        <v/>
      </c>
      <c r="AJ50" s="98" t="str">
        <f t="shared" si="3"/>
        <v>○</v>
      </c>
      <c r="AK50" s="100" t="str">
        <f t="shared" si="5"/>
        <v/>
      </c>
      <c r="AL50" s="100"/>
      <c r="AM50" s="100"/>
      <c r="AN50" s="100"/>
      <c r="AO50" s="100"/>
      <c r="AP50" s="100"/>
      <c r="AQ50" s="100"/>
      <c r="AR50" s="100"/>
      <c r="AS50" s="547"/>
    </row>
    <row r="51" spans="1:45" ht="33" customHeight="1" thickBot="1">
      <c r="A51" s="513">
        <f t="shared" si="4"/>
        <v>40</v>
      </c>
      <c r="B51" s="514" t="e">
        <f>IF(#REF!="","",#REF!)</f>
        <v>#REF!</v>
      </c>
      <c r="C51" s="515" t="e">
        <f>IF(#REF!="","",#REF!)</f>
        <v>#REF!</v>
      </c>
      <c r="D51" s="516" t="e">
        <f>IF(#REF!="","",#REF!)</f>
        <v>#REF!</v>
      </c>
      <c r="E51" s="516" t="e">
        <f>IF(#REF!="","",#REF!)</f>
        <v>#REF!</v>
      </c>
      <c r="F51" s="516" t="e">
        <f>IF(#REF!="","",#REF!)</f>
        <v>#REF!</v>
      </c>
      <c r="G51" s="516" t="e">
        <f>IF(#REF!="","",#REF!)</f>
        <v>#REF!</v>
      </c>
      <c r="H51" s="516" t="e">
        <f>IF(#REF!="","",#REF!)</f>
        <v>#REF!</v>
      </c>
      <c r="I51" s="516" t="e">
        <f>IF(#REF!="","",#REF!)</f>
        <v>#REF!</v>
      </c>
      <c r="J51" s="516" t="e">
        <f>IF(#REF!="","",#REF!)</f>
        <v>#REF!</v>
      </c>
      <c r="K51" s="517" t="e">
        <f>IF(#REF!="","",#REF!)</f>
        <v>#REF!</v>
      </c>
      <c r="L51" s="518" t="e">
        <f>IF(#REF!="","",#REF!)</f>
        <v>#REF!</v>
      </c>
      <c r="M51" s="518" t="e">
        <f>IF(#REF!="","",#REF!)</f>
        <v>#REF!</v>
      </c>
      <c r="N51" s="518" t="e">
        <f>IF(#REF!="","",#REF!)</f>
        <v>#REF!</v>
      </c>
      <c r="O51" s="513" t="e">
        <f>IF(#REF!="","",#REF!)</f>
        <v>#REF!</v>
      </c>
      <c r="P51" s="519" t="e">
        <f>IF(#REF!="","",#REF!)</f>
        <v>#REF!</v>
      </c>
      <c r="Q51" s="520" t="e">
        <f>IF(#REF!="","",#REF!)</f>
        <v>#REF!</v>
      </c>
      <c r="R51" s="543"/>
      <c r="S51" s="544"/>
      <c r="T51" s="545" t="str">
        <f>IFERROR(IF(R51="","",VLOOKUP(P51,【参考】数式用!$A$5:$H$34,MATCH(S51,【参考】数式用!$F$4:$H$4,0)+5,0)),"")</f>
        <v/>
      </c>
      <c r="U51" s="562" t="str">
        <f>IF(S51="特定加算Ⅰ",VLOOKUP(P51,【参考】数式用!$A$5:$I$28,9,FALSE),"-")</f>
        <v>-</v>
      </c>
      <c r="V51" s="89" t="s">
        <v>134</v>
      </c>
      <c r="W51" s="546"/>
      <c r="X51" s="131" t="s">
        <v>135</v>
      </c>
      <c r="Y51" s="546"/>
      <c r="Z51" s="297" t="s">
        <v>136</v>
      </c>
      <c r="AA51" s="546"/>
      <c r="AB51" s="131" t="s">
        <v>135</v>
      </c>
      <c r="AC51" s="546"/>
      <c r="AD51" s="131" t="s">
        <v>137</v>
      </c>
      <c r="AE51" s="525" t="s">
        <v>138</v>
      </c>
      <c r="AF51" s="526" t="str">
        <f t="shared" si="1"/>
        <v/>
      </c>
      <c r="AG51" s="527" t="s">
        <v>139</v>
      </c>
      <c r="AH51" s="528" t="str">
        <f t="shared" si="2"/>
        <v/>
      </c>
      <c r="AJ51" s="98" t="str">
        <f t="shared" si="3"/>
        <v>○</v>
      </c>
      <c r="AK51" s="100" t="str">
        <f t="shared" si="5"/>
        <v/>
      </c>
      <c r="AL51" s="100"/>
      <c r="AM51" s="100"/>
      <c r="AN51" s="100"/>
      <c r="AO51" s="100"/>
      <c r="AP51" s="100"/>
      <c r="AQ51" s="100"/>
      <c r="AR51" s="100"/>
      <c r="AS51" s="547"/>
    </row>
    <row r="52" spans="1:45" ht="33" customHeight="1" thickBot="1">
      <c r="A52" s="513">
        <f t="shared" si="4"/>
        <v>41</v>
      </c>
      <c r="B52" s="514" t="e">
        <f>IF(#REF!="","",#REF!)</f>
        <v>#REF!</v>
      </c>
      <c r="C52" s="515" t="e">
        <f>IF(#REF!="","",#REF!)</f>
        <v>#REF!</v>
      </c>
      <c r="D52" s="516" t="e">
        <f>IF(#REF!="","",#REF!)</f>
        <v>#REF!</v>
      </c>
      <c r="E52" s="516" t="e">
        <f>IF(#REF!="","",#REF!)</f>
        <v>#REF!</v>
      </c>
      <c r="F52" s="516" t="e">
        <f>IF(#REF!="","",#REF!)</f>
        <v>#REF!</v>
      </c>
      <c r="G52" s="516" t="e">
        <f>IF(#REF!="","",#REF!)</f>
        <v>#REF!</v>
      </c>
      <c r="H52" s="516" t="e">
        <f>IF(#REF!="","",#REF!)</f>
        <v>#REF!</v>
      </c>
      <c r="I52" s="516" t="e">
        <f>IF(#REF!="","",#REF!)</f>
        <v>#REF!</v>
      </c>
      <c r="J52" s="516" t="e">
        <f>IF(#REF!="","",#REF!)</f>
        <v>#REF!</v>
      </c>
      <c r="K52" s="517" t="e">
        <f>IF(#REF!="","",#REF!)</f>
        <v>#REF!</v>
      </c>
      <c r="L52" s="518" t="e">
        <f>IF(#REF!="","",#REF!)</f>
        <v>#REF!</v>
      </c>
      <c r="M52" s="518" t="e">
        <f>IF(#REF!="","",#REF!)</f>
        <v>#REF!</v>
      </c>
      <c r="N52" s="518" t="e">
        <f>IF(#REF!="","",#REF!)</f>
        <v>#REF!</v>
      </c>
      <c r="O52" s="513" t="e">
        <f>IF(#REF!="","",#REF!)</f>
        <v>#REF!</v>
      </c>
      <c r="P52" s="519" t="e">
        <f>IF(#REF!="","",#REF!)</f>
        <v>#REF!</v>
      </c>
      <c r="Q52" s="520" t="e">
        <f>IF(#REF!="","",#REF!)</f>
        <v>#REF!</v>
      </c>
      <c r="R52" s="543"/>
      <c r="S52" s="544"/>
      <c r="T52" s="545" t="str">
        <f>IFERROR(IF(R52="","",VLOOKUP(P52,【参考】数式用!$A$5:$H$34,MATCH(S52,【参考】数式用!$F$4:$H$4,0)+5,0)),"")</f>
        <v/>
      </c>
      <c r="U52" s="562" t="str">
        <f>IF(S52="特定加算Ⅰ",VLOOKUP(P52,【参考】数式用!$A$5:$I$28,9,FALSE),"-")</f>
        <v>-</v>
      </c>
      <c r="V52" s="89" t="s">
        <v>134</v>
      </c>
      <c r="W52" s="546"/>
      <c r="X52" s="131" t="s">
        <v>135</v>
      </c>
      <c r="Y52" s="546"/>
      <c r="Z52" s="297" t="s">
        <v>136</v>
      </c>
      <c r="AA52" s="546"/>
      <c r="AB52" s="131" t="s">
        <v>135</v>
      </c>
      <c r="AC52" s="546"/>
      <c r="AD52" s="131" t="s">
        <v>137</v>
      </c>
      <c r="AE52" s="525" t="s">
        <v>138</v>
      </c>
      <c r="AF52" s="526" t="str">
        <f t="shared" si="1"/>
        <v/>
      </c>
      <c r="AG52" s="527" t="s">
        <v>139</v>
      </c>
      <c r="AH52" s="528" t="str">
        <f t="shared" si="2"/>
        <v/>
      </c>
      <c r="AJ52" s="98" t="str">
        <f t="shared" si="3"/>
        <v>○</v>
      </c>
      <c r="AK52" s="100" t="str">
        <f t="shared" si="5"/>
        <v/>
      </c>
      <c r="AL52" s="100"/>
      <c r="AM52" s="100"/>
      <c r="AN52" s="100"/>
      <c r="AO52" s="100"/>
      <c r="AP52" s="100"/>
      <c r="AQ52" s="100"/>
      <c r="AR52" s="100"/>
      <c r="AS52" s="547"/>
    </row>
    <row r="53" spans="1:45" ht="33" customHeight="1" thickBot="1">
      <c r="A53" s="513">
        <f t="shared" si="4"/>
        <v>42</v>
      </c>
      <c r="B53" s="514" t="e">
        <f>IF(#REF!="","",#REF!)</f>
        <v>#REF!</v>
      </c>
      <c r="C53" s="515" t="e">
        <f>IF(#REF!="","",#REF!)</f>
        <v>#REF!</v>
      </c>
      <c r="D53" s="516" t="e">
        <f>IF(#REF!="","",#REF!)</f>
        <v>#REF!</v>
      </c>
      <c r="E53" s="516" t="e">
        <f>IF(#REF!="","",#REF!)</f>
        <v>#REF!</v>
      </c>
      <c r="F53" s="516" t="e">
        <f>IF(#REF!="","",#REF!)</f>
        <v>#REF!</v>
      </c>
      <c r="G53" s="516" t="e">
        <f>IF(#REF!="","",#REF!)</f>
        <v>#REF!</v>
      </c>
      <c r="H53" s="516" t="e">
        <f>IF(#REF!="","",#REF!)</f>
        <v>#REF!</v>
      </c>
      <c r="I53" s="516" t="e">
        <f>IF(#REF!="","",#REF!)</f>
        <v>#REF!</v>
      </c>
      <c r="J53" s="516" t="e">
        <f>IF(#REF!="","",#REF!)</f>
        <v>#REF!</v>
      </c>
      <c r="K53" s="517" t="e">
        <f>IF(#REF!="","",#REF!)</f>
        <v>#REF!</v>
      </c>
      <c r="L53" s="518" t="e">
        <f>IF(#REF!="","",#REF!)</f>
        <v>#REF!</v>
      </c>
      <c r="M53" s="518" t="e">
        <f>IF(#REF!="","",#REF!)</f>
        <v>#REF!</v>
      </c>
      <c r="N53" s="518" t="e">
        <f>IF(#REF!="","",#REF!)</f>
        <v>#REF!</v>
      </c>
      <c r="O53" s="513" t="e">
        <f>IF(#REF!="","",#REF!)</f>
        <v>#REF!</v>
      </c>
      <c r="P53" s="519" t="e">
        <f>IF(#REF!="","",#REF!)</f>
        <v>#REF!</v>
      </c>
      <c r="Q53" s="520" t="e">
        <f>IF(#REF!="","",#REF!)</f>
        <v>#REF!</v>
      </c>
      <c r="R53" s="543"/>
      <c r="S53" s="544"/>
      <c r="T53" s="545" t="str">
        <f>IFERROR(IF(R53="","",VLOOKUP(P53,【参考】数式用!$A$5:$H$34,MATCH(S53,【参考】数式用!$F$4:$H$4,0)+5,0)),"")</f>
        <v/>
      </c>
      <c r="U53" s="562" t="str">
        <f>IF(S53="特定加算Ⅰ",VLOOKUP(P53,【参考】数式用!$A$5:$I$28,9,FALSE),"-")</f>
        <v>-</v>
      </c>
      <c r="V53" s="89" t="s">
        <v>134</v>
      </c>
      <c r="W53" s="546"/>
      <c r="X53" s="131" t="s">
        <v>135</v>
      </c>
      <c r="Y53" s="546"/>
      <c r="Z53" s="297" t="s">
        <v>136</v>
      </c>
      <c r="AA53" s="546"/>
      <c r="AB53" s="131" t="s">
        <v>135</v>
      </c>
      <c r="AC53" s="546"/>
      <c r="AD53" s="131" t="s">
        <v>137</v>
      </c>
      <c r="AE53" s="525" t="s">
        <v>138</v>
      </c>
      <c r="AF53" s="526" t="str">
        <f t="shared" si="1"/>
        <v/>
      </c>
      <c r="AG53" s="527" t="s">
        <v>139</v>
      </c>
      <c r="AH53" s="528" t="str">
        <f t="shared" si="2"/>
        <v/>
      </c>
      <c r="AJ53" s="98" t="str">
        <f t="shared" si="3"/>
        <v>○</v>
      </c>
      <c r="AK53" s="100" t="str">
        <f t="shared" si="5"/>
        <v/>
      </c>
      <c r="AL53" s="100"/>
      <c r="AM53" s="100"/>
      <c r="AN53" s="100"/>
      <c r="AO53" s="100"/>
      <c r="AP53" s="100"/>
      <c r="AQ53" s="100"/>
      <c r="AR53" s="100"/>
      <c r="AS53" s="547"/>
    </row>
    <row r="54" spans="1:45" ht="33" customHeight="1" thickBot="1">
      <c r="A54" s="513">
        <f t="shared" si="4"/>
        <v>43</v>
      </c>
      <c r="B54" s="514" t="e">
        <f>IF(#REF!="","",#REF!)</f>
        <v>#REF!</v>
      </c>
      <c r="C54" s="515" t="e">
        <f>IF(#REF!="","",#REF!)</f>
        <v>#REF!</v>
      </c>
      <c r="D54" s="516" t="e">
        <f>IF(#REF!="","",#REF!)</f>
        <v>#REF!</v>
      </c>
      <c r="E54" s="516" t="e">
        <f>IF(#REF!="","",#REF!)</f>
        <v>#REF!</v>
      </c>
      <c r="F54" s="516" t="e">
        <f>IF(#REF!="","",#REF!)</f>
        <v>#REF!</v>
      </c>
      <c r="G54" s="516" t="e">
        <f>IF(#REF!="","",#REF!)</f>
        <v>#REF!</v>
      </c>
      <c r="H54" s="516" t="e">
        <f>IF(#REF!="","",#REF!)</f>
        <v>#REF!</v>
      </c>
      <c r="I54" s="516" t="e">
        <f>IF(#REF!="","",#REF!)</f>
        <v>#REF!</v>
      </c>
      <c r="J54" s="516" t="e">
        <f>IF(#REF!="","",#REF!)</f>
        <v>#REF!</v>
      </c>
      <c r="K54" s="517" t="e">
        <f>IF(#REF!="","",#REF!)</f>
        <v>#REF!</v>
      </c>
      <c r="L54" s="518" t="e">
        <f>IF(#REF!="","",#REF!)</f>
        <v>#REF!</v>
      </c>
      <c r="M54" s="518" t="e">
        <f>IF(#REF!="","",#REF!)</f>
        <v>#REF!</v>
      </c>
      <c r="N54" s="518" t="e">
        <f>IF(#REF!="","",#REF!)</f>
        <v>#REF!</v>
      </c>
      <c r="O54" s="513" t="e">
        <f>IF(#REF!="","",#REF!)</f>
        <v>#REF!</v>
      </c>
      <c r="P54" s="519" t="e">
        <f>IF(#REF!="","",#REF!)</f>
        <v>#REF!</v>
      </c>
      <c r="Q54" s="520" t="e">
        <f>IF(#REF!="","",#REF!)</f>
        <v>#REF!</v>
      </c>
      <c r="R54" s="543"/>
      <c r="S54" s="544"/>
      <c r="T54" s="545" t="str">
        <f>IFERROR(IF(R54="","",VLOOKUP(P54,【参考】数式用!$A$5:$H$34,MATCH(S54,【参考】数式用!$F$4:$H$4,0)+5,0)),"")</f>
        <v/>
      </c>
      <c r="U54" s="562" t="str">
        <f>IF(S54="特定加算Ⅰ",VLOOKUP(P54,【参考】数式用!$A$5:$I$28,9,FALSE),"-")</f>
        <v>-</v>
      </c>
      <c r="V54" s="89" t="s">
        <v>134</v>
      </c>
      <c r="W54" s="546"/>
      <c r="X54" s="131" t="s">
        <v>135</v>
      </c>
      <c r="Y54" s="546"/>
      <c r="Z54" s="297" t="s">
        <v>136</v>
      </c>
      <c r="AA54" s="546"/>
      <c r="AB54" s="131" t="s">
        <v>135</v>
      </c>
      <c r="AC54" s="546"/>
      <c r="AD54" s="131" t="s">
        <v>137</v>
      </c>
      <c r="AE54" s="525" t="s">
        <v>138</v>
      </c>
      <c r="AF54" s="526" t="str">
        <f t="shared" si="1"/>
        <v/>
      </c>
      <c r="AG54" s="527" t="s">
        <v>139</v>
      </c>
      <c r="AH54" s="528" t="str">
        <f t="shared" si="2"/>
        <v/>
      </c>
      <c r="AJ54" s="98" t="str">
        <f t="shared" si="3"/>
        <v>○</v>
      </c>
      <c r="AK54" s="100" t="str">
        <f t="shared" si="5"/>
        <v/>
      </c>
      <c r="AL54" s="100"/>
      <c r="AM54" s="100"/>
      <c r="AN54" s="100"/>
      <c r="AO54" s="100"/>
      <c r="AP54" s="100"/>
      <c r="AQ54" s="100"/>
      <c r="AR54" s="100"/>
      <c r="AS54" s="547"/>
    </row>
    <row r="55" spans="1:45" ht="33" customHeight="1" thickBot="1">
      <c r="A55" s="513">
        <f t="shared" si="4"/>
        <v>44</v>
      </c>
      <c r="B55" s="514" t="e">
        <f>IF(#REF!="","",#REF!)</f>
        <v>#REF!</v>
      </c>
      <c r="C55" s="515" t="e">
        <f>IF(#REF!="","",#REF!)</f>
        <v>#REF!</v>
      </c>
      <c r="D55" s="516" t="e">
        <f>IF(#REF!="","",#REF!)</f>
        <v>#REF!</v>
      </c>
      <c r="E55" s="516" t="e">
        <f>IF(#REF!="","",#REF!)</f>
        <v>#REF!</v>
      </c>
      <c r="F55" s="516" t="e">
        <f>IF(#REF!="","",#REF!)</f>
        <v>#REF!</v>
      </c>
      <c r="G55" s="516" t="e">
        <f>IF(#REF!="","",#REF!)</f>
        <v>#REF!</v>
      </c>
      <c r="H55" s="516" t="e">
        <f>IF(#REF!="","",#REF!)</f>
        <v>#REF!</v>
      </c>
      <c r="I55" s="516" t="e">
        <f>IF(#REF!="","",#REF!)</f>
        <v>#REF!</v>
      </c>
      <c r="J55" s="516" t="e">
        <f>IF(#REF!="","",#REF!)</f>
        <v>#REF!</v>
      </c>
      <c r="K55" s="517" t="e">
        <f>IF(#REF!="","",#REF!)</f>
        <v>#REF!</v>
      </c>
      <c r="L55" s="518" t="e">
        <f>IF(#REF!="","",#REF!)</f>
        <v>#REF!</v>
      </c>
      <c r="M55" s="518" t="e">
        <f>IF(#REF!="","",#REF!)</f>
        <v>#REF!</v>
      </c>
      <c r="N55" s="518" t="e">
        <f>IF(#REF!="","",#REF!)</f>
        <v>#REF!</v>
      </c>
      <c r="O55" s="513" t="e">
        <f>IF(#REF!="","",#REF!)</f>
        <v>#REF!</v>
      </c>
      <c r="P55" s="519" t="e">
        <f>IF(#REF!="","",#REF!)</f>
        <v>#REF!</v>
      </c>
      <c r="Q55" s="520" t="e">
        <f>IF(#REF!="","",#REF!)</f>
        <v>#REF!</v>
      </c>
      <c r="R55" s="543"/>
      <c r="S55" s="544"/>
      <c r="T55" s="545" t="str">
        <f>IFERROR(IF(R55="","",VLOOKUP(P55,【参考】数式用!$A$5:$H$34,MATCH(S55,【参考】数式用!$F$4:$H$4,0)+5,0)),"")</f>
        <v/>
      </c>
      <c r="U55" s="562" t="str">
        <f>IF(S55="特定加算Ⅰ",VLOOKUP(P55,【参考】数式用!$A$5:$I$28,9,FALSE),"-")</f>
        <v>-</v>
      </c>
      <c r="V55" s="89" t="s">
        <v>134</v>
      </c>
      <c r="W55" s="546"/>
      <c r="X55" s="131" t="s">
        <v>135</v>
      </c>
      <c r="Y55" s="546"/>
      <c r="Z55" s="297" t="s">
        <v>136</v>
      </c>
      <c r="AA55" s="546"/>
      <c r="AB55" s="131" t="s">
        <v>135</v>
      </c>
      <c r="AC55" s="546"/>
      <c r="AD55" s="131" t="s">
        <v>137</v>
      </c>
      <c r="AE55" s="525" t="s">
        <v>138</v>
      </c>
      <c r="AF55" s="526" t="str">
        <f t="shared" si="1"/>
        <v/>
      </c>
      <c r="AG55" s="527" t="s">
        <v>139</v>
      </c>
      <c r="AH55" s="528" t="str">
        <f t="shared" si="2"/>
        <v/>
      </c>
      <c r="AJ55" s="98" t="str">
        <f t="shared" si="3"/>
        <v>○</v>
      </c>
      <c r="AK55" s="100" t="str">
        <f t="shared" si="5"/>
        <v/>
      </c>
      <c r="AL55" s="100"/>
      <c r="AM55" s="100"/>
      <c r="AN55" s="100"/>
      <c r="AO55" s="100"/>
      <c r="AP55" s="100"/>
      <c r="AQ55" s="100"/>
      <c r="AR55" s="100"/>
      <c r="AS55" s="547"/>
    </row>
    <row r="56" spans="1:45" ht="33" customHeight="1" thickBot="1">
      <c r="A56" s="513">
        <f t="shared" si="4"/>
        <v>45</v>
      </c>
      <c r="B56" s="514" t="e">
        <f>IF(#REF!="","",#REF!)</f>
        <v>#REF!</v>
      </c>
      <c r="C56" s="515" t="e">
        <f>IF(#REF!="","",#REF!)</f>
        <v>#REF!</v>
      </c>
      <c r="D56" s="516" t="e">
        <f>IF(#REF!="","",#REF!)</f>
        <v>#REF!</v>
      </c>
      <c r="E56" s="516" t="e">
        <f>IF(#REF!="","",#REF!)</f>
        <v>#REF!</v>
      </c>
      <c r="F56" s="516" t="e">
        <f>IF(#REF!="","",#REF!)</f>
        <v>#REF!</v>
      </c>
      <c r="G56" s="516" t="e">
        <f>IF(#REF!="","",#REF!)</f>
        <v>#REF!</v>
      </c>
      <c r="H56" s="516" t="e">
        <f>IF(#REF!="","",#REF!)</f>
        <v>#REF!</v>
      </c>
      <c r="I56" s="516" t="e">
        <f>IF(#REF!="","",#REF!)</f>
        <v>#REF!</v>
      </c>
      <c r="J56" s="516" t="e">
        <f>IF(#REF!="","",#REF!)</f>
        <v>#REF!</v>
      </c>
      <c r="K56" s="517" t="e">
        <f>IF(#REF!="","",#REF!)</f>
        <v>#REF!</v>
      </c>
      <c r="L56" s="518" t="e">
        <f>IF(#REF!="","",#REF!)</f>
        <v>#REF!</v>
      </c>
      <c r="M56" s="518" t="e">
        <f>IF(#REF!="","",#REF!)</f>
        <v>#REF!</v>
      </c>
      <c r="N56" s="518" t="e">
        <f>IF(#REF!="","",#REF!)</f>
        <v>#REF!</v>
      </c>
      <c r="O56" s="513" t="e">
        <f>IF(#REF!="","",#REF!)</f>
        <v>#REF!</v>
      </c>
      <c r="P56" s="519" t="e">
        <f>IF(#REF!="","",#REF!)</f>
        <v>#REF!</v>
      </c>
      <c r="Q56" s="520" t="e">
        <f>IF(#REF!="","",#REF!)</f>
        <v>#REF!</v>
      </c>
      <c r="R56" s="543"/>
      <c r="S56" s="544"/>
      <c r="T56" s="545" t="str">
        <f>IFERROR(IF(R56="","",VLOOKUP(P56,【参考】数式用!$A$5:$H$34,MATCH(S56,【参考】数式用!$F$4:$H$4,0)+5,0)),"")</f>
        <v/>
      </c>
      <c r="U56" s="562" t="str">
        <f>IF(S56="特定加算Ⅰ",VLOOKUP(P56,【参考】数式用!$A$5:$I$28,9,FALSE),"-")</f>
        <v>-</v>
      </c>
      <c r="V56" s="89" t="s">
        <v>134</v>
      </c>
      <c r="W56" s="546"/>
      <c r="X56" s="131" t="s">
        <v>135</v>
      </c>
      <c r="Y56" s="546"/>
      <c r="Z56" s="297" t="s">
        <v>136</v>
      </c>
      <c r="AA56" s="546"/>
      <c r="AB56" s="131" t="s">
        <v>135</v>
      </c>
      <c r="AC56" s="546"/>
      <c r="AD56" s="131" t="s">
        <v>137</v>
      </c>
      <c r="AE56" s="525" t="s">
        <v>138</v>
      </c>
      <c r="AF56" s="526" t="str">
        <f t="shared" si="1"/>
        <v/>
      </c>
      <c r="AG56" s="527" t="s">
        <v>139</v>
      </c>
      <c r="AH56" s="528" t="str">
        <f t="shared" si="2"/>
        <v/>
      </c>
      <c r="AJ56" s="98" t="str">
        <f t="shared" si="3"/>
        <v>○</v>
      </c>
      <c r="AK56" s="100" t="str">
        <f t="shared" si="5"/>
        <v/>
      </c>
      <c r="AL56" s="100"/>
      <c r="AM56" s="100"/>
      <c r="AN56" s="100"/>
      <c r="AO56" s="100"/>
      <c r="AP56" s="100"/>
      <c r="AQ56" s="100"/>
      <c r="AR56" s="100"/>
      <c r="AS56" s="547"/>
    </row>
    <row r="57" spans="1:45" ht="33" customHeight="1" thickBot="1">
      <c r="A57" s="513">
        <f t="shared" si="4"/>
        <v>46</v>
      </c>
      <c r="B57" s="514" t="e">
        <f>IF(#REF!="","",#REF!)</f>
        <v>#REF!</v>
      </c>
      <c r="C57" s="515" t="e">
        <f>IF(#REF!="","",#REF!)</f>
        <v>#REF!</v>
      </c>
      <c r="D57" s="516" t="e">
        <f>IF(#REF!="","",#REF!)</f>
        <v>#REF!</v>
      </c>
      <c r="E57" s="516" t="e">
        <f>IF(#REF!="","",#REF!)</f>
        <v>#REF!</v>
      </c>
      <c r="F57" s="516" t="e">
        <f>IF(#REF!="","",#REF!)</f>
        <v>#REF!</v>
      </c>
      <c r="G57" s="516" t="e">
        <f>IF(#REF!="","",#REF!)</f>
        <v>#REF!</v>
      </c>
      <c r="H57" s="516" t="e">
        <f>IF(#REF!="","",#REF!)</f>
        <v>#REF!</v>
      </c>
      <c r="I57" s="516" t="e">
        <f>IF(#REF!="","",#REF!)</f>
        <v>#REF!</v>
      </c>
      <c r="J57" s="516" t="e">
        <f>IF(#REF!="","",#REF!)</f>
        <v>#REF!</v>
      </c>
      <c r="K57" s="517" t="e">
        <f>IF(#REF!="","",#REF!)</f>
        <v>#REF!</v>
      </c>
      <c r="L57" s="518" t="e">
        <f>IF(#REF!="","",#REF!)</f>
        <v>#REF!</v>
      </c>
      <c r="M57" s="518" t="e">
        <f>IF(#REF!="","",#REF!)</f>
        <v>#REF!</v>
      </c>
      <c r="N57" s="518" t="e">
        <f>IF(#REF!="","",#REF!)</f>
        <v>#REF!</v>
      </c>
      <c r="O57" s="513" t="e">
        <f>IF(#REF!="","",#REF!)</f>
        <v>#REF!</v>
      </c>
      <c r="P57" s="519" t="e">
        <f>IF(#REF!="","",#REF!)</f>
        <v>#REF!</v>
      </c>
      <c r="Q57" s="520" t="e">
        <f>IF(#REF!="","",#REF!)</f>
        <v>#REF!</v>
      </c>
      <c r="R57" s="543"/>
      <c r="S57" s="544"/>
      <c r="T57" s="545" t="str">
        <f>IFERROR(IF(R57="","",VLOOKUP(P57,【参考】数式用!$A$5:$H$34,MATCH(S57,【参考】数式用!$F$4:$H$4,0)+5,0)),"")</f>
        <v/>
      </c>
      <c r="U57" s="562" t="str">
        <f>IF(S57="特定加算Ⅰ",VLOOKUP(P57,【参考】数式用!$A$5:$I$28,9,FALSE),"-")</f>
        <v>-</v>
      </c>
      <c r="V57" s="89" t="s">
        <v>134</v>
      </c>
      <c r="W57" s="546"/>
      <c r="X57" s="131" t="s">
        <v>135</v>
      </c>
      <c r="Y57" s="546"/>
      <c r="Z57" s="297" t="s">
        <v>136</v>
      </c>
      <c r="AA57" s="546"/>
      <c r="AB57" s="131" t="s">
        <v>135</v>
      </c>
      <c r="AC57" s="546"/>
      <c r="AD57" s="131" t="s">
        <v>137</v>
      </c>
      <c r="AE57" s="525" t="s">
        <v>138</v>
      </c>
      <c r="AF57" s="526" t="str">
        <f t="shared" si="1"/>
        <v/>
      </c>
      <c r="AG57" s="527" t="s">
        <v>139</v>
      </c>
      <c r="AH57" s="528" t="str">
        <f t="shared" si="2"/>
        <v/>
      </c>
      <c r="AJ57" s="98" t="str">
        <f t="shared" si="3"/>
        <v>○</v>
      </c>
      <c r="AK57" s="100" t="str">
        <f t="shared" si="5"/>
        <v/>
      </c>
      <c r="AL57" s="100"/>
      <c r="AM57" s="100"/>
      <c r="AN57" s="100"/>
      <c r="AO57" s="100"/>
      <c r="AP57" s="100"/>
      <c r="AQ57" s="100"/>
      <c r="AR57" s="100"/>
      <c r="AS57" s="547"/>
    </row>
    <row r="58" spans="1:45" ht="33" customHeight="1" thickBot="1">
      <c r="A58" s="513">
        <f t="shared" si="4"/>
        <v>47</v>
      </c>
      <c r="B58" s="514" t="e">
        <f>IF(#REF!="","",#REF!)</f>
        <v>#REF!</v>
      </c>
      <c r="C58" s="515" t="e">
        <f>IF(#REF!="","",#REF!)</f>
        <v>#REF!</v>
      </c>
      <c r="D58" s="516" t="e">
        <f>IF(#REF!="","",#REF!)</f>
        <v>#REF!</v>
      </c>
      <c r="E58" s="516" t="e">
        <f>IF(#REF!="","",#REF!)</f>
        <v>#REF!</v>
      </c>
      <c r="F58" s="516" t="e">
        <f>IF(#REF!="","",#REF!)</f>
        <v>#REF!</v>
      </c>
      <c r="G58" s="516" t="e">
        <f>IF(#REF!="","",#REF!)</f>
        <v>#REF!</v>
      </c>
      <c r="H58" s="516" t="e">
        <f>IF(#REF!="","",#REF!)</f>
        <v>#REF!</v>
      </c>
      <c r="I58" s="516" t="e">
        <f>IF(#REF!="","",#REF!)</f>
        <v>#REF!</v>
      </c>
      <c r="J58" s="516" t="e">
        <f>IF(#REF!="","",#REF!)</f>
        <v>#REF!</v>
      </c>
      <c r="K58" s="517" t="e">
        <f>IF(#REF!="","",#REF!)</f>
        <v>#REF!</v>
      </c>
      <c r="L58" s="518" t="e">
        <f>IF(#REF!="","",#REF!)</f>
        <v>#REF!</v>
      </c>
      <c r="M58" s="518" t="e">
        <f>IF(#REF!="","",#REF!)</f>
        <v>#REF!</v>
      </c>
      <c r="N58" s="518" t="e">
        <f>IF(#REF!="","",#REF!)</f>
        <v>#REF!</v>
      </c>
      <c r="O58" s="513" t="e">
        <f>IF(#REF!="","",#REF!)</f>
        <v>#REF!</v>
      </c>
      <c r="P58" s="519" t="e">
        <f>IF(#REF!="","",#REF!)</f>
        <v>#REF!</v>
      </c>
      <c r="Q58" s="520" t="e">
        <f>IF(#REF!="","",#REF!)</f>
        <v>#REF!</v>
      </c>
      <c r="R58" s="543"/>
      <c r="S58" s="544"/>
      <c r="T58" s="545" t="str">
        <f>IFERROR(IF(R58="","",VLOOKUP(P58,【参考】数式用!$A$5:$H$34,MATCH(S58,【参考】数式用!$F$4:$H$4,0)+5,0)),"")</f>
        <v/>
      </c>
      <c r="U58" s="562" t="str">
        <f>IF(S58="特定加算Ⅰ",VLOOKUP(P58,【参考】数式用!$A$5:$I$28,9,FALSE),"-")</f>
        <v>-</v>
      </c>
      <c r="V58" s="89" t="s">
        <v>134</v>
      </c>
      <c r="W58" s="546"/>
      <c r="X58" s="131" t="s">
        <v>135</v>
      </c>
      <c r="Y58" s="546"/>
      <c r="Z58" s="297" t="s">
        <v>136</v>
      </c>
      <c r="AA58" s="546"/>
      <c r="AB58" s="131" t="s">
        <v>135</v>
      </c>
      <c r="AC58" s="546"/>
      <c r="AD58" s="131" t="s">
        <v>137</v>
      </c>
      <c r="AE58" s="525" t="s">
        <v>138</v>
      </c>
      <c r="AF58" s="526" t="str">
        <f t="shared" si="1"/>
        <v/>
      </c>
      <c r="AG58" s="527" t="s">
        <v>139</v>
      </c>
      <c r="AH58" s="528" t="str">
        <f t="shared" si="2"/>
        <v/>
      </c>
      <c r="AJ58" s="98" t="str">
        <f t="shared" si="3"/>
        <v>○</v>
      </c>
      <c r="AK58" s="100" t="str">
        <f t="shared" si="5"/>
        <v/>
      </c>
      <c r="AL58" s="100"/>
      <c r="AM58" s="100"/>
      <c r="AN58" s="100"/>
      <c r="AO58" s="100"/>
      <c r="AP58" s="100"/>
      <c r="AQ58" s="100"/>
      <c r="AR58" s="100"/>
      <c r="AS58" s="547"/>
    </row>
    <row r="59" spans="1:45" ht="33" customHeight="1" thickBot="1">
      <c r="A59" s="513">
        <f t="shared" si="4"/>
        <v>48</v>
      </c>
      <c r="B59" s="514" t="e">
        <f>IF(#REF!="","",#REF!)</f>
        <v>#REF!</v>
      </c>
      <c r="C59" s="515" t="e">
        <f>IF(#REF!="","",#REF!)</f>
        <v>#REF!</v>
      </c>
      <c r="D59" s="516" t="e">
        <f>IF(#REF!="","",#REF!)</f>
        <v>#REF!</v>
      </c>
      <c r="E59" s="516" t="e">
        <f>IF(#REF!="","",#REF!)</f>
        <v>#REF!</v>
      </c>
      <c r="F59" s="516" t="e">
        <f>IF(#REF!="","",#REF!)</f>
        <v>#REF!</v>
      </c>
      <c r="G59" s="516" t="e">
        <f>IF(#REF!="","",#REF!)</f>
        <v>#REF!</v>
      </c>
      <c r="H59" s="516" t="e">
        <f>IF(#REF!="","",#REF!)</f>
        <v>#REF!</v>
      </c>
      <c r="I59" s="516" t="e">
        <f>IF(#REF!="","",#REF!)</f>
        <v>#REF!</v>
      </c>
      <c r="J59" s="516" t="e">
        <f>IF(#REF!="","",#REF!)</f>
        <v>#REF!</v>
      </c>
      <c r="K59" s="517" t="e">
        <f>IF(#REF!="","",#REF!)</f>
        <v>#REF!</v>
      </c>
      <c r="L59" s="518" t="e">
        <f>IF(#REF!="","",#REF!)</f>
        <v>#REF!</v>
      </c>
      <c r="M59" s="518" t="e">
        <f>IF(#REF!="","",#REF!)</f>
        <v>#REF!</v>
      </c>
      <c r="N59" s="518" t="e">
        <f>IF(#REF!="","",#REF!)</f>
        <v>#REF!</v>
      </c>
      <c r="O59" s="513" t="e">
        <f>IF(#REF!="","",#REF!)</f>
        <v>#REF!</v>
      </c>
      <c r="P59" s="519" t="e">
        <f>IF(#REF!="","",#REF!)</f>
        <v>#REF!</v>
      </c>
      <c r="Q59" s="520" t="e">
        <f>IF(#REF!="","",#REF!)</f>
        <v>#REF!</v>
      </c>
      <c r="R59" s="543"/>
      <c r="S59" s="544"/>
      <c r="T59" s="545" t="str">
        <f>IFERROR(IF(R59="","",VLOOKUP(P59,【参考】数式用!$A$5:$H$34,MATCH(S59,【参考】数式用!$F$4:$H$4,0)+5,0)),"")</f>
        <v/>
      </c>
      <c r="U59" s="562" t="str">
        <f>IF(S59="特定加算Ⅰ",VLOOKUP(P59,【参考】数式用!$A$5:$I$28,9,FALSE),"-")</f>
        <v>-</v>
      </c>
      <c r="V59" s="89" t="s">
        <v>134</v>
      </c>
      <c r="W59" s="546"/>
      <c r="X59" s="131" t="s">
        <v>135</v>
      </c>
      <c r="Y59" s="546"/>
      <c r="Z59" s="297" t="s">
        <v>136</v>
      </c>
      <c r="AA59" s="546"/>
      <c r="AB59" s="131" t="s">
        <v>135</v>
      </c>
      <c r="AC59" s="546"/>
      <c r="AD59" s="131" t="s">
        <v>137</v>
      </c>
      <c r="AE59" s="525" t="s">
        <v>138</v>
      </c>
      <c r="AF59" s="526" t="str">
        <f t="shared" si="1"/>
        <v/>
      </c>
      <c r="AG59" s="527" t="s">
        <v>139</v>
      </c>
      <c r="AH59" s="528" t="str">
        <f t="shared" si="2"/>
        <v/>
      </c>
      <c r="AJ59" s="98" t="str">
        <f t="shared" si="3"/>
        <v>○</v>
      </c>
      <c r="AK59" s="100" t="str">
        <f t="shared" si="5"/>
        <v/>
      </c>
      <c r="AL59" s="100"/>
      <c r="AM59" s="100"/>
      <c r="AN59" s="100"/>
      <c r="AO59" s="100"/>
      <c r="AP59" s="100"/>
      <c r="AQ59" s="100"/>
      <c r="AR59" s="100"/>
      <c r="AS59" s="547"/>
    </row>
    <row r="60" spans="1:45" ht="33" customHeight="1" thickBot="1">
      <c r="A60" s="513">
        <f t="shared" si="4"/>
        <v>49</v>
      </c>
      <c r="B60" s="514" t="e">
        <f>IF(#REF!="","",#REF!)</f>
        <v>#REF!</v>
      </c>
      <c r="C60" s="515" t="e">
        <f>IF(#REF!="","",#REF!)</f>
        <v>#REF!</v>
      </c>
      <c r="D60" s="516" t="e">
        <f>IF(#REF!="","",#REF!)</f>
        <v>#REF!</v>
      </c>
      <c r="E60" s="516" t="e">
        <f>IF(#REF!="","",#REF!)</f>
        <v>#REF!</v>
      </c>
      <c r="F60" s="516" t="e">
        <f>IF(#REF!="","",#REF!)</f>
        <v>#REF!</v>
      </c>
      <c r="G60" s="516" t="e">
        <f>IF(#REF!="","",#REF!)</f>
        <v>#REF!</v>
      </c>
      <c r="H60" s="516" t="e">
        <f>IF(#REF!="","",#REF!)</f>
        <v>#REF!</v>
      </c>
      <c r="I60" s="516" t="e">
        <f>IF(#REF!="","",#REF!)</f>
        <v>#REF!</v>
      </c>
      <c r="J60" s="516" t="e">
        <f>IF(#REF!="","",#REF!)</f>
        <v>#REF!</v>
      </c>
      <c r="K60" s="517" t="e">
        <f>IF(#REF!="","",#REF!)</f>
        <v>#REF!</v>
      </c>
      <c r="L60" s="518" t="e">
        <f>IF(#REF!="","",#REF!)</f>
        <v>#REF!</v>
      </c>
      <c r="M60" s="518" t="e">
        <f>IF(#REF!="","",#REF!)</f>
        <v>#REF!</v>
      </c>
      <c r="N60" s="518" t="e">
        <f>IF(#REF!="","",#REF!)</f>
        <v>#REF!</v>
      </c>
      <c r="O60" s="513" t="e">
        <f>IF(#REF!="","",#REF!)</f>
        <v>#REF!</v>
      </c>
      <c r="P60" s="519" t="e">
        <f>IF(#REF!="","",#REF!)</f>
        <v>#REF!</v>
      </c>
      <c r="Q60" s="520" t="e">
        <f>IF(#REF!="","",#REF!)</f>
        <v>#REF!</v>
      </c>
      <c r="R60" s="543"/>
      <c r="S60" s="544"/>
      <c r="T60" s="545" t="str">
        <f>IFERROR(IF(R60="","",VLOOKUP(P60,【参考】数式用!$A$5:$H$34,MATCH(S60,【参考】数式用!$F$4:$H$4,0)+5,0)),"")</f>
        <v/>
      </c>
      <c r="U60" s="562" t="str">
        <f>IF(S60="特定加算Ⅰ",VLOOKUP(P60,【参考】数式用!$A$5:$I$28,9,FALSE),"-")</f>
        <v>-</v>
      </c>
      <c r="V60" s="89" t="s">
        <v>134</v>
      </c>
      <c r="W60" s="546"/>
      <c r="X60" s="131" t="s">
        <v>135</v>
      </c>
      <c r="Y60" s="546"/>
      <c r="Z60" s="297" t="s">
        <v>136</v>
      </c>
      <c r="AA60" s="546"/>
      <c r="AB60" s="131" t="s">
        <v>135</v>
      </c>
      <c r="AC60" s="546"/>
      <c r="AD60" s="131" t="s">
        <v>137</v>
      </c>
      <c r="AE60" s="525" t="s">
        <v>138</v>
      </c>
      <c r="AF60" s="526" t="str">
        <f t="shared" si="1"/>
        <v/>
      </c>
      <c r="AG60" s="527" t="s">
        <v>139</v>
      </c>
      <c r="AH60" s="528" t="str">
        <f t="shared" si="2"/>
        <v/>
      </c>
      <c r="AJ60" s="98" t="str">
        <f t="shared" si="3"/>
        <v>○</v>
      </c>
      <c r="AK60" s="100" t="str">
        <f t="shared" si="5"/>
        <v/>
      </c>
      <c r="AL60" s="100"/>
      <c r="AM60" s="100"/>
      <c r="AN60" s="100"/>
      <c r="AO60" s="100"/>
      <c r="AP60" s="100"/>
      <c r="AQ60" s="100"/>
      <c r="AR60" s="100"/>
      <c r="AS60" s="547"/>
    </row>
    <row r="61" spans="1:45" ht="33" customHeight="1" thickBot="1">
      <c r="A61" s="513">
        <f t="shared" si="4"/>
        <v>50</v>
      </c>
      <c r="B61" s="514" t="e">
        <f>IF(#REF!="","",#REF!)</f>
        <v>#REF!</v>
      </c>
      <c r="C61" s="515" t="e">
        <f>IF(#REF!="","",#REF!)</f>
        <v>#REF!</v>
      </c>
      <c r="D61" s="516" t="e">
        <f>IF(#REF!="","",#REF!)</f>
        <v>#REF!</v>
      </c>
      <c r="E61" s="516" t="e">
        <f>IF(#REF!="","",#REF!)</f>
        <v>#REF!</v>
      </c>
      <c r="F61" s="516" t="e">
        <f>IF(#REF!="","",#REF!)</f>
        <v>#REF!</v>
      </c>
      <c r="G61" s="516" t="e">
        <f>IF(#REF!="","",#REF!)</f>
        <v>#REF!</v>
      </c>
      <c r="H61" s="516" t="e">
        <f>IF(#REF!="","",#REF!)</f>
        <v>#REF!</v>
      </c>
      <c r="I61" s="516" t="e">
        <f>IF(#REF!="","",#REF!)</f>
        <v>#REF!</v>
      </c>
      <c r="J61" s="516" t="e">
        <f>IF(#REF!="","",#REF!)</f>
        <v>#REF!</v>
      </c>
      <c r="K61" s="517" t="e">
        <f>IF(#REF!="","",#REF!)</f>
        <v>#REF!</v>
      </c>
      <c r="L61" s="518" t="e">
        <f>IF(#REF!="","",#REF!)</f>
        <v>#REF!</v>
      </c>
      <c r="M61" s="518" t="e">
        <f>IF(#REF!="","",#REF!)</f>
        <v>#REF!</v>
      </c>
      <c r="N61" s="518" t="e">
        <f>IF(#REF!="","",#REF!)</f>
        <v>#REF!</v>
      </c>
      <c r="O61" s="513" t="e">
        <f>IF(#REF!="","",#REF!)</f>
        <v>#REF!</v>
      </c>
      <c r="P61" s="519" t="e">
        <f>IF(#REF!="","",#REF!)</f>
        <v>#REF!</v>
      </c>
      <c r="Q61" s="520" t="e">
        <f>IF(#REF!="","",#REF!)</f>
        <v>#REF!</v>
      </c>
      <c r="R61" s="543"/>
      <c r="S61" s="544"/>
      <c r="T61" s="545" t="str">
        <f>IFERROR(IF(R61="","",VLOOKUP(P61,【参考】数式用!$A$5:$H$34,MATCH(S61,【参考】数式用!$F$4:$H$4,0)+5,0)),"")</f>
        <v/>
      </c>
      <c r="U61" s="562" t="str">
        <f>IF(S61="特定加算Ⅰ",VLOOKUP(P61,【参考】数式用!$A$5:$I$28,9,FALSE),"-")</f>
        <v>-</v>
      </c>
      <c r="V61" s="89" t="s">
        <v>134</v>
      </c>
      <c r="W61" s="546"/>
      <c r="X61" s="131" t="s">
        <v>135</v>
      </c>
      <c r="Y61" s="546"/>
      <c r="Z61" s="297" t="s">
        <v>136</v>
      </c>
      <c r="AA61" s="546"/>
      <c r="AB61" s="131" t="s">
        <v>135</v>
      </c>
      <c r="AC61" s="546"/>
      <c r="AD61" s="131" t="s">
        <v>137</v>
      </c>
      <c r="AE61" s="525" t="s">
        <v>138</v>
      </c>
      <c r="AF61" s="526" t="str">
        <f t="shared" si="1"/>
        <v/>
      </c>
      <c r="AG61" s="527" t="s">
        <v>139</v>
      </c>
      <c r="AH61" s="528" t="str">
        <f t="shared" si="2"/>
        <v/>
      </c>
      <c r="AJ61" s="98" t="str">
        <f t="shared" si="3"/>
        <v>○</v>
      </c>
      <c r="AK61" s="100" t="str">
        <f t="shared" si="5"/>
        <v/>
      </c>
      <c r="AL61" s="100"/>
      <c r="AM61" s="100"/>
      <c r="AN61" s="100"/>
      <c r="AO61" s="100"/>
      <c r="AP61" s="100"/>
      <c r="AQ61" s="100"/>
      <c r="AR61" s="100"/>
      <c r="AS61" s="547"/>
    </row>
    <row r="62" spans="1:45" ht="33" customHeight="1" thickBot="1">
      <c r="A62" s="513">
        <f t="shared" si="4"/>
        <v>51</v>
      </c>
      <c r="B62" s="514" t="e">
        <f>IF(#REF!="","",#REF!)</f>
        <v>#REF!</v>
      </c>
      <c r="C62" s="515" t="e">
        <f>IF(#REF!="","",#REF!)</f>
        <v>#REF!</v>
      </c>
      <c r="D62" s="516" t="e">
        <f>IF(#REF!="","",#REF!)</f>
        <v>#REF!</v>
      </c>
      <c r="E62" s="516" t="e">
        <f>IF(#REF!="","",#REF!)</f>
        <v>#REF!</v>
      </c>
      <c r="F62" s="516" t="e">
        <f>IF(#REF!="","",#REF!)</f>
        <v>#REF!</v>
      </c>
      <c r="G62" s="516" t="e">
        <f>IF(#REF!="","",#REF!)</f>
        <v>#REF!</v>
      </c>
      <c r="H62" s="516" t="e">
        <f>IF(#REF!="","",#REF!)</f>
        <v>#REF!</v>
      </c>
      <c r="I62" s="516" t="e">
        <f>IF(#REF!="","",#REF!)</f>
        <v>#REF!</v>
      </c>
      <c r="J62" s="516" t="e">
        <f>IF(#REF!="","",#REF!)</f>
        <v>#REF!</v>
      </c>
      <c r="K62" s="517" t="e">
        <f>IF(#REF!="","",#REF!)</f>
        <v>#REF!</v>
      </c>
      <c r="L62" s="518" t="e">
        <f>IF(#REF!="","",#REF!)</f>
        <v>#REF!</v>
      </c>
      <c r="M62" s="518" t="e">
        <f>IF(#REF!="","",#REF!)</f>
        <v>#REF!</v>
      </c>
      <c r="N62" s="518" t="e">
        <f>IF(#REF!="","",#REF!)</f>
        <v>#REF!</v>
      </c>
      <c r="O62" s="513" t="e">
        <f>IF(#REF!="","",#REF!)</f>
        <v>#REF!</v>
      </c>
      <c r="P62" s="519" t="e">
        <f>IF(#REF!="","",#REF!)</f>
        <v>#REF!</v>
      </c>
      <c r="Q62" s="520" t="e">
        <f>IF(#REF!="","",#REF!)</f>
        <v>#REF!</v>
      </c>
      <c r="R62" s="543"/>
      <c r="S62" s="544"/>
      <c r="T62" s="545" t="str">
        <f>IFERROR(IF(R62="","",VLOOKUP(P62,【参考】数式用!$A$5:$H$34,MATCH(S62,【参考】数式用!$F$4:$H$4,0)+5,0)),"")</f>
        <v/>
      </c>
      <c r="U62" s="562" t="str">
        <f>IF(S62="特定加算Ⅰ",VLOOKUP(P62,【参考】数式用!$A$5:$I$28,9,FALSE),"-")</f>
        <v>-</v>
      </c>
      <c r="V62" s="89" t="s">
        <v>134</v>
      </c>
      <c r="W62" s="546"/>
      <c r="X62" s="131" t="s">
        <v>135</v>
      </c>
      <c r="Y62" s="546"/>
      <c r="Z62" s="297" t="s">
        <v>136</v>
      </c>
      <c r="AA62" s="546"/>
      <c r="AB62" s="131" t="s">
        <v>135</v>
      </c>
      <c r="AC62" s="546"/>
      <c r="AD62" s="131" t="s">
        <v>137</v>
      </c>
      <c r="AE62" s="525" t="s">
        <v>138</v>
      </c>
      <c r="AF62" s="526" t="str">
        <f t="shared" si="1"/>
        <v/>
      </c>
      <c r="AG62" s="527" t="s">
        <v>139</v>
      </c>
      <c r="AH62" s="528" t="str">
        <f t="shared" si="2"/>
        <v/>
      </c>
      <c r="AJ62" s="98" t="str">
        <f t="shared" si="3"/>
        <v>○</v>
      </c>
      <c r="AK62" s="100" t="str">
        <f t="shared" si="5"/>
        <v/>
      </c>
      <c r="AL62" s="100"/>
      <c r="AM62" s="100"/>
      <c r="AN62" s="100"/>
      <c r="AO62" s="100"/>
      <c r="AP62" s="100"/>
      <c r="AQ62" s="100"/>
      <c r="AR62" s="100"/>
      <c r="AS62" s="547"/>
    </row>
    <row r="63" spans="1:45" ht="33" customHeight="1" thickBot="1">
      <c r="A63" s="513">
        <f t="shared" si="4"/>
        <v>52</v>
      </c>
      <c r="B63" s="514" t="e">
        <f>IF(#REF!="","",#REF!)</f>
        <v>#REF!</v>
      </c>
      <c r="C63" s="515" t="e">
        <f>IF(#REF!="","",#REF!)</f>
        <v>#REF!</v>
      </c>
      <c r="D63" s="516" t="e">
        <f>IF(#REF!="","",#REF!)</f>
        <v>#REF!</v>
      </c>
      <c r="E63" s="516" t="e">
        <f>IF(#REF!="","",#REF!)</f>
        <v>#REF!</v>
      </c>
      <c r="F63" s="516" t="e">
        <f>IF(#REF!="","",#REF!)</f>
        <v>#REF!</v>
      </c>
      <c r="G63" s="516" t="e">
        <f>IF(#REF!="","",#REF!)</f>
        <v>#REF!</v>
      </c>
      <c r="H63" s="516" t="e">
        <f>IF(#REF!="","",#REF!)</f>
        <v>#REF!</v>
      </c>
      <c r="I63" s="516" t="e">
        <f>IF(#REF!="","",#REF!)</f>
        <v>#REF!</v>
      </c>
      <c r="J63" s="516" t="e">
        <f>IF(#REF!="","",#REF!)</f>
        <v>#REF!</v>
      </c>
      <c r="K63" s="517" t="e">
        <f>IF(#REF!="","",#REF!)</f>
        <v>#REF!</v>
      </c>
      <c r="L63" s="518" t="e">
        <f>IF(#REF!="","",#REF!)</f>
        <v>#REF!</v>
      </c>
      <c r="M63" s="518" t="e">
        <f>IF(#REF!="","",#REF!)</f>
        <v>#REF!</v>
      </c>
      <c r="N63" s="518" t="e">
        <f>IF(#REF!="","",#REF!)</f>
        <v>#REF!</v>
      </c>
      <c r="O63" s="513" t="e">
        <f>IF(#REF!="","",#REF!)</f>
        <v>#REF!</v>
      </c>
      <c r="P63" s="519" t="e">
        <f>IF(#REF!="","",#REF!)</f>
        <v>#REF!</v>
      </c>
      <c r="Q63" s="520" t="e">
        <f>IF(#REF!="","",#REF!)</f>
        <v>#REF!</v>
      </c>
      <c r="R63" s="543"/>
      <c r="S63" s="544"/>
      <c r="T63" s="545" t="str">
        <f>IFERROR(IF(R63="","",VLOOKUP(P63,【参考】数式用!$A$5:$H$34,MATCH(S63,【参考】数式用!$F$4:$H$4,0)+5,0)),"")</f>
        <v/>
      </c>
      <c r="U63" s="562" t="str">
        <f>IF(S63="特定加算Ⅰ",VLOOKUP(P63,【参考】数式用!$A$5:$I$28,9,FALSE),"-")</f>
        <v>-</v>
      </c>
      <c r="V63" s="89" t="s">
        <v>134</v>
      </c>
      <c r="W63" s="546"/>
      <c r="X63" s="131" t="s">
        <v>135</v>
      </c>
      <c r="Y63" s="546"/>
      <c r="Z63" s="297" t="s">
        <v>136</v>
      </c>
      <c r="AA63" s="546"/>
      <c r="AB63" s="131" t="s">
        <v>135</v>
      </c>
      <c r="AC63" s="546"/>
      <c r="AD63" s="131" t="s">
        <v>137</v>
      </c>
      <c r="AE63" s="525" t="s">
        <v>138</v>
      </c>
      <c r="AF63" s="526" t="str">
        <f t="shared" si="1"/>
        <v/>
      </c>
      <c r="AG63" s="527" t="s">
        <v>139</v>
      </c>
      <c r="AH63" s="528" t="str">
        <f t="shared" si="2"/>
        <v/>
      </c>
      <c r="AJ63" s="98" t="str">
        <f t="shared" si="3"/>
        <v>○</v>
      </c>
      <c r="AK63" s="100" t="str">
        <f t="shared" si="5"/>
        <v/>
      </c>
      <c r="AL63" s="100"/>
      <c r="AM63" s="100"/>
      <c r="AN63" s="100"/>
      <c r="AO63" s="100"/>
      <c r="AP63" s="100"/>
      <c r="AQ63" s="100"/>
      <c r="AR63" s="100"/>
      <c r="AS63" s="547"/>
    </row>
    <row r="64" spans="1:45" ht="33" customHeight="1" thickBot="1">
      <c r="A64" s="513">
        <f t="shared" si="4"/>
        <v>53</v>
      </c>
      <c r="B64" s="514" t="e">
        <f>IF(#REF!="","",#REF!)</f>
        <v>#REF!</v>
      </c>
      <c r="C64" s="515" t="e">
        <f>IF(#REF!="","",#REF!)</f>
        <v>#REF!</v>
      </c>
      <c r="D64" s="516" t="e">
        <f>IF(#REF!="","",#REF!)</f>
        <v>#REF!</v>
      </c>
      <c r="E64" s="516" t="e">
        <f>IF(#REF!="","",#REF!)</f>
        <v>#REF!</v>
      </c>
      <c r="F64" s="516" t="e">
        <f>IF(#REF!="","",#REF!)</f>
        <v>#REF!</v>
      </c>
      <c r="G64" s="516" t="e">
        <f>IF(#REF!="","",#REF!)</f>
        <v>#REF!</v>
      </c>
      <c r="H64" s="516" t="e">
        <f>IF(#REF!="","",#REF!)</f>
        <v>#REF!</v>
      </c>
      <c r="I64" s="516" t="e">
        <f>IF(#REF!="","",#REF!)</f>
        <v>#REF!</v>
      </c>
      <c r="J64" s="516" t="e">
        <f>IF(#REF!="","",#REF!)</f>
        <v>#REF!</v>
      </c>
      <c r="K64" s="517" t="e">
        <f>IF(#REF!="","",#REF!)</f>
        <v>#REF!</v>
      </c>
      <c r="L64" s="518" t="e">
        <f>IF(#REF!="","",#REF!)</f>
        <v>#REF!</v>
      </c>
      <c r="M64" s="518" t="e">
        <f>IF(#REF!="","",#REF!)</f>
        <v>#REF!</v>
      </c>
      <c r="N64" s="518" t="e">
        <f>IF(#REF!="","",#REF!)</f>
        <v>#REF!</v>
      </c>
      <c r="O64" s="513" t="e">
        <f>IF(#REF!="","",#REF!)</f>
        <v>#REF!</v>
      </c>
      <c r="P64" s="519" t="e">
        <f>IF(#REF!="","",#REF!)</f>
        <v>#REF!</v>
      </c>
      <c r="Q64" s="520" t="e">
        <f>IF(#REF!="","",#REF!)</f>
        <v>#REF!</v>
      </c>
      <c r="R64" s="543"/>
      <c r="S64" s="544"/>
      <c r="T64" s="545" t="str">
        <f>IFERROR(IF(R64="","",VLOOKUP(P64,【参考】数式用!$A$5:$H$34,MATCH(S64,【参考】数式用!$F$4:$H$4,0)+5,0)),"")</f>
        <v/>
      </c>
      <c r="U64" s="562" t="str">
        <f>IF(S64="特定加算Ⅰ",VLOOKUP(P64,【参考】数式用!$A$5:$I$28,9,FALSE),"-")</f>
        <v>-</v>
      </c>
      <c r="V64" s="89" t="s">
        <v>134</v>
      </c>
      <c r="W64" s="546"/>
      <c r="X64" s="131" t="s">
        <v>135</v>
      </c>
      <c r="Y64" s="546"/>
      <c r="Z64" s="297" t="s">
        <v>136</v>
      </c>
      <c r="AA64" s="546"/>
      <c r="AB64" s="131" t="s">
        <v>135</v>
      </c>
      <c r="AC64" s="546"/>
      <c r="AD64" s="131" t="s">
        <v>137</v>
      </c>
      <c r="AE64" s="525" t="s">
        <v>138</v>
      </c>
      <c r="AF64" s="526" t="str">
        <f t="shared" si="1"/>
        <v/>
      </c>
      <c r="AG64" s="527" t="s">
        <v>139</v>
      </c>
      <c r="AH64" s="528" t="str">
        <f t="shared" si="2"/>
        <v/>
      </c>
      <c r="AJ64" s="98" t="str">
        <f t="shared" si="3"/>
        <v>○</v>
      </c>
      <c r="AK64" s="100" t="str">
        <f t="shared" si="5"/>
        <v/>
      </c>
      <c r="AL64" s="100"/>
      <c r="AM64" s="100"/>
      <c r="AN64" s="100"/>
      <c r="AO64" s="100"/>
      <c r="AP64" s="100"/>
      <c r="AQ64" s="100"/>
      <c r="AR64" s="100"/>
      <c r="AS64" s="547"/>
    </row>
    <row r="65" spans="1:45" ht="33" customHeight="1" thickBot="1">
      <c r="A65" s="513">
        <f t="shared" si="4"/>
        <v>54</v>
      </c>
      <c r="B65" s="514" t="e">
        <f>IF(#REF!="","",#REF!)</f>
        <v>#REF!</v>
      </c>
      <c r="C65" s="515" t="e">
        <f>IF(#REF!="","",#REF!)</f>
        <v>#REF!</v>
      </c>
      <c r="D65" s="516" t="e">
        <f>IF(#REF!="","",#REF!)</f>
        <v>#REF!</v>
      </c>
      <c r="E65" s="516" t="e">
        <f>IF(#REF!="","",#REF!)</f>
        <v>#REF!</v>
      </c>
      <c r="F65" s="516" t="e">
        <f>IF(#REF!="","",#REF!)</f>
        <v>#REF!</v>
      </c>
      <c r="G65" s="516" t="e">
        <f>IF(#REF!="","",#REF!)</f>
        <v>#REF!</v>
      </c>
      <c r="H65" s="516" t="e">
        <f>IF(#REF!="","",#REF!)</f>
        <v>#REF!</v>
      </c>
      <c r="I65" s="516" t="e">
        <f>IF(#REF!="","",#REF!)</f>
        <v>#REF!</v>
      </c>
      <c r="J65" s="516" t="e">
        <f>IF(#REF!="","",#REF!)</f>
        <v>#REF!</v>
      </c>
      <c r="K65" s="517" t="e">
        <f>IF(#REF!="","",#REF!)</f>
        <v>#REF!</v>
      </c>
      <c r="L65" s="518" t="e">
        <f>IF(#REF!="","",#REF!)</f>
        <v>#REF!</v>
      </c>
      <c r="M65" s="518" t="e">
        <f>IF(#REF!="","",#REF!)</f>
        <v>#REF!</v>
      </c>
      <c r="N65" s="518" t="e">
        <f>IF(#REF!="","",#REF!)</f>
        <v>#REF!</v>
      </c>
      <c r="O65" s="513" t="e">
        <f>IF(#REF!="","",#REF!)</f>
        <v>#REF!</v>
      </c>
      <c r="P65" s="519" t="e">
        <f>IF(#REF!="","",#REF!)</f>
        <v>#REF!</v>
      </c>
      <c r="Q65" s="520" t="e">
        <f>IF(#REF!="","",#REF!)</f>
        <v>#REF!</v>
      </c>
      <c r="R65" s="543"/>
      <c r="S65" s="544"/>
      <c r="T65" s="545" t="str">
        <f>IFERROR(IF(R65="","",VLOOKUP(P65,【参考】数式用!$A$5:$H$34,MATCH(S65,【参考】数式用!$F$4:$H$4,0)+5,0)),"")</f>
        <v/>
      </c>
      <c r="U65" s="562" t="str">
        <f>IF(S65="特定加算Ⅰ",VLOOKUP(P65,【参考】数式用!$A$5:$I$28,9,FALSE),"-")</f>
        <v>-</v>
      </c>
      <c r="V65" s="89" t="s">
        <v>134</v>
      </c>
      <c r="W65" s="546"/>
      <c r="X65" s="131" t="s">
        <v>135</v>
      </c>
      <c r="Y65" s="546"/>
      <c r="Z65" s="297" t="s">
        <v>136</v>
      </c>
      <c r="AA65" s="546"/>
      <c r="AB65" s="131" t="s">
        <v>135</v>
      </c>
      <c r="AC65" s="546"/>
      <c r="AD65" s="131" t="s">
        <v>137</v>
      </c>
      <c r="AE65" s="525" t="s">
        <v>138</v>
      </c>
      <c r="AF65" s="526" t="str">
        <f t="shared" si="1"/>
        <v/>
      </c>
      <c r="AG65" s="527" t="s">
        <v>139</v>
      </c>
      <c r="AH65" s="528" t="str">
        <f t="shared" si="2"/>
        <v/>
      </c>
      <c r="AJ65" s="98" t="str">
        <f t="shared" si="3"/>
        <v>○</v>
      </c>
      <c r="AK65" s="100" t="str">
        <f t="shared" si="5"/>
        <v/>
      </c>
      <c r="AL65" s="100"/>
      <c r="AM65" s="100"/>
      <c r="AN65" s="100"/>
      <c r="AO65" s="100"/>
      <c r="AP65" s="100"/>
      <c r="AQ65" s="100"/>
      <c r="AR65" s="100"/>
      <c r="AS65" s="547"/>
    </row>
    <row r="66" spans="1:45" ht="33" customHeight="1" thickBot="1">
      <c r="A66" s="513">
        <f t="shared" si="4"/>
        <v>55</v>
      </c>
      <c r="B66" s="514" t="e">
        <f>IF(#REF!="","",#REF!)</f>
        <v>#REF!</v>
      </c>
      <c r="C66" s="515" t="e">
        <f>IF(#REF!="","",#REF!)</f>
        <v>#REF!</v>
      </c>
      <c r="D66" s="516" t="e">
        <f>IF(#REF!="","",#REF!)</f>
        <v>#REF!</v>
      </c>
      <c r="E66" s="516" t="e">
        <f>IF(#REF!="","",#REF!)</f>
        <v>#REF!</v>
      </c>
      <c r="F66" s="516" t="e">
        <f>IF(#REF!="","",#REF!)</f>
        <v>#REF!</v>
      </c>
      <c r="G66" s="516" t="e">
        <f>IF(#REF!="","",#REF!)</f>
        <v>#REF!</v>
      </c>
      <c r="H66" s="516" t="e">
        <f>IF(#REF!="","",#REF!)</f>
        <v>#REF!</v>
      </c>
      <c r="I66" s="516" t="e">
        <f>IF(#REF!="","",#REF!)</f>
        <v>#REF!</v>
      </c>
      <c r="J66" s="516" t="e">
        <f>IF(#REF!="","",#REF!)</f>
        <v>#REF!</v>
      </c>
      <c r="K66" s="517" t="e">
        <f>IF(#REF!="","",#REF!)</f>
        <v>#REF!</v>
      </c>
      <c r="L66" s="518" t="e">
        <f>IF(#REF!="","",#REF!)</f>
        <v>#REF!</v>
      </c>
      <c r="M66" s="518" t="e">
        <f>IF(#REF!="","",#REF!)</f>
        <v>#REF!</v>
      </c>
      <c r="N66" s="518" t="e">
        <f>IF(#REF!="","",#REF!)</f>
        <v>#REF!</v>
      </c>
      <c r="O66" s="513" t="e">
        <f>IF(#REF!="","",#REF!)</f>
        <v>#REF!</v>
      </c>
      <c r="P66" s="519" t="e">
        <f>IF(#REF!="","",#REF!)</f>
        <v>#REF!</v>
      </c>
      <c r="Q66" s="520" t="e">
        <f>IF(#REF!="","",#REF!)</f>
        <v>#REF!</v>
      </c>
      <c r="R66" s="543"/>
      <c r="S66" s="544"/>
      <c r="T66" s="545" t="str">
        <f>IFERROR(IF(R66="","",VLOOKUP(P66,【参考】数式用!$A$5:$H$34,MATCH(S66,【参考】数式用!$F$4:$H$4,0)+5,0)),"")</f>
        <v/>
      </c>
      <c r="U66" s="562" t="str">
        <f>IF(S66="特定加算Ⅰ",VLOOKUP(P66,【参考】数式用!$A$5:$I$28,9,FALSE),"-")</f>
        <v>-</v>
      </c>
      <c r="V66" s="89" t="s">
        <v>134</v>
      </c>
      <c r="W66" s="546"/>
      <c r="X66" s="131" t="s">
        <v>135</v>
      </c>
      <c r="Y66" s="546"/>
      <c r="Z66" s="297" t="s">
        <v>136</v>
      </c>
      <c r="AA66" s="546"/>
      <c r="AB66" s="131" t="s">
        <v>135</v>
      </c>
      <c r="AC66" s="546"/>
      <c r="AD66" s="131" t="s">
        <v>137</v>
      </c>
      <c r="AE66" s="525" t="s">
        <v>138</v>
      </c>
      <c r="AF66" s="526" t="str">
        <f t="shared" si="1"/>
        <v/>
      </c>
      <c r="AG66" s="527" t="s">
        <v>139</v>
      </c>
      <c r="AH66" s="528" t="str">
        <f t="shared" si="2"/>
        <v/>
      </c>
      <c r="AJ66" s="98" t="str">
        <f t="shared" si="3"/>
        <v>○</v>
      </c>
      <c r="AK66" s="100" t="str">
        <f t="shared" si="5"/>
        <v/>
      </c>
      <c r="AL66" s="100"/>
      <c r="AM66" s="100"/>
      <c r="AN66" s="100"/>
      <c r="AO66" s="100"/>
      <c r="AP66" s="100"/>
      <c r="AQ66" s="100"/>
      <c r="AR66" s="100"/>
      <c r="AS66" s="547"/>
    </row>
    <row r="67" spans="1:45" ht="33" customHeight="1" thickBot="1">
      <c r="A67" s="513">
        <f t="shared" si="4"/>
        <v>56</v>
      </c>
      <c r="B67" s="514" t="e">
        <f>IF(#REF!="","",#REF!)</f>
        <v>#REF!</v>
      </c>
      <c r="C67" s="515" t="e">
        <f>IF(#REF!="","",#REF!)</f>
        <v>#REF!</v>
      </c>
      <c r="D67" s="516" t="e">
        <f>IF(#REF!="","",#REF!)</f>
        <v>#REF!</v>
      </c>
      <c r="E67" s="516" t="e">
        <f>IF(#REF!="","",#REF!)</f>
        <v>#REF!</v>
      </c>
      <c r="F67" s="516" t="e">
        <f>IF(#REF!="","",#REF!)</f>
        <v>#REF!</v>
      </c>
      <c r="G67" s="516" t="e">
        <f>IF(#REF!="","",#REF!)</f>
        <v>#REF!</v>
      </c>
      <c r="H67" s="516" t="e">
        <f>IF(#REF!="","",#REF!)</f>
        <v>#REF!</v>
      </c>
      <c r="I67" s="516" t="e">
        <f>IF(#REF!="","",#REF!)</f>
        <v>#REF!</v>
      </c>
      <c r="J67" s="516" t="e">
        <f>IF(#REF!="","",#REF!)</f>
        <v>#REF!</v>
      </c>
      <c r="K67" s="517" t="e">
        <f>IF(#REF!="","",#REF!)</f>
        <v>#REF!</v>
      </c>
      <c r="L67" s="518" t="e">
        <f>IF(#REF!="","",#REF!)</f>
        <v>#REF!</v>
      </c>
      <c r="M67" s="518" t="e">
        <f>IF(#REF!="","",#REF!)</f>
        <v>#REF!</v>
      </c>
      <c r="N67" s="518" t="e">
        <f>IF(#REF!="","",#REF!)</f>
        <v>#REF!</v>
      </c>
      <c r="O67" s="513" t="e">
        <f>IF(#REF!="","",#REF!)</f>
        <v>#REF!</v>
      </c>
      <c r="P67" s="519" t="e">
        <f>IF(#REF!="","",#REF!)</f>
        <v>#REF!</v>
      </c>
      <c r="Q67" s="520" t="e">
        <f>IF(#REF!="","",#REF!)</f>
        <v>#REF!</v>
      </c>
      <c r="R67" s="543"/>
      <c r="S67" s="544"/>
      <c r="T67" s="545" t="str">
        <f>IFERROR(IF(R67="","",VLOOKUP(P67,【参考】数式用!$A$5:$H$34,MATCH(S67,【参考】数式用!$F$4:$H$4,0)+5,0)),"")</f>
        <v/>
      </c>
      <c r="U67" s="562" t="str">
        <f>IF(S67="特定加算Ⅰ",VLOOKUP(P67,【参考】数式用!$A$5:$I$28,9,FALSE),"-")</f>
        <v>-</v>
      </c>
      <c r="V67" s="89" t="s">
        <v>134</v>
      </c>
      <c r="W67" s="546"/>
      <c r="X67" s="131" t="s">
        <v>135</v>
      </c>
      <c r="Y67" s="546"/>
      <c r="Z67" s="297" t="s">
        <v>136</v>
      </c>
      <c r="AA67" s="546"/>
      <c r="AB67" s="131" t="s">
        <v>135</v>
      </c>
      <c r="AC67" s="546"/>
      <c r="AD67" s="131" t="s">
        <v>137</v>
      </c>
      <c r="AE67" s="525" t="s">
        <v>138</v>
      </c>
      <c r="AF67" s="526" t="str">
        <f t="shared" si="1"/>
        <v/>
      </c>
      <c r="AG67" s="527" t="s">
        <v>139</v>
      </c>
      <c r="AH67" s="528" t="str">
        <f t="shared" si="2"/>
        <v/>
      </c>
      <c r="AJ67" s="98" t="str">
        <f t="shared" si="3"/>
        <v>○</v>
      </c>
      <c r="AK67" s="100" t="str">
        <f t="shared" si="5"/>
        <v/>
      </c>
      <c r="AL67" s="100"/>
      <c r="AM67" s="100"/>
      <c r="AN67" s="100"/>
      <c r="AO67" s="100"/>
      <c r="AP67" s="100"/>
      <c r="AQ67" s="100"/>
      <c r="AR67" s="100"/>
      <c r="AS67" s="547"/>
    </row>
    <row r="68" spans="1:45" ht="33" customHeight="1" thickBot="1">
      <c r="A68" s="513">
        <f t="shared" si="4"/>
        <v>57</v>
      </c>
      <c r="B68" s="514" t="e">
        <f>IF(#REF!="","",#REF!)</f>
        <v>#REF!</v>
      </c>
      <c r="C68" s="515" t="e">
        <f>IF(#REF!="","",#REF!)</f>
        <v>#REF!</v>
      </c>
      <c r="D68" s="516" t="e">
        <f>IF(#REF!="","",#REF!)</f>
        <v>#REF!</v>
      </c>
      <c r="E68" s="516" t="e">
        <f>IF(#REF!="","",#REF!)</f>
        <v>#REF!</v>
      </c>
      <c r="F68" s="516" t="e">
        <f>IF(#REF!="","",#REF!)</f>
        <v>#REF!</v>
      </c>
      <c r="G68" s="516" t="e">
        <f>IF(#REF!="","",#REF!)</f>
        <v>#REF!</v>
      </c>
      <c r="H68" s="516" t="e">
        <f>IF(#REF!="","",#REF!)</f>
        <v>#REF!</v>
      </c>
      <c r="I68" s="516" t="e">
        <f>IF(#REF!="","",#REF!)</f>
        <v>#REF!</v>
      </c>
      <c r="J68" s="516" t="e">
        <f>IF(#REF!="","",#REF!)</f>
        <v>#REF!</v>
      </c>
      <c r="K68" s="517" t="e">
        <f>IF(#REF!="","",#REF!)</f>
        <v>#REF!</v>
      </c>
      <c r="L68" s="518" t="e">
        <f>IF(#REF!="","",#REF!)</f>
        <v>#REF!</v>
      </c>
      <c r="M68" s="518" t="e">
        <f>IF(#REF!="","",#REF!)</f>
        <v>#REF!</v>
      </c>
      <c r="N68" s="518" t="e">
        <f>IF(#REF!="","",#REF!)</f>
        <v>#REF!</v>
      </c>
      <c r="O68" s="513" t="e">
        <f>IF(#REF!="","",#REF!)</f>
        <v>#REF!</v>
      </c>
      <c r="P68" s="519" t="e">
        <f>IF(#REF!="","",#REF!)</f>
        <v>#REF!</v>
      </c>
      <c r="Q68" s="520" t="e">
        <f>IF(#REF!="","",#REF!)</f>
        <v>#REF!</v>
      </c>
      <c r="R68" s="543"/>
      <c r="S68" s="544"/>
      <c r="T68" s="545" t="str">
        <f>IFERROR(IF(R68="","",VLOOKUP(P68,【参考】数式用!$A$5:$H$34,MATCH(S68,【参考】数式用!$F$4:$H$4,0)+5,0)),"")</f>
        <v/>
      </c>
      <c r="U68" s="562" t="str">
        <f>IF(S68="特定加算Ⅰ",VLOOKUP(P68,【参考】数式用!$A$5:$I$28,9,FALSE),"-")</f>
        <v>-</v>
      </c>
      <c r="V68" s="89" t="s">
        <v>134</v>
      </c>
      <c r="W68" s="546"/>
      <c r="X68" s="131" t="s">
        <v>135</v>
      </c>
      <c r="Y68" s="546"/>
      <c r="Z68" s="297" t="s">
        <v>136</v>
      </c>
      <c r="AA68" s="546"/>
      <c r="AB68" s="131" t="s">
        <v>135</v>
      </c>
      <c r="AC68" s="546"/>
      <c r="AD68" s="131" t="s">
        <v>137</v>
      </c>
      <c r="AE68" s="525" t="s">
        <v>138</v>
      </c>
      <c r="AF68" s="526" t="str">
        <f t="shared" si="1"/>
        <v/>
      </c>
      <c r="AG68" s="527" t="s">
        <v>139</v>
      </c>
      <c r="AH68" s="528" t="str">
        <f t="shared" si="2"/>
        <v/>
      </c>
      <c r="AJ68" s="98" t="str">
        <f t="shared" si="3"/>
        <v>○</v>
      </c>
      <c r="AK68" s="100" t="str">
        <f t="shared" si="5"/>
        <v/>
      </c>
      <c r="AL68" s="100"/>
      <c r="AM68" s="100"/>
      <c r="AN68" s="100"/>
      <c r="AO68" s="100"/>
      <c r="AP68" s="100"/>
      <c r="AQ68" s="100"/>
      <c r="AR68" s="100"/>
      <c r="AS68" s="547"/>
    </row>
    <row r="69" spans="1:45" ht="33" customHeight="1" thickBot="1">
      <c r="A69" s="513">
        <f t="shared" si="4"/>
        <v>58</v>
      </c>
      <c r="B69" s="514" t="e">
        <f>IF(#REF!="","",#REF!)</f>
        <v>#REF!</v>
      </c>
      <c r="C69" s="515" t="e">
        <f>IF(#REF!="","",#REF!)</f>
        <v>#REF!</v>
      </c>
      <c r="D69" s="516" t="e">
        <f>IF(#REF!="","",#REF!)</f>
        <v>#REF!</v>
      </c>
      <c r="E69" s="516" t="e">
        <f>IF(#REF!="","",#REF!)</f>
        <v>#REF!</v>
      </c>
      <c r="F69" s="516" t="e">
        <f>IF(#REF!="","",#REF!)</f>
        <v>#REF!</v>
      </c>
      <c r="G69" s="516" t="e">
        <f>IF(#REF!="","",#REF!)</f>
        <v>#REF!</v>
      </c>
      <c r="H69" s="516" t="e">
        <f>IF(#REF!="","",#REF!)</f>
        <v>#REF!</v>
      </c>
      <c r="I69" s="516" t="e">
        <f>IF(#REF!="","",#REF!)</f>
        <v>#REF!</v>
      </c>
      <c r="J69" s="516" t="e">
        <f>IF(#REF!="","",#REF!)</f>
        <v>#REF!</v>
      </c>
      <c r="K69" s="517" t="e">
        <f>IF(#REF!="","",#REF!)</f>
        <v>#REF!</v>
      </c>
      <c r="L69" s="518" t="e">
        <f>IF(#REF!="","",#REF!)</f>
        <v>#REF!</v>
      </c>
      <c r="M69" s="518" t="e">
        <f>IF(#REF!="","",#REF!)</f>
        <v>#REF!</v>
      </c>
      <c r="N69" s="518" t="e">
        <f>IF(#REF!="","",#REF!)</f>
        <v>#REF!</v>
      </c>
      <c r="O69" s="513" t="e">
        <f>IF(#REF!="","",#REF!)</f>
        <v>#REF!</v>
      </c>
      <c r="P69" s="519" t="e">
        <f>IF(#REF!="","",#REF!)</f>
        <v>#REF!</v>
      </c>
      <c r="Q69" s="520" t="e">
        <f>IF(#REF!="","",#REF!)</f>
        <v>#REF!</v>
      </c>
      <c r="R69" s="543"/>
      <c r="S69" s="544"/>
      <c r="T69" s="545" t="str">
        <f>IFERROR(IF(R69="","",VLOOKUP(P69,【参考】数式用!$A$5:$H$34,MATCH(S69,【参考】数式用!$F$4:$H$4,0)+5,0)),"")</f>
        <v/>
      </c>
      <c r="U69" s="562" t="str">
        <f>IF(S69="特定加算Ⅰ",VLOOKUP(P69,【参考】数式用!$A$5:$I$28,9,FALSE),"-")</f>
        <v>-</v>
      </c>
      <c r="V69" s="89" t="s">
        <v>134</v>
      </c>
      <c r="W69" s="546"/>
      <c r="X69" s="131" t="s">
        <v>135</v>
      </c>
      <c r="Y69" s="546"/>
      <c r="Z69" s="297" t="s">
        <v>136</v>
      </c>
      <c r="AA69" s="546"/>
      <c r="AB69" s="131" t="s">
        <v>135</v>
      </c>
      <c r="AC69" s="546"/>
      <c r="AD69" s="131" t="s">
        <v>137</v>
      </c>
      <c r="AE69" s="525" t="s">
        <v>138</v>
      </c>
      <c r="AF69" s="526" t="str">
        <f t="shared" si="1"/>
        <v/>
      </c>
      <c r="AG69" s="527" t="s">
        <v>139</v>
      </c>
      <c r="AH69" s="528" t="str">
        <f t="shared" si="2"/>
        <v/>
      </c>
      <c r="AJ69" s="98" t="str">
        <f t="shared" si="3"/>
        <v>○</v>
      </c>
      <c r="AK69" s="100" t="str">
        <f t="shared" si="5"/>
        <v/>
      </c>
      <c r="AL69" s="100"/>
      <c r="AM69" s="100"/>
      <c r="AN69" s="100"/>
      <c r="AO69" s="100"/>
      <c r="AP69" s="100"/>
      <c r="AQ69" s="100"/>
      <c r="AR69" s="100"/>
      <c r="AS69" s="547"/>
    </row>
    <row r="70" spans="1:45" ht="33" customHeight="1" thickBot="1">
      <c r="A70" s="513">
        <f t="shared" si="4"/>
        <v>59</v>
      </c>
      <c r="B70" s="514" t="e">
        <f>IF(#REF!="","",#REF!)</f>
        <v>#REF!</v>
      </c>
      <c r="C70" s="515" t="e">
        <f>IF(#REF!="","",#REF!)</f>
        <v>#REF!</v>
      </c>
      <c r="D70" s="516" t="e">
        <f>IF(#REF!="","",#REF!)</f>
        <v>#REF!</v>
      </c>
      <c r="E70" s="516" t="e">
        <f>IF(#REF!="","",#REF!)</f>
        <v>#REF!</v>
      </c>
      <c r="F70" s="516" t="e">
        <f>IF(#REF!="","",#REF!)</f>
        <v>#REF!</v>
      </c>
      <c r="G70" s="516" t="e">
        <f>IF(#REF!="","",#REF!)</f>
        <v>#REF!</v>
      </c>
      <c r="H70" s="516" t="e">
        <f>IF(#REF!="","",#REF!)</f>
        <v>#REF!</v>
      </c>
      <c r="I70" s="516" t="e">
        <f>IF(#REF!="","",#REF!)</f>
        <v>#REF!</v>
      </c>
      <c r="J70" s="516" t="e">
        <f>IF(#REF!="","",#REF!)</f>
        <v>#REF!</v>
      </c>
      <c r="K70" s="517" t="e">
        <f>IF(#REF!="","",#REF!)</f>
        <v>#REF!</v>
      </c>
      <c r="L70" s="518" t="e">
        <f>IF(#REF!="","",#REF!)</f>
        <v>#REF!</v>
      </c>
      <c r="M70" s="518" t="e">
        <f>IF(#REF!="","",#REF!)</f>
        <v>#REF!</v>
      </c>
      <c r="N70" s="518" t="e">
        <f>IF(#REF!="","",#REF!)</f>
        <v>#REF!</v>
      </c>
      <c r="O70" s="513" t="e">
        <f>IF(#REF!="","",#REF!)</f>
        <v>#REF!</v>
      </c>
      <c r="P70" s="519" t="e">
        <f>IF(#REF!="","",#REF!)</f>
        <v>#REF!</v>
      </c>
      <c r="Q70" s="520" t="e">
        <f>IF(#REF!="","",#REF!)</f>
        <v>#REF!</v>
      </c>
      <c r="R70" s="543"/>
      <c r="S70" s="544"/>
      <c r="T70" s="545" t="str">
        <f>IFERROR(IF(R70="","",VLOOKUP(P70,【参考】数式用!$A$5:$H$34,MATCH(S70,【参考】数式用!$F$4:$H$4,0)+5,0)),"")</f>
        <v/>
      </c>
      <c r="U70" s="562" t="str">
        <f>IF(S70="特定加算Ⅰ",VLOOKUP(P70,【参考】数式用!$A$5:$I$28,9,FALSE),"-")</f>
        <v>-</v>
      </c>
      <c r="V70" s="89" t="s">
        <v>134</v>
      </c>
      <c r="W70" s="546"/>
      <c r="X70" s="131" t="s">
        <v>135</v>
      </c>
      <c r="Y70" s="546"/>
      <c r="Z70" s="297" t="s">
        <v>136</v>
      </c>
      <c r="AA70" s="546"/>
      <c r="AB70" s="131" t="s">
        <v>135</v>
      </c>
      <c r="AC70" s="546"/>
      <c r="AD70" s="131" t="s">
        <v>137</v>
      </c>
      <c r="AE70" s="525" t="s">
        <v>138</v>
      </c>
      <c r="AF70" s="526" t="str">
        <f t="shared" si="1"/>
        <v/>
      </c>
      <c r="AG70" s="527" t="s">
        <v>139</v>
      </c>
      <c r="AH70" s="528" t="str">
        <f t="shared" si="2"/>
        <v/>
      </c>
      <c r="AJ70" s="98" t="str">
        <f t="shared" si="3"/>
        <v>○</v>
      </c>
      <c r="AK70" s="100" t="str">
        <f t="shared" si="5"/>
        <v/>
      </c>
      <c r="AL70" s="100"/>
      <c r="AM70" s="100"/>
      <c r="AN70" s="100"/>
      <c r="AO70" s="100"/>
      <c r="AP70" s="100"/>
      <c r="AQ70" s="100"/>
      <c r="AR70" s="100"/>
      <c r="AS70" s="547"/>
    </row>
    <row r="71" spans="1:45" ht="33" customHeight="1" thickBot="1">
      <c r="A71" s="513">
        <f t="shared" si="4"/>
        <v>60</v>
      </c>
      <c r="B71" s="514" t="e">
        <f>IF(#REF!="","",#REF!)</f>
        <v>#REF!</v>
      </c>
      <c r="C71" s="515" t="e">
        <f>IF(#REF!="","",#REF!)</f>
        <v>#REF!</v>
      </c>
      <c r="D71" s="516" t="e">
        <f>IF(#REF!="","",#REF!)</f>
        <v>#REF!</v>
      </c>
      <c r="E71" s="516" t="e">
        <f>IF(#REF!="","",#REF!)</f>
        <v>#REF!</v>
      </c>
      <c r="F71" s="516" t="e">
        <f>IF(#REF!="","",#REF!)</f>
        <v>#REF!</v>
      </c>
      <c r="G71" s="516" t="e">
        <f>IF(#REF!="","",#REF!)</f>
        <v>#REF!</v>
      </c>
      <c r="H71" s="516" t="e">
        <f>IF(#REF!="","",#REF!)</f>
        <v>#REF!</v>
      </c>
      <c r="I71" s="516" t="e">
        <f>IF(#REF!="","",#REF!)</f>
        <v>#REF!</v>
      </c>
      <c r="J71" s="516" t="e">
        <f>IF(#REF!="","",#REF!)</f>
        <v>#REF!</v>
      </c>
      <c r="K71" s="517" t="e">
        <f>IF(#REF!="","",#REF!)</f>
        <v>#REF!</v>
      </c>
      <c r="L71" s="518" t="e">
        <f>IF(#REF!="","",#REF!)</f>
        <v>#REF!</v>
      </c>
      <c r="M71" s="518" t="e">
        <f>IF(#REF!="","",#REF!)</f>
        <v>#REF!</v>
      </c>
      <c r="N71" s="518" t="e">
        <f>IF(#REF!="","",#REF!)</f>
        <v>#REF!</v>
      </c>
      <c r="O71" s="513" t="e">
        <f>IF(#REF!="","",#REF!)</f>
        <v>#REF!</v>
      </c>
      <c r="P71" s="519" t="e">
        <f>IF(#REF!="","",#REF!)</f>
        <v>#REF!</v>
      </c>
      <c r="Q71" s="520" t="e">
        <f>IF(#REF!="","",#REF!)</f>
        <v>#REF!</v>
      </c>
      <c r="R71" s="543"/>
      <c r="S71" s="544"/>
      <c r="T71" s="545" t="str">
        <f>IFERROR(IF(R71="","",VLOOKUP(P71,【参考】数式用!$A$5:$H$34,MATCH(S71,【参考】数式用!$F$4:$H$4,0)+5,0)),"")</f>
        <v/>
      </c>
      <c r="U71" s="562" t="str">
        <f>IF(S71="特定加算Ⅰ",VLOOKUP(P71,【参考】数式用!$A$5:$I$28,9,FALSE),"-")</f>
        <v>-</v>
      </c>
      <c r="V71" s="89" t="s">
        <v>134</v>
      </c>
      <c r="W71" s="546"/>
      <c r="X71" s="131" t="s">
        <v>135</v>
      </c>
      <c r="Y71" s="546"/>
      <c r="Z71" s="297" t="s">
        <v>136</v>
      </c>
      <c r="AA71" s="546"/>
      <c r="AB71" s="131" t="s">
        <v>135</v>
      </c>
      <c r="AC71" s="546"/>
      <c r="AD71" s="131" t="s">
        <v>137</v>
      </c>
      <c r="AE71" s="525" t="s">
        <v>138</v>
      </c>
      <c r="AF71" s="526" t="str">
        <f t="shared" si="1"/>
        <v/>
      </c>
      <c r="AG71" s="527" t="s">
        <v>139</v>
      </c>
      <c r="AH71" s="528" t="str">
        <f t="shared" si="2"/>
        <v/>
      </c>
      <c r="AJ71" s="98" t="str">
        <f t="shared" si="3"/>
        <v>○</v>
      </c>
      <c r="AK71" s="100" t="str">
        <f t="shared" si="5"/>
        <v/>
      </c>
      <c r="AL71" s="100"/>
      <c r="AM71" s="100"/>
      <c r="AN71" s="100"/>
      <c r="AO71" s="100"/>
      <c r="AP71" s="100"/>
      <c r="AQ71" s="100"/>
      <c r="AR71" s="100"/>
      <c r="AS71" s="547"/>
    </row>
    <row r="72" spans="1:45" ht="33" customHeight="1" thickBot="1">
      <c r="A72" s="513">
        <f t="shared" si="4"/>
        <v>61</v>
      </c>
      <c r="B72" s="514" t="e">
        <f>IF(#REF!="","",#REF!)</f>
        <v>#REF!</v>
      </c>
      <c r="C72" s="515" t="e">
        <f>IF(#REF!="","",#REF!)</f>
        <v>#REF!</v>
      </c>
      <c r="D72" s="516" t="e">
        <f>IF(#REF!="","",#REF!)</f>
        <v>#REF!</v>
      </c>
      <c r="E72" s="516" t="e">
        <f>IF(#REF!="","",#REF!)</f>
        <v>#REF!</v>
      </c>
      <c r="F72" s="516" t="e">
        <f>IF(#REF!="","",#REF!)</f>
        <v>#REF!</v>
      </c>
      <c r="G72" s="516" t="e">
        <f>IF(#REF!="","",#REF!)</f>
        <v>#REF!</v>
      </c>
      <c r="H72" s="516" t="e">
        <f>IF(#REF!="","",#REF!)</f>
        <v>#REF!</v>
      </c>
      <c r="I72" s="516" t="e">
        <f>IF(#REF!="","",#REF!)</f>
        <v>#REF!</v>
      </c>
      <c r="J72" s="516" t="e">
        <f>IF(#REF!="","",#REF!)</f>
        <v>#REF!</v>
      </c>
      <c r="K72" s="517" t="e">
        <f>IF(#REF!="","",#REF!)</f>
        <v>#REF!</v>
      </c>
      <c r="L72" s="518" t="e">
        <f>IF(#REF!="","",#REF!)</f>
        <v>#REF!</v>
      </c>
      <c r="M72" s="518" t="e">
        <f>IF(#REF!="","",#REF!)</f>
        <v>#REF!</v>
      </c>
      <c r="N72" s="518" t="e">
        <f>IF(#REF!="","",#REF!)</f>
        <v>#REF!</v>
      </c>
      <c r="O72" s="513" t="e">
        <f>IF(#REF!="","",#REF!)</f>
        <v>#REF!</v>
      </c>
      <c r="P72" s="519" t="e">
        <f>IF(#REF!="","",#REF!)</f>
        <v>#REF!</v>
      </c>
      <c r="Q72" s="520" t="e">
        <f>IF(#REF!="","",#REF!)</f>
        <v>#REF!</v>
      </c>
      <c r="R72" s="543"/>
      <c r="S72" s="544"/>
      <c r="T72" s="545" t="str">
        <f>IFERROR(IF(R72="","",VLOOKUP(P72,【参考】数式用!$A$5:$H$34,MATCH(S72,【参考】数式用!$F$4:$H$4,0)+5,0)),"")</f>
        <v/>
      </c>
      <c r="U72" s="562" t="str">
        <f>IF(S72="特定加算Ⅰ",VLOOKUP(P72,【参考】数式用!$A$5:$I$28,9,FALSE),"-")</f>
        <v>-</v>
      </c>
      <c r="V72" s="89" t="s">
        <v>134</v>
      </c>
      <c r="W72" s="546"/>
      <c r="X72" s="131" t="s">
        <v>135</v>
      </c>
      <c r="Y72" s="546"/>
      <c r="Z72" s="297" t="s">
        <v>136</v>
      </c>
      <c r="AA72" s="546"/>
      <c r="AB72" s="131" t="s">
        <v>135</v>
      </c>
      <c r="AC72" s="546"/>
      <c r="AD72" s="131" t="s">
        <v>137</v>
      </c>
      <c r="AE72" s="525" t="s">
        <v>138</v>
      </c>
      <c r="AF72" s="526" t="str">
        <f t="shared" si="1"/>
        <v/>
      </c>
      <c r="AG72" s="527" t="s">
        <v>139</v>
      </c>
      <c r="AH72" s="528" t="str">
        <f t="shared" si="2"/>
        <v/>
      </c>
      <c r="AJ72" s="98" t="str">
        <f t="shared" si="3"/>
        <v>○</v>
      </c>
      <c r="AK72" s="100" t="str">
        <f t="shared" si="5"/>
        <v/>
      </c>
      <c r="AL72" s="100"/>
      <c r="AM72" s="100"/>
      <c r="AN72" s="100"/>
      <c r="AO72" s="100"/>
      <c r="AP72" s="100"/>
      <c r="AQ72" s="100"/>
      <c r="AR72" s="100"/>
      <c r="AS72" s="547"/>
    </row>
    <row r="73" spans="1:45" ht="33" customHeight="1" thickBot="1">
      <c r="A73" s="513">
        <f t="shared" si="4"/>
        <v>62</v>
      </c>
      <c r="B73" s="514" t="e">
        <f>IF(#REF!="","",#REF!)</f>
        <v>#REF!</v>
      </c>
      <c r="C73" s="515" t="e">
        <f>IF(#REF!="","",#REF!)</f>
        <v>#REF!</v>
      </c>
      <c r="D73" s="516" t="e">
        <f>IF(#REF!="","",#REF!)</f>
        <v>#REF!</v>
      </c>
      <c r="E73" s="516" t="e">
        <f>IF(#REF!="","",#REF!)</f>
        <v>#REF!</v>
      </c>
      <c r="F73" s="516" t="e">
        <f>IF(#REF!="","",#REF!)</f>
        <v>#REF!</v>
      </c>
      <c r="G73" s="516" t="e">
        <f>IF(#REF!="","",#REF!)</f>
        <v>#REF!</v>
      </c>
      <c r="H73" s="516" t="e">
        <f>IF(#REF!="","",#REF!)</f>
        <v>#REF!</v>
      </c>
      <c r="I73" s="516" t="e">
        <f>IF(#REF!="","",#REF!)</f>
        <v>#REF!</v>
      </c>
      <c r="J73" s="516" t="e">
        <f>IF(#REF!="","",#REF!)</f>
        <v>#REF!</v>
      </c>
      <c r="K73" s="517" t="e">
        <f>IF(#REF!="","",#REF!)</f>
        <v>#REF!</v>
      </c>
      <c r="L73" s="518" t="e">
        <f>IF(#REF!="","",#REF!)</f>
        <v>#REF!</v>
      </c>
      <c r="M73" s="518" t="e">
        <f>IF(#REF!="","",#REF!)</f>
        <v>#REF!</v>
      </c>
      <c r="N73" s="518" t="e">
        <f>IF(#REF!="","",#REF!)</f>
        <v>#REF!</v>
      </c>
      <c r="O73" s="513" t="e">
        <f>IF(#REF!="","",#REF!)</f>
        <v>#REF!</v>
      </c>
      <c r="P73" s="519" t="e">
        <f>IF(#REF!="","",#REF!)</f>
        <v>#REF!</v>
      </c>
      <c r="Q73" s="520" t="e">
        <f>IF(#REF!="","",#REF!)</f>
        <v>#REF!</v>
      </c>
      <c r="R73" s="543"/>
      <c r="S73" s="544"/>
      <c r="T73" s="545" t="str">
        <f>IFERROR(IF(R73="","",VLOOKUP(P73,【参考】数式用!$A$5:$H$34,MATCH(S73,【参考】数式用!$F$4:$H$4,0)+5,0)),"")</f>
        <v/>
      </c>
      <c r="U73" s="562" t="str">
        <f>IF(S73="特定加算Ⅰ",VLOOKUP(P73,【参考】数式用!$A$5:$I$28,9,FALSE),"-")</f>
        <v>-</v>
      </c>
      <c r="V73" s="89" t="s">
        <v>134</v>
      </c>
      <c r="W73" s="546"/>
      <c r="X73" s="131" t="s">
        <v>135</v>
      </c>
      <c r="Y73" s="546"/>
      <c r="Z73" s="297" t="s">
        <v>136</v>
      </c>
      <c r="AA73" s="546"/>
      <c r="AB73" s="131" t="s">
        <v>135</v>
      </c>
      <c r="AC73" s="546"/>
      <c r="AD73" s="131" t="s">
        <v>137</v>
      </c>
      <c r="AE73" s="525" t="s">
        <v>138</v>
      </c>
      <c r="AF73" s="526" t="str">
        <f t="shared" si="1"/>
        <v/>
      </c>
      <c r="AG73" s="527" t="s">
        <v>139</v>
      </c>
      <c r="AH73" s="528" t="str">
        <f t="shared" si="2"/>
        <v/>
      </c>
      <c r="AJ73" s="98" t="str">
        <f t="shared" si="3"/>
        <v>○</v>
      </c>
      <c r="AK73" s="100" t="str">
        <f t="shared" si="5"/>
        <v/>
      </c>
      <c r="AL73" s="100"/>
      <c r="AM73" s="100"/>
      <c r="AN73" s="100"/>
      <c r="AO73" s="100"/>
      <c r="AP73" s="100"/>
      <c r="AQ73" s="100"/>
      <c r="AR73" s="100"/>
      <c r="AS73" s="547"/>
    </row>
    <row r="74" spans="1:45" ht="33" customHeight="1" thickBot="1">
      <c r="A74" s="513">
        <f t="shared" si="4"/>
        <v>63</v>
      </c>
      <c r="B74" s="514" t="e">
        <f>IF(#REF!="","",#REF!)</f>
        <v>#REF!</v>
      </c>
      <c r="C74" s="515" t="e">
        <f>IF(#REF!="","",#REF!)</f>
        <v>#REF!</v>
      </c>
      <c r="D74" s="516" t="e">
        <f>IF(#REF!="","",#REF!)</f>
        <v>#REF!</v>
      </c>
      <c r="E74" s="516" t="e">
        <f>IF(#REF!="","",#REF!)</f>
        <v>#REF!</v>
      </c>
      <c r="F74" s="516" t="e">
        <f>IF(#REF!="","",#REF!)</f>
        <v>#REF!</v>
      </c>
      <c r="G74" s="516" t="e">
        <f>IF(#REF!="","",#REF!)</f>
        <v>#REF!</v>
      </c>
      <c r="H74" s="516" t="e">
        <f>IF(#REF!="","",#REF!)</f>
        <v>#REF!</v>
      </c>
      <c r="I74" s="516" t="e">
        <f>IF(#REF!="","",#REF!)</f>
        <v>#REF!</v>
      </c>
      <c r="J74" s="516" t="e">
        <f>IF(#REF!="","",#REF!)</f>
        <v>#REF!</v>
      </c>
      <c r="K74" s="517" t="e">
        <f>IF(#REF!="","",#REF!)</f>
        <v>#REF!</v>
      </c>
      <c r="L74" s="518" t="e">
        <f>IF(#REF!="","",#REF!)</f>
        <v>#REF!</v>
      </c>
      <c r="M74" s="518" t="e">
        <f>IF(#REF!="","",#REF!)</f>
        <v>#REF!</v>
      </c>
      <c r="N74" s="518" t="e">
        <f>IF(#REF!="","",#REF!)</f>
        <v>#REF!</v>
      </c>
      <c r="O74" s="513" t="e">
        <f>IF(#REF!="","",#REF!)</f>
        <v>#REF!</v>
      </c>
      <c r="P74" s="519" t="e">
        <f>IF(#REF!="","",#REF!)</f>
        <v>#REF!</v>
      </c>
      <c r="Q74" s="520" t="e">
        <f>IF(#REF!="","",#REF!)</f>
        <v>#REF!</v>
      </c>
      <c r="R74" s="543"/>
      <c r="S74" s="544"/>
      <c r="T74" s="545" t="str">
        <f>IFERROR(IF(R74="","",VLOOKUP(P74,【参考】数式用!$A$5:$H$34,MATCH(S74,【参考】数式用!$F$4:$H$4,0)+5,0)),"")</f>
        <v/>
      </c>
      <c r="U74" s="562" t="str">
        <f>IF(S74="特定加算Ⅰ",VLOOKUP(P74,【参考】数式用!$A$5:$I$28,9,FALSE),"-")</f>
        <v>-</v>
      </c>
      <c r="V74" s="89" t="s">
        <v>134</v>
      </c>
      <c r="W74" s="546"/>
      <c r="X74" s="131" t="s">
        <v>135</v>
      </c>
      <c r="Y74" s="546"/>
      <c r="Z74" s="297" t="s">
        <v>136</v>
      </c>
      <c r="AA74" s="546"/>
      <c r="AB74" s="131" t="s">
        <v>135</v>
      </c>
      <c r="AC74" s="546"/>
      <c r="AD74" s="131" t="s">
        <v>137</v>
      </c>
      <c r="AE74" s="525" t="s">
        <v>138</v>
      </c>
      <c r="AF74" s="526" t="str">
        <f t="shared" si="1"/>
        <v/>
      </c>
      <c r="AG74" s="527" t="s">
        <v>139</v>
      </c>
      <c r="AH74" s="528" t="str">
        <f t="shared" si="2"/>
        <v/>
      </c>
      <c r="AJ74" s="98" t="str">
        <f t="shared" si="3"/>
        <v>○</v>
      </c>
      <c r="AK74" s="100" t="str">
        <f t="shared" si="5"/>
        <v/>
      </c>
      <c r="AL74" s="100"/>
      <c r="AM74" s="100"/>
      <c r="AN74" s="100"/>
      <c r="AO74" s="100"/>
      <c r="AP74" s="100"/>
      <c r="AQ74" s="100"/>
      <c r="AR74" s="100"/>
      <c r="AS74" s="547"/>
    </row>
    <row r="75" spans="1:45" ht="33" customHeight="1" thickBot="1">
      <c r="A75" s="513">
        <f t="shared" si="4"/>
        <v>64</v>
      </c>
      <c r="B75" s="514" t="e">
        <f>IF(#REF!="","",#REF!)</f>
        <v>#REF!</v>
      </c>
      <c r="C75" s="515" t="e">
        <f>IF(#REF!="","",#REF!)</f>
        <v>#REF!</v>
      </c>
      <c r="D75" s="516" t="e">
        <f>IF(#REF!="","",#REF!)</f>
        <v>#REF!</v>
      </c>
      <c r="E75" s="516" t="e">
        <f>IF(#REF!="","",#REF!)</f>
        <v>#REF!</v>
      </c>
      <c r="F75" s="516" t="e">
        <f>IF(#REF!="","",#REF!)</f>
        <v>#REF!</v>
      </c>
      <c r="G75" s="516" t="e">
        <f>IF(#REF!="","",#REF!)</f>
        <v>#REF!</v>
      </c>
      <c r="H75" s="516" t="e">
        <f>IF(#REF!="","",#REF!)</f>
        <v>#REF!</v>
      </c>
      <c r="I75" s="516" t="e">
        <f>IF(#REF!="","",#REF!)</f>
        <v>#REF!</v>
      </c>
      <c r="J75" s="516" t="e">
        <f>IF(#REF!="","",#REF!)</f>
        <v>#REF!</v>
      </c>
      <c r="K75" s="517" t="e">
        <f>IF(#REF!="","",#REF!)</f>
        <v>#REF!</v>
      </c>
      <c r="L75" s="518" t="e">
        <f>IF(#REF!="","",#REF!)</f>
        <v>#REF!</v>
      </c>
      <c r="M75" s="518" t="e">
        <f>IF(#REF!="","",#REF!)</f>
        <v>#REF!</v>
      </c>
      <c r="N75" s="518" t="e">
        <f>IF(#REF!="","",#REF!)</f>
        <v>#REF!</v>
      </c>
      <c r="O75" s="513" t="e">
        <f>IF(#REF!="","",#REF!)</f>
        <v>#REF!</v>
      </c>
      <c r="P75" s="519" t="e">
        <f>IF(#REF!="","",#REF!)</f>
        <v>#REF!</v>
      </c>
      <c r="Q75" s="520" t="e">
        <f>IF(#REF!="","",#REF!)</f>
        <v>#REF!</v>
      </c>
      <c r="R75" s="543"/>
      <c r="S75" s="544"/>
      <c r="T75" s="545" t="str">
        <f>IFERROR(IF(R75="","",VLOOKUP(P75,【参考】数式用!$A$5:$H$34,MATCH(S75,【参考】数式用!$F$4:$H$4,0)+5,0)),"")</f>
        <v/>
      </c>
      <c r="U75" s="562" t="str">
        <f>IF(S75="特定加算Ⅰ",VLOOKUP(P75,【参考】数式用!$A$5:$I$28,9,FALSE),"-")</f>
        <v>-</v>
      </c>
      <c r="V75" s="89" t="s">
        <v>134</v>
      </c>
      <c r="W75" s="546"/>
      <c r="X75" s="131" t="s">
        <v>135</v>
      </c>
      <c r="Y75" s="546"/>
      <c r="Z75" s="297" t="s">
        <v>136</v>
      </c>
      <c r="AA75" s="546"/>
      <c r="AB75" s="131" t="s">
        <v>135</v>
      </c>
      <c r="AC75" s="546"/>
      <c r="AD75" s="131" t="s">
        <v>137</v>
      </c>
      <c r="AE75" s="525" t="s">
        <v>138</v>
      </c>
      <c r="AF75" s="526" t="str">
        <f t="shared" si="1"/>
        <v/>
      </c>
      <c r="AG75" s="527" t="s">
        <v>139</v>
      </c>
      <c r="AH75" s="528" t="str">
        <f t="shared" si="2"/>
        <v/>
      </c>
      <c r="AJ75" s="98" t="str">
        <f t="shared" si="3"/>
        <v>○</v>
      </c>
      <c r="AK75" s="100" t="str">
        <f t="shared" si="5"/>
        <v/>
      </c>
      <c r="AL75" s="100"/>
      <c r="AM75" s="100"/>
      <c r="AN75" s="100"/>
      <c r="AO75" s="100"/>
      <c r="AP75" s="100"/>
      <c r="AQ75" s="100"/>
      <c r="AR75" s="100"/>
      <c r="AS75" s="547"/>
    </row>
    <row r="76" spans="1:45" ht="33" customHeight="1" thickBot="1">
      <c r="A76" s="513">
        <f t="shared" si="4"/>
        <v>65</v>
      </c>
      <c r="B76" s="514" t="e">
        <f>IF(#REF!="","",#REF!)</f>
        <v>#REF!</v>
      </c>
      <c r="C76" s="515" t="e">
        <f>IF(#REF!="","",#REF!)</f>
        <v>#REF!</v>
      </c>
      <c r="D76" s="516" t="e">
        <f>IF(#REF!="","",#REF!)</f>
        <v>#REF!</v>
      </c>
      <c r="E76" s="516" t="e">
        <f>IF(#REF!="","",#REF!)</f>
        <v>#REF!</v>
      </c>
      <c r="F76" s="516" t="e">
        <f>IF(#REF!="","",#REF!)</f>
        <v>#REF!</v>
      </c>
      <c r="G76" s="516" t="e">
        <f>IF(#REF!="","",#REF!)</f>
        <v>#REF!</v>
      </c>
      <c r="H76" s="516" t="e">
        <f>IF(#REF!="","",#REF!)</f>
        <v>#REF!</v>
      </c>
      <c r="I76" s="516" t="e">
        <f>IF(#REF!="","",#REF!)</f>
        <v>#REF!</v>
      </c>
      <c r="J76" s="516" t="e">
        <f>IF(#REF!="","",#REF!)</f>
        <v>#REF!</v>
      </c>
      <c r="K76" s="517" t="e">
        <f>IF(#REF!="","",#REF!)</f>
        <v>#REF!</v>
      </c>
      <c r="L76" s="518" t="e">
        <f>IF(#REF!="","",#REF!)</f>
        <v>#REF!</v>
      </c>
      <c r="M76" s="518" t="e">
        <f>IF(#REF!="","",#REF!)</f>
        <v>#REF!</v>
      </c>
      <c r="N76" s="518" t="e">
        <f>IF(#REF!="","",#REF!)</f>
        <v>#REF!</v>
      </c>
      <c r="O76" s="513" t="e">
        <f>IF(#REF!="","",#REF!)</f>
        <v>#REF!</v>
      </c>
      <c r="P76" s="519" t="e">
        <f>IF(#REF!="","",#REF!)</f>
        <v>#REF!</v>
      </c>
      <c r="Q76" s="520" t="e">
        <f>IF(#REF!="","",#REF!)</f>
        <v>#REF!</v>
      </c>
      <c r="R76" s="543"/>
      <c r="S76" s="544"/>
      <c r="T76" s="545" t="str">
        <f>IFERROR(IF(R76="","",VLOOKUP(P76,【参考】数式用!$A$5:$H$34,MATCH(S76,【参考】数式用!$F$4:$H$4,0)+5,0)),"")</f>
        <v/>
      </c>
      <c r="U76" s="562" t="str">
        <f>IF(S76="特定加算Ⅰ",VLOOKUP(P76,【参考】数式用!$A$5:$I$28,9,FALSE),"-")</f>
        <v>-</v>
      </c>
      <c r="V76" s="89" t="s">
        <v>134</v>
      </c>
      <c r="W76" s="546"/>
      <c r="X76" s="131" t="s">
        <v>135</v>
      </c>
      <c r="Y76" s="546"/>
      <c r="Z76" s="297" t="s">
        <v>136</v>
      </c>
      <c r="AA76" s="546"/>
      <c r="AB76" s="131" t="s">
        <v>135</v>
      </c>
      <c r="AC76" s="546"/>
      <c r="AD76" s="131" t="s">
        <v>137</v>
      </c>
      <c r="AE76" s="525" t="s">
        <v>138</v>
      </c>
      <c r="AF76" s="526" t="str">
        <f t="shared" si="1"/>
        <v/>
      </c>
      <c r="AG76" s="527" t="s">
        <v>139</v>
      </c>
      <c r="AH76" s="528" t="str">
        <f t="shared" si="2"/>
        <v/>
      </c>
      <c r="AJ76" s="98" t="str">
        <f t="shared" si="3"/>
        <v>○</v>
      </c>
      <c r="AK76" s="100" t="str">
        <f t="shared" ref="AK76:AK111" si="6">IFERROR(IF(T76="エラー","当該サービスに存在しない加算区分が選択されていますので、修正してください。",""),"")</f>
        <v/>
      </c>
      <c r="AL76" s="100"/>
      <c r="AM76" s="100"/>
      <c r="AN76" s="100"/>
      <c r="AO76" s="100"/>
      <c r="AP76" s="100"/>
      <c r="AQ76" s="100"/>
      <c r="AR76" s="100"/>
      <c r="AS76" s="547"/>
    </row>
    <row r="77" spans="1:45" ht="33" customHeight="1" thickBot="1">
      <c r="A77" s="513">
        <f t="shared" si="4"/>
        <v>66</v>
      </c>
      <c r="B77" s="514" t="e">
        <f>IF(#REF!="","",#REF!)</f>
        <v>#REF!</v>
      </c>
      <c r="C77" s="515" t="e">
        <f>IF(#REF!="","",#REF!)</f>
        <v>#REF!</v>
      </c>
      <c r="D77" s="516" t="e">
        <f>IF(#REF!="","",#REF!)</f>
        <v>#REF!</v>
      </c>
      <c r="E77" s="516" t="e">
        <f>IF(#REF!="","",#REF!)</f>
        <v>#REF!</v>
      </c>
      <c r="F77" s="516" t="e">
        <f>IF(#REF!="","",#REF!)</f>
        <v>#REF!</v>
      </c>
      <c r="G77" s="516" t="e">
        <f>IF(#REF!="","",#REF!)</f>
        <v>#REF!</v>
      </c>
      <c r="H77" s="516" t="e">
        <f>IF(#REF!="","",#REF!)</f>
        <v>#REF!</v>
      </c>
      <c r="I77" s="516" t="e">
        <f>IF(#REF!="","",#REF!)</f>
        <v>#REF!</v>
      </c>
      <c r="J77" s="516" t="e">
        <f>IF(#REF!="","",#REF!)</f>
        <v>#REF!</v>
      </c>
      <c r="K77" s="517" t="e">
        <f>IF(#REF!="","",#REF!)</f>
        <v>#REF!</v>
      </c>
      <c r="L77" s="518" t="e">
        <f>IF(#REF!="","",#REF!)</f>
        <v>#REF!</v>
      </c>
      <c r="M77" s="518" t="e">
        <f>IF(#REF!="","",#REF!)</f>
        <v>#REF!</v>
      </c>
      <c r="N77" s="518" t="e">
        <f>IF(#REF!="","",#REF!)</f>
        <v>#REF!</v>
      </c>
      <c r="O77" s="513" t="e">
        <f>IF(#REF!="","",#REF!)</f>
        <v>#REF!</v>
      </c>
      <c r="P77" s="519" t="e">
        <f>IF(#REF!="","",#REF!)</f>
        <v>#REF!</v>
      </c>
      <c r="Q77" s="520" t="e">
        <f>IF(#REF!="","",#REF!)</f>
        <v>#REF!</v>
      </c>
      <c r="R77" s="543"/>
      <c r="S77" s="544"/>
      <c r="T77" s="545" t="str">
        <f>IFERROR(IF(R77="","",VLOOKUP(P77,【参考】数式用!$A$5:$H$34,MATCH(S77,【参考】数式用!$F$4:$H$4,0)+5,0)),"")</f>
        <v/>
      </c>
      <c r="U77" s="562" t="str">
        <f>IF(S77="特定加算Ⅰ",VLOOKUP(P77,【参考】数式用!$A$5:$I$28,9,FALSE),"-")</f>
        <v>-</v>
      </c>
      <c r="V77" s="89" t="s">
        <v>134</v>
      </c>
      <c r="W77" s="546"/>
      <c r="X77" s="131" t="s">
        <v>135</v>
      </c>
      <c r="Y77" s="546"/>
      <c r="Z77" s="297" t="s">
        <v>136</v>
      </c>
      <c r="AA77" s="546"/>
      <c r="AB77" s="131" t="s">
        <v>135</v>
      </c>
      <c r="AC77" s="546"/>
      <c r="AD77" s="131" t="s">
        <v>137</v>
      </c>
      <c r="AE77" s="525" t="s">
        <v>138</v>
      </c>
      <c r="AF77" s="526" t="str">
        <f t="shared" ref="AF77:AF111" si="7">IF(AND(W77&gt;=1,Y77&gt;=1,AA77&gt;=1,AC77&gt;=1),(AA77*12+AC77)-(W77*12+Y77)+1,"")</f>
        <v/>
      </c>
      <c r="AG77" s="527" t="s">
        <v>139</v>
      </c>
      <c r="AH77" s="528" t="str">
        <f t="shared" ref="AH77:AH111" si="8">IFERROR(ROUNDDOWN(Q77*T77,0)*AF77,"")</f>
        <v/>
      </c>
      <c r="AJ77" s="98" t="str">
        <f t="shared" ref="AJ77:AJ111" si="9">IFERROR(IF(T77="エラー","☓","○"),"")</f>
        <v>○</v>
      </c>
      <c r="AK77" s="100" t="str">
        <f t="shared" si="6"/>
        <v/>
      </c>
      <c r="AL77" s="100"/>
      <c r="AM77" s="100"/>
      <c r="AN77" s="100"/>
      <c r="AO77" s="100"/>
      <c r="AP77" s="100"/>
      <c r="AQ77" s="100"/>
      <c r="AR77" s="100"/>
      <c r="AS77" s="547"/>
    </row>
    <row r="78" spans="1:45" ht="33" customHeight="1" thickBot="1">
      <c r="A78" s="513">
        <f t="shared" si="4"/>
        <v>67</v>
      </c>
      <c r="B78" s="514" t="e">
        <f>IF(#REF!="","",#REF!)</f>
        <v>#REF!</v>
      </c>
      <c r="C78" s="515" t="e">
        <f>IF(#REF!="","",#REF!)</f>
        <v>#REF!</v>
      </c>
      <c r="D78" s="516" t="e">
        <f>IF(#REF!="","",#REF!)</f>
        <v>#REF!</v>
      </c>
      <c r="E78" s="516" t="e">
        <f>IF(#REF!="","",#REF!)</f>
        <v>#REF!</v>
      </c>
      <c r="F78" s="516" t="e">
        <f>IF(#REF!="","",#REF!)</f>
        <v>#REF!</v>
      </c>
      <c r="G78" s="516" t="e">
        <f>IF(#REF!="","",#REF!)</f>
        <v>#REF!</v>
      </c>
      <c r="H78" s="516" t="e">
        <f>IF(#REF!="","",#REF!)</f>
        <v>#REF!</v>
      </c>
      <c r="I78" s="516" t="e">
        <f>IF(#REF!="","",#REF!)</f>
        <v>#REF!</v>
      </c>
      <c r="J78" s="516" t="e">
        <f>IF(#REF!="","",#REF!)</f>
        <v>#REF!</v>
      </c>
      <c r="K78" s="517" t="e">
        <f>IF(#REF!="","",#REF!)</f>
        <v>#REF!</v>
      </c>
      <c r="L78" s="518" t="e">
        <f>IF(#REF!="","",#REF!)</f>
        <v>#REF!</v>
      </c>
      <c r="M78" s="518" t="e">
        <f>IF(#REF!="","",#REF!)</f>
        <v>#REF!</v>
      </c>
      <c r="N78" s="518" t="e">
        <f>IF(#REF!="","",#REF!)</f>
        <v>#REF!</v>
      </c>
      <c r="O78" s="513" t="e">
        <f>IF(#REF!="","",#REF!)</f>
        <v>#REF!</v>
      </c>
      <c r="P78" s="519" t="e">
        <f>IF(#REF!="","",#REF!)</f>
        <v>#REF!</v>
      </c>
      <c r="Q78" s="520" t="e">
        <f>IF(#REF!="","",#REF!)</f>
        <v>#REF!</v>
      </c>
      <c r="R78" s="543"/>
      <c r="S78" s="544"/>
      <c r="T78" s="545" t="str">
        <f>IFERROR(IF(R78="","",VLOOKUP(P78,【参考】数式用!$A$5:$H$34,MATCH(S78,【参考】数式用!$F$4:$H$4,0)+5,0)),"")</f>
        <v/>
      </c>
      <c r="U78" s="562" t="str">
        <f>IF(S78="特定加算Ⅰ",VLOOKUP(P78,【参考】数式用!$A$5:$I$28,9,FALSE),"-")</f>
        <v>-</v>
      </c>
      <c r="V78" s="89" t="s">
        <v>134</v>
      </c>
      <c r="W78" s="546"/>
      <c r="X78" s="131" t="s">
        <v>135</v>
      </c>
      <c r="Y78" s="546"/>
      <c r="Z78" s="297" t="s">
        <v>136</v>
      </c>
      <c r="AA78" s="546"/>
      <c r="AB78" s="131" t="s">
        <v>135</v>
      </c>
      <c r="AC78" s="546"/>
      <c r="AD78" s="131" t="s">
        <v>137</v>
      </c>
      <c r="AE78" s="525" t="s">
        <v>138</v>
      </c>
      <c r="AF78" s="526" t="str">
        <f t="shared" si="7"/>
        <v/>
      </c>
      <c r="AG78" s="527" t="s">
        <v>139</v>
      </c>
      <c r="AH78" s="528" t="str">
        <f t="shared" si="8"/>
        <v/>
      </c>
      <c r="AJ78" s="98" t="str">
        <f t="shared" si="9"/>
        <v>○</v>
      </c>
      <c r="AK78" s="100" t="str">
        <f t="shared" si="6"/>
        <v/>
      </c>
      <c r="AL78" s="100"/>
      <c r="AM78" s="100"/>
      <c r="AN78" s="100"/>
      <c r="AO78" s="100"/>
      <c r="AP78" s="100"/>
      <c r="AQ78" s="100"/>
      <c r="AR78" s="100"/>
      <c r="AS78" s="547"/>
    </row>
    <row r="79" spans="1:45" ht="33" customHeight="1" thickBot="1">
      <c r="A79" s="513">
        <f t="shared" si="4"/>
        <v>68</v>
      </c>
      <c r="B79" s="514" t="e">
        <f>IF(#REF!="","",#REF!)</f>
        <v>#REF!</v>
      </c>
      <c r="C79" s="515" t="e">
        <f>IF(#REF!="","",#REF!)</f>
        <v>#REF!</v>
      </c>
      <c r="D79" s="516" t="e">
        <f>IF(#REF!="","",#REF!)</f>
        <v>#REF!</v>
      </c>
      <c r="E79" s="516" t="e">
        <f>IF(#REF!="","",#REF!)</f>
        <v>#REF!</v>
      </c>
      <c r="F79" s="516" t="e">
        <f>IF(#REF!="","",#REF!)</f>
        <v>#REF!</v>
      </c>
      <c r="G79" s="516" t="e">
        <f>IF(#REF!="","",#REF!)</f>
        <v>#REF!</v>
      </c>
      <c r="H79" s="516" t="e">
        <f>IF(#REF!="","",#REF!)</f>
        <v>#REF!</v>
      </c>
      <c r="I79" s="516" t="e">
        <f>IF(#REF!="","",#REF!)</f>
        <v>#REF!</v>
      </c>
      <c r="J79" s="516" t="e">
        <f>IF(#REF!="","",#REF!)</f>
        <v>#REF!</v>
      </c>
      <c r="K79" s="517" t="e">
        <f>IF(#REF!="","",#REF!)</f>
        <v>#REF!</v>
      </c>
      <c r="L79" s="518" t="e">
        <f>IF(#REF!="","",#REF!)</f>
        <v>#REF!</v>
      </c>
      <c r="M79" s="518" t="e">
        <f>IF(#REF!="","",#REF!)</f>
        <v>#REF!</v>
      </c>
      <c r="N79" s="518" t="e">
        <f>IF(#REF!="","",#REF!)</f>
        <v>#REF!</v>
      </c>
      <c r="O79" s="513" t="e">
        <f>IF(#REF!="","",#REF!)</f>
        <v>#REF!</v>
      </c>
      <c r="P79" s="519" t="e">
        <f>IF(#REF!="","",#REF!)</f>
        <v>#REF!</v>
      </c>
      <c r="Q79" s="520" t="e">
        <f>IF(#REF!="","",#REF!)</f>
        <v>#REF!</v>
      </c>
      <c r="R79" s="543"/>
      <c r="S79" s="544"/>
      <c r="T79" s="545" t="str">
        <f>IFERROR(IF(R79="","",VLOOKUP(P79,【参考】数式用!$A$5:$H$34,MATCH(S79,【参考】数式用!$F$4:$H$4,0)+5,0)),"")</f>
        <v/>
      </c>
      <c r="U79" s="562" t="str">
        <f>IF(S79="特定加算Ⅰ",VLOOKUP(P79,【参考】数式用!$A$5:$I$28,9,FALSE),"-")</f>
        <v>-</v>
      </c>
      <c r="V79" s="89" t="s">
        <v>134</v>
      </c>
      <c r="W79" s="546"/>
      <c r="X79" s="131" t="s">
        <v>135</v>
      </c>
      <c r="Y79" s="546"/>
      <c r="Z79" s="297" t="s">
        <v>136</v>
      </c>
      <c r="AA79" s="546"/>
      <c r="AB79" s="131" t="s">
        <v>135</v>
      </c>
      <c r="AC79" s="546"/>
      <c r="AD79" s="131" t="s">
        <v>137</v>
      </c>
      <c r="AE79" s="525" t="s">
        <v>138</v>
      </c>
      <c r="AF79" s="526" t="str">
        <f t="shared" si="7"/>
        <v/>
      </c>
      <c r="AG79" s="527" t="s">
        <v>139</v>
      </c>
      <c r="AH79" s="528" t="str">
        <f t="shared" si="8"/>
        <v/>
      </c>
      <c r="AJ79" s="98" t="str">
        <f t="shared" si="9"/>
        <v>○</v>
      </c>
      <c r="AK79" s="100" t="str">
        <f t="shared" si="6"/>
        <v/>
      </c>
      <c r="AL79" s="100"/>
      <c r="AM79" s="100"/>
      <c r="AN79" s="100"/>
      <c r="AO79" s="100"/>
      <c r="AP79" s="100"/>
      <c r="AQ79" s="100"/>
      <c r="AR79" s="100"/>
      <c r="AS79" s="547"/>
    </row>
    <row r="80" spans="1:45" ht="33" customHeight="1" thickBot="1">
      <c r="A80" s="513">
        <f t="shared" si="4"/>
        <v>69</v>
      </c>
      <c r="B80" s="514" t="e">
        <f>IF(#REF!="","",#REF!)</f>
        <v>#REF!</v>
      </c>
      <c r="C80" s="515" t="e">
        <f>IF(#REF!="","",#REF!)</f>
        <v>#REF!</v>
      </c>
      <c r="D80" s="516" t="e">
        <f>IF(#REF!="","",#REF!)</f>
        <v>#REF!</v>
      </c>
      <c r="E80" s="516" t="e">
        <f>IF(#REF!="","",#REF!)</f>
        <v>#REF!</v>
      </c>
      <c r="F80" s="516" t="e">
        <f>IF(#REF!="","",#REF!)</f>
        <v>#REF!</v>
      </c>
      <c r="G80" s="516" t="e">
        <f>IF(#REF!="","",#REF!)</f>
        <v>#REF!</v>
      </c>
      <c r="H80" s="516" t="e">
        <f>IF(#REF!="","",#REF!)</f>
        <v>#REF!</v>
      </c>
      <c r="I80" s="516" t="e">
        <f>IF(#REF!="","",#REF!)</f>
        <v>#REF!</v>
      </c>
      <c r="J80" s="516" t="e">
        <f>IF(#REF!="","",#REF!)</f>
        <v>#REF!</v>
      </c>
      <c r="K80" s="517" t="e">
        <f>IF(#REF!="","",#REF!)</f>
        <v>#REF!</v>
      </c>
      <c r="L80" s="518" t="e">
        <f>IF(#REF!="","",#REF!)</f>
        <v>#REF!</v>
      </c>
      <c r="M80" s="518" t="e">
        <f>IF(#REF!="","",#REF!)</f>
        <v>#REF!</v>
      </c>
      <c r="N80" s="518" t="e">
        <f>IF(#REF!="","",#REF!)</f>
        <v>#REF!</v>
      </c>
      <c r="O80" s="513" t="e">
        <f>IF(#REF!="","",#REF!)</f>
        <v>#REF!</v>
      </c>
      <c r="P80" s="519" t="e">
        <f>IF(#REF!="","",#REF!)</f>
        <v>#REF!</v>
      </c>
      <c r="Q80" s="520" t="e">
        <f>IF(#REF!="","",#REF!)</f>
        <v>#REF!</v>
      </c>
      <c r="R80" s="543"/>
      <c r="S80" s="544"/>
      <c r="T80" s="545" t="str">
        <f>IFERROR(IF(R80="","",VLOOKUP(P80,【参考】数式用!$A$5:$H$34,MATCH(S80,【参考】数式用!$F$4:$H$4,0)+5,0)),"")</f>
        <v/>
      </c>
      <c r="U80" s="562" t="str">
        <f>IF(S80="特定加算Ⅰ",VLOOKUP(P80,【参考】数式用!$A$5:$I$28,9,FALSE),"-")</f>
        <v>-</v>
      </c>
      <c r="V80" s="89" t="s">
        <v>134</v>
      </c>
      <c r="W80" s="546"/>
      <c r="X80" s="131" t="s">
        <v>135</v>
      </c>
      <c r="Y80" s="546"/>
      <c r="Z80" s="297" t="s">
        <v>136</v>
      </c>
      <c r="AA80" s="546"/>
      <c r="AB80" s="131" t="s">
        <v>135</v>
      </c>
      <c r="AC80" s="546"/>
      <c r="AD80" s="131" t="s">
        <v>137</v>
      </c>
      <c r="AE80" s="525" t="s">
        <v>138</v>
      </c>
      <c r="AF80" s="526" t="str">
        <f t="shared" si="7"/>
        <v/>
      </c>
      <c r="AG80" s="527" t="s">
        <v>139</v>
      </c>
      <c r="AH80" s="528" t="str">
        <f t="shared" si="8"/>
        <v/>
      </c>
      <c r="AJ80" s="98" t="str">
        <f t="shared" si="9"/>
        <v>○</v>
      </c>
      <c r="AK80" s="100" t="str">
        <f t="shared" si="6"/>
        <v/>
      </c>
      <c r="AL80" s="100"/>
      <c r="AM80" s="100"/>
      <c r="AN80" s="100"/>
      <c r="AO80" s="100"/>
      <c r="AP80" s="100"/>
      <c r="AQ80" s="100"/>
      <c r="AR80" s="100"/>
      <c r="AS80" s="547"/>
    </row>
    <row r="81" spans="1:45" ht="33" customHeight="1" thickBot="1">
      <c r="A81" s="513">
        <f t="shared" si="4"/>
        <v>70</v>
      </c>
      <c r="B81" s="514" t="e">
        <f>IF(#REF!="","",#REF!)</f>
        <v>#REF!</v>
      </c>
      <c r="C81" s="515" t="e">
        <f>IF(#REF!="","",#REF!)</f>
        <v>#REF!</v>
      </c>
      <c r="D81" s="516" t="e">
        <f>IF(#REF!="","",#REF!)</f>
        <v>#REF!</v>
      </c>
      <c r="E81" s="516" t="e">
        <f>IF(#REF!="","",#REF!)</f>
        <v>#REF!</v>
      </c>
      <c r="F81" s="516" t="e">
        <f>IF(#REF!="","",#REF!)</f>
        <v>#REF!</v>
      </c>
      <c r="G81" s="516" t="e">
        <f>IF(#REF!="","",#REF!)</f>
        <v>#REF!</v>
      </c>
      <c r="H81" s="516" t="e">
        <f>IF(#REF!="","",#REF!)</f>
        <v>#REF!</v>
      </c>
      <c r="I81" s="516" t="e">
        <f>IF(#REF!="","",#REF!)</f>
        <v>#REF!</v>
      </c>
      <c r="J81" s="516" t="e">
        <f>IF(#REF!="","",#REF!)</f>
        <v>#REF!</v>
      </c>
      <c r="K81" s="517" t="e">
        <f>IF(#REF!="","",#REF!)</f>
        <v>#REF!</v>
      </c>
      <c r="L81" s="518" t="e">
        <f>IF(#REF!="","",#REF!)</f>
        <v>#REF!</v>
      </c>
      <c r="M81" s="518" t="e">
        <f>IF(#REF!="","",#REF!)</f>
        <v>#REF!</v>
      </c>
      <c r="N81" s="518" t="e">
        <f>IF(#REF!="","",#REF!)</f>
        <v>#REF!</v>
      </c>
      <c r="O81" s="513" t="e">
        <f>IF(#REF!="","",#REF!)</f>
        <v>#REF!</v>
      </c>
      <c r="P81" s="519" t="e">
        <f>IF(#REF!="","",#REF!)</f>
        <v>#REF!</v>
      </c>
      <c r="Q81" s="520" t="e">
        <f>IF(#REF!="","",#REF!)</f>
        <v>#REF!</v>
      </c>
      <c r="R81" s="543"/>
      <c r="S81" s="544"/>
      <c r="T81" s="545" t="str">
        <f>IFERROR(IF(R81="","",VLOOKUP(P81,【参考】数式用!$A$5:$H$34,MATCH(S81,【参考】数式用!$F$4:$H$4,0)+5,0)),"")</f>
        <v/>
      </c>
      <c r="U81" s="562" t="str">
        <f>IF(S81="特定加算Ⅰ",VLOOKUP(P81,【参考】数式用!$A$5:$I$28,9,FALSE),"-")</f>
        <v>-</v>
      </c>
      <c r="V81" s="89" t="s">
        <v>134</v>
      </c>
      <c r="W81" s="546"/>
      <c r="X81" s="131" t="s">
        <v>135</v>
      </c>
      <c r="Y81" s="546"/>
      <c r="Z81" s="297" t="s">
        <v>136</v>
      </c>
      <c r="AA81" s="546"/>
      <c r="AB81" s="131" t="s">
        <v>135</v>
      </c>
      <c r="AC81" s="546"/>
      <c r="AD81" s="131" t="s">
        <v>137</v>
      </c>
      <c r="AE81" s="525" t="s">
        <v>138</v>
      </c>
      <c r="AF81" s="526" t="str">
        <f t="shared" si="7"/>
        <v/>
      </c>
      <c r="AG81" s="527" t="s">
        <v>139</v>
      </c>
      <c r="AH81" s="528" t="str">
        <f t="shared" si="8"/>
        <v/>
      </c>
      <c r="AJ81" s="98" t="str">
        <f t="shared" si="9"/>
        <v>○</v>
      </c>
      <c r="AK81" s="100" t="str">
        <f t="shared" si="6"/>
        <v/>
      </c>
      <c r="AL81" s="100"/>
      <c r="AM81" s="100"/>
      <c r="AN81" s="100"/>
      <c r="AO81" s="100"/>
      <c r="AP81" s="100"/>
      <c r="AQ81" s="100"/>
      <c r="AR81" s="100"/>
      <c r="AS81" s="547"/>
    </row>
    <row r="82" spans="1:45" ht="33" customHeight="1" thickBot="1">
      <c r="A82" s="513">
        <f t="shared" si="4"/>
        <v>71</v>
      </c>
      <c r="B82" s="514" t="e">
        <f>IF(#REF!="","",#REF!)</f>
        <v>#REF!</v>
      </c>
      <c r="C82" s="515" t="e">
        <f>IF(#REF!="","",#REF!)</f>
        <v>#REF!</v>
      </c>
      <c r="D82" s="516" t="e">
        <f>IF(#REF!="","",#REF!)</f>
        <v>#REF!</v>
      </c>
      <c r="E82" s="516" t="e">
        <f>IF(#REF!="","",#REF!)</f>
        <v>#REF!</v>
      </c>
      <c r="F82" s="516" t="e">
        <f>IF(#REF!="","",#REF!)</f>
        <v>#REF!</v>
      </c>
      <c r="G82" s="516" t="e">
        <f>IF(#REF!="","",#REF!)</f>
        <v>#REF!</v>
      </c>
      <c r="H82" s="516" t="e">
        <f>IF(#REF!="","",#REF!)</f>
        <v>#REF!</v>
      </c>
      <c r="I82" s="516" t="e">
        <f>IF(#REF!="","",#REF!)</f>
        <v>#REF!</v>
      </c>
      <c r="J82" s="516" t="e">
        <f>IF(#REF!="","",#REF!)</f>
        <v>#REF!</v>
      </c>
      <c r="K82" s="517" t="e">
        <f>IF(#REF!="","",#REF!)</f>
        <v>#REF!</v>
      </c>
      <c r="L82" s="518" t="e">
        <f>IF(#REF!="","",#REF!)</f>
        <v>#REF!</v>
      </c>
      <c r="M82" s="518" t="e">
        <f>IF(#REF!="","",#REF!)</f>
        <v>#REF!</v>
      </c>
      <c r="N82" s="518" t="e">
        <f>IF(#REF!="","",#REF!)</f>
        <v>#REF!</v>
      </c>
      <c r="O82" s="513" t="e">
        <f>IF(#REF!="","",#REF!)</f>
        <v>#REF!</v>
      </c>
      <c r="P82" s="519" t="e">
        <f>IF(#REF!="","",#REF!)</f>
        <v>#REF!</v>
      </c>
      <c r="Q82" s="520" t="e">
        <f>IF(#REF!="","",#REF!)</f>
        <v>#REF!</v>
      </c>
      <c r="R82" s="543"/>
      <c r="S82" s="544"/>
      <c r="T82" s="545" t="str">
        <f>IFERROR(IF(R82="","",VLOOKUP(P82,【参考】数式用!$A$5:$H$34,MATCH(S82,【参考】数式用!$F$4:$H$4,0)+5,0)),"")</f>
        <v/>
      </c>
      <c r="U82" s="562" t="str">
        <f>IF(S82="特定加算Ⅰ",VLOOKUP(P82,【参考】数式用!$A$5:$I$28,9,FALSE),"-")</f>
        <v>-</v>
      </c>
      <c r="V82" s="89" t="s">
        <v>134</v>
      </c>
      <c r="W82" s="546"/>
      <c r="X82" s="131" t="s">
        <v>135</v>
      </c>
      <c r="Y82" s="546"/>
      <c r="Z82" s="297" t="s">
        <v>136</v>
      </c>
      <c r="AA82" s="546"/>
      <c r="AB82" s="131" t="s">
        <v>135</v>
      </c>
      <c r="AC82" s="546"/>
      <c r="AD82" s="131" t="s">
        <v>137</v>
      </c>
      <c r="AE82" s="525" t="s">
        <v>138</v>
      </c>
      <c r="AF82" s="526" t="str">
        <f t="shared" si="7"/>
        <v/>
      </c>
      <c r="AG82" s="527" t="s">
        <v>139</v>
      </c>
      <c r="AH82" s="528" t="str">
        <f t="shared" si="8"/>
        <v/>
      </c>
      <c r="AJ82" s="98" t="str">
        <f t="shared" si="9"/>
        <v>○</v>
      </c>
      <c r="AK82" s="100" t="str">
        <f t="shared" si="6"/>
        <v/>
      </c>
      <c r="AL82" s="100"/>
      <c r="AM82" s="100"/>
      <c r="AN82" s="100"/>
      <c r="AO82" s="100"/>
      <c r="AP82" s="100"/>
      <c r="AQ82" s="100"/>
      <c r="AR82" s="100"/>
      <c r="AS82" s="547"/>
    </row>
    <row r="83" spans="1:45" ht="33" customHeight="1" thickBot="1">
      <c r="A83" s="513">
        <f t="shared" si="4"/>
        <v>72</v>
      </c>
      <c r="B83" s="514" t="e">
        <f>IF(#REF!="","",#REF!)</f>
        <v>#REF!</v>
      </c>
      <c r="C83" s="515" t="e">
        <f>IF(#REF!="","",#REF!)</f>
        <v>#REF!</v>
      </c>
      <c r="D83" s="516" t="e">
        <f>IF(#REF!="","",#REF!)</f>
        <v>#REF!</v>
      </c>
      <c r="E83" s="516" t="e">
        <f>IF(#REF!="","",#REF!)</f>
        <v>#REF!</v>
      </c>
      <c r="F83" s="516" t="e">
        <f>IF(#REF!="","",#REF!)</f>
        <v>#REF!</v>
      </c>
      <c r="G83" s="516" t="e">
        <f>IF(#REF!="","",#REF!)</f>
        <v>#REF!</v>
      </c>
      <c r="H83" s="516" t="e">
        <f>IF(#REF!="","",#REF!)</f>
        <v>#REF!</v>
      </c>
      <c r="I83" s="516" t="e">
        <f>IF(#REF!="","",#REF!)</f>
        <v>#REF!</v>
      </c>
      <c r="J83" s="516" t="e">
        <f>IF(#REF!="","",#REF!)</f>
        <v>#REF!</v>
      </c>
      <c r="K83" s="517" t="e">
        <f>IF(#REF!="","",#REF!)</f>
        <v>#REF!</v>
      </c>
      <c r="L83" s="518" t="e">
        <f>IF(#REF!="","",#REF!)</f>
        <v>#REF!</v>
      </c>
      <c r="M83" s="518" t="e">
        <f>IF(#REF!="","",#REF!)</f>
        <v>#REF!</v>
      </c>
      <c r="N83" s="518" t="e">
        <f>IF(#REF!="","",#REF!)</f>
        <v>#REF!</v>
      </c>
      <c r="O83" s="513" t="e">
        <f>IF(#REF!="","",#REF!)</f>
        <v>#REF!</v>
      </c>
      <c r="P83" s="519" t="e">
        <f>IF(#REF!="","",#REF!)</f>
        <v>#REF!</v>
      </c>
      <c r="Q83" s="520" t="e">
        <f>IF(#REF!="","",#REF!)</f>
        <v>#REF!</v>
      </c>
      <c r="R83" s="543"/>
      <c r="S83" s="544"/>
      <c r="T83" s="545" t="str">
        <f>IFERROR(IF(R83="","",VLOOKUP(P83,【参考】数式用!$A$5:$H$34,MATCH(S83,【参考】数式用!$F$4:$H$4,0)+5,0)),"")</f>
        <v/>
      </c>
      <c r="U83" s="562" t="str">
        <f>IF(S83="特定加算Ⅰ",VLOOKUP(P83,【参考】数式用!$A$5:$I$28,9,FALSE),"-")</f>
        <v>-</v>
      </c>
      <c r="V83" s="89" t="s">
        <v>134</v>
      </c>
      <c r="W83" s="546"/>
      <c r="X83" s="131" t="s">
        <v>135</v>
      </c>
      <c r="Y83" s="546"/>
      <c r="Z83" s="297" t="s">
        <v>136</v>
      </c>
      <c r="AA83" s="546"/>
      <c r="AB83" s="131" t="s">
        <v>135</v>
      </c>
      <c r="AC83" s="546"/>
      <c r="AD83" s="131" t="s">
        <v>137</v>
      </c>
      <c r="AE83" s="525" t="s">
        <v>138</v>
      </c>
      <c r="AF83" s="526" t="str">
        <f t="shared" si="7"/>
        <v/>
      </c>
      <c r="AG83" s="527" t="s">
        <v>139</v>
      </c>
      <c r="AH83" s="528" t="str">
        <f t="shared" si="8"/>
        <v/>
      </c>
      <c r="AJ83" s="98" t="str">
        <f t="shared" si="9"/>
        <v>○</v>
      </c>
      <c r="AK83" s="100" t="str">
        <f t="shared" si="6"/>
        <v/>
      </c>
      <c r="AL83" s="100"/>
      <c r="AM83" s="100"/>
      <c r="AN83" s="100"/>
      <c r="AO83" s="100"/>
      <c r="AP83" s="100"/>
      <c r="AQ83" s="100"/>
      <c r="AR83" s="100"/>
      <c r="AS83" s="547"/>
    </row>
    <row r="84" spans="1:45" ht="33" customHeight="1" thickBot="1">
      <c r="A84" s="513">
        <f t="shared" si="4"/>
        <v>73</v>
      </c>
      <c r="B84" s="514" t="e">
        <f>IF(#REF!="","",#REF!)</f>
        <v>#REF!</v>
      </c>
      <c r="C84" s="515" t="e">
        <f>IF(#REF!="","",#REF!)</f>
        <v>#REF!</v>
      </c>
      <c r="D84" s="516" t="e">
        <f>IF(#REF!="","",#REF!)</f>
        <v>#REF!</v>
      </c>
      <c r="E84" s="516" t="e">
        <f>IF(#REF!="","",#REF!)</f>
        <v>#REF!</v>
      </c>
      <c r="F84" s="516" t="e">
        <f>IF(#REF!="","",#REF!)</f>
        <v>#REF!</v>
      </c>
      <c r="G84" s="516" t="e">
        <f>IF(#REF!="","",#REF!)</f>
        <v>#REF!</v>
      </c>
      <c r="H84" s="516" t="e">
        <f>IF(#REF!="","",#REF!)</f>
        <v>#REF!</v>
      </c>
      <c r="I84" s="516" t="e">
        <f>IF(#REF!="","",#REF!)</f>
        <v>#REF!</v>
      </c>
      <c r="J84" s="516" t="e">
        <f>IF(#REF!="","",#REF!)</f>
        <v>#REF!</v>
      </c>
      <c r="K84" s="517" t="e">
        <f>IF(#REF!="","",#REF!)</f>
        <v>#REF!</v>
      </c>
      <c r="L84" s="518" t="e">
        <f>IF(#REF!="","",#REF!)</f>
        <v>#REF!</v>
      </c>
      <c r="M84" s="518" t="e">
        <f>IF(#REF!="","",#REF!)</f>
        <v>#REF!</v>
      </c>
      <c r="N84" s="518" t="e">
        <f>IF(#REF!="","",#REF!)</f>
        <v>#REF!</v>
      </c>
      <c r="O84" s="513" t="e">
        <f>IF(#REF!="","",#REF!)</f>
        <v>#REF!</v>
      </c>
      <c r="P84" s="519" t="e">
        <f>IF(#REF!="","",#REF!)</f>
        <v>#REF!</v>
      </c>
      <c r="Q84" s="520" t="e">
        <f>IF(#REF!="","",#REF!)</f>
        <v>#REF!</v>
      </c>
      <c r="R84" s="543"/>
      <c r="S84" s="544"/>
      <c r="T84" s="545" t="str">
        <f>IFERROR(IF(R84="","",VLOOKUP(P84,【参考】数式用!$A$5:$H$34,MATCH(S84,【参考】数式用!$F$4:$H$4,0)+5,0)),"")</f>
        <v/>
      </c>
      <c r="U84" s="562" t="str">
        <f>IF(S84="特定加算Ⅰ",VLOOKUP(P84,【参考】数式用!$A$5:$I$28,9,FALSE),"-")</f>
        <v>-</v>
      </c>
      <c r="V84" s="89" t="s">
        <v>134</v>
      </c>
      <c r="W84" s="546"/>
      <c r="X84" s="131" t="s">
        <v>135</v>
      </c>
      <c r="Y84" s="546"/>
      <c r="Z84" s="297" t="s">
        <v>136</v>
      </c>
      <c r="AA84" s="546"/>
      <c r="AB84" s="131" t="s">
        <v>135</v>
      </c>
      <c r="AC84" s="546"/>
      <c r="AD84" s="131" t="s">
        <v>137</v>
      </c>
      <c r="AE84" s="525" t="s">
        <v>138</v>
      </c>
      <c r="AF84" s="526" t="str">
        <f t="shared" si="7"/>
        <v/>
      </c>
      <c r="AG84" s="527" t="s">
        <v>139</v>
      </c>
      <c r="AH84" s="528" t="str">
        <f t="shared" si="8"/>
        <v/>
      </c>
      <c r="AJ84" s="98" t="str">
        <f t="shared" si="9"/>
        <v>○</v>
      </c>
      <c r="AK84" s="100" t="str">
        <f t="shared" si="6"/>
        <v/>
      </c>
      <c r="AL84" s="100"/>
      <c r="AM84" s="100"/>
      <c r="AN84" s="100"/>
      <c r="AO84" s="100"/>
      <c r="AP84" s="100"/>
      <c r="AQ84" s="100"/>
      <c r="AR84" s="100"/>
      <c r="AS84" s="547"/>
    </row>
    <row r="85" spans="1:45" ht="33" customHeight="1" thickBot="1">
      <c r="A85" s="513">
        <f t="shared" si="4"/>
        <v>74</v>
      </c>
      <c r="B85" s="514" t="e">
        <f>IF(#REF!="","",#REF!)</f>
        <v>#REF!</v>
      </c>
      <c r="C85" s="515" t="e">
        <f>IF(#REF!="","",#REF!)</f>
        <v>#REF!</v>
      </c>
      <c r="D85" s="516" t="e">
        <f>IF(#REF!="","",#REF!)</f>
        <v>#REF!</v>
      </c>
      <c r="E85" s="516" t="e">
        <f>IF(#REF!="","",#REF!)</f>
        <v>#REF!</v>
      </c>
      <c r="F85" s="516" t="e">
        <f>IF(#REF!="","",#REF!)</f>
        <v>#REF!</v>
      </c>
      <c r="G85" s="516" t="e">
        <f>IF(#REF!="","",#REF!)</f>
        <v>#REF!</v>
      </c>
      <c r="H85" s="516" t="e">
        <f>IF(#REF!="","",#REF!)</f>
        <v>#REF!</v>
      </c>
      <c r="I85" s="516" t="e">
        <f>IF(#REF!="","",#REF!)</f>
        <v>#REF!</v>
      </c>
      <c r="J85" s="516" t="e">
        <f>IF(#REF!="","",#REF!)</f>
        <v>#REF!</v>
      </c>
      <c r="K85" s="517" t="e">
        <f>IF(#REF!="","",#REF!)</f>
        <v>#REF!</v>
      </c>
      <c r="L85" s="518" t="e">
        <f>IF(#REF!="","",#REF!)</f>
        <v>#REF!</v>
      </c>
      <c r="M85" s="518" t="e">
        <f>IF(#REF!="","",#REF!)</f>
        <v>#REF!</v>
      </c>
      <c r="N85" s="518" t="e">
        <f>IF(#REF!="","",#REF!)</f>
        <v>#REF!</v>
      </c>
      <c r="O85" s="513" t="e">
        <f>IF(#REF!="","",#REF!)</f>
        <v>#REF!</v>
      </c>
      <c r="P85" s="519" t="e">
        <f>IF(#REF!="","",#REF!)</f>
        <v>#REF!</v>
      </c>
      <c r="Q85" s="520" t="e">
        <f>IF(#REF!="","",#REF!)</f>
        <v>#REF!</v>
      </c>
      <c r="R85" s="543"/>
      <c r="S85" s="544"/>
      <c r="T85" s="545" t="str">
        <f>IFERROR(IF(R85="","",VLOOKUP(P85,【参考】数式用!$A$5:$H$34,MATCH(S85,【参考】数式用!$F$4:$H$4,0)+5,0)),"")</f>
        <v/>
      </c>
      <c r="U85" s="562" t="str">
        <f>IF(S85="特定加算Ⅰ",VLOOKUP(P85,【参考】数式用!$A$5:$I$28,9,FALSE),"-")</f>
        <v>-</v>
      </c>
      <c r="V85" s="89" t="s">
        <v>134</v>
      </c>
      <c r="W85" s="546"/>
      <c r="X85" s="131" t="s">
        <v>135</v>
      </c>
      <c r="Y85" s="546"/>
      <c r="Z85" s="297" t="s">
        <v>136</v>
      </c>
      <c r="AA85" s="546"/>
      <c r="AB85" s="131" t="s">
        <v>135</v>
      </c>
      <c r="AC85" s="546"/>
      <c r="AD85" s="131" t="s">
        <v>137</v>
      </c>
      <c r="AE85" s="525" t="s">
        <v>138</v>
      </c>
      <c r="AF85" s="526" t="str">
        <f t="shared" si="7"/>
        <v/>
      </c>
      <c r="AG85" s="527" t="s">
        <v>139</v>
      </c>
      <c r="AH85" s="528" t="str">
        <f t="shared" si="8"/>
        <v/>
      </c>
      <c r="AJ85" s="98" t="str">
        <f t="shared" si="9"/>
        <v>○</v>
      </c>
      <c r="AK85" s="100" t="str">
        <f t="shared" si="6"/>
        <v/>
      </c>
      <c r="AL85" s="100"/>
      <c r="AM85" s="100"/>
      <c r="AN85" s="100"/>
      <c r="AO85" s="100"/>
      <c r="AP85" s="100"/>
      <c r="AQ85" s="100"/>
      <c r="AR85" s="100"/>
      <c r="AS85" s="547"/>
    </row>
    <row r="86" spans="1:45" ht="33" customHeight="1" thickBot="1">
      <c r="A86" s="513">
        <f t="shared" si="4"/>
        <v>75</v>
      </c>
      <c r="B86" s="514" t="e">
        <f>IF(#REF!="","",#REF!)</f>
        <v>#REF!</v>
      </c>
      <c r="C86" s="515" t="e">
        <f>IF(#REF!="","",#REF!)</f>
        <v>#REF!</v>
      </c>
      <c r="D86" s="516" t="e">
        <f>IF(#REF!="","",#REF!)</f>
        <v>#REF!</v>
      </c>
      <c r="E86" s="516" t="e">
        <f>IF(#REF!="","",#REF!)</f>
        <v>#REF!</v>
      </c>
      <c r="F86" s="516" t="e">
        <f>IF(#REF!="","",#REF!)</f>
        <v>#REF!</v>
      </c>
      <c r="G86" s="516" t="e">
        <f>IF(#REF!="","",#REF!)</f>
        <v>#REF!</v>
      </c>
      <c r="H86" s="516" t="e">
        <f>IF(#REF!="","",#REF!)</f>
        <v>#REF!</v>
      </c>
      <c r="I86" s="516" t="e">
        <f>IF(#REF!="","",#REF!)</f>
        <v>#REF!</v>
      </c>
      <c r="J86" s="516" t="e">
        <f>IF(#REF!="","",#REF!)</f>
        <v>#REF!</v>
      </c>
      <c r="K86" s="517" t="e">
        <f>IF(#REF!="","",#REF!)</f>
        <v>#REF!</v>
      </c>
      <c r="L86" s="518" t="e">
        <f>IF(#REF!="","",#REF!)</f>
        <v>#REF!</v>
      </c>
      <c r="M86" s="518" t="e">
        <f>IF(#REF!="","",#REF!)</f>
        <v>#REF!</v>
      </c>
      <c r="N86" s="518" t="e">
        <f>IF(#REF!="","",#REF!)</f>
        <v>#REF!</v>
      </c>
      <c r="O86" s="513" t="e">
        <f>IF(#REF!="","",#REF!)</f>
        <v>#REF!</v>
      </c>
      <c r="P86" s="519" t="e">
        <f>IF(#REF!="","",#REF!)</f>
        <v>#REF!</v>
      </c>
      <c r="Q86" s="520" t="e">
        <f>IF(#REF!="","",#REF!)</f>
        <v>#REF!</v>
      </c>
      <c r="R86" s="543"/>
      <c r="S86" s="544"/>
      <c r="T86" s="545" t="str">
        <f>IFERROR(IF(R86="","",VLOOKUP(P86,【参考】数式用!$A$5:$H$34,MATCH(S86,【参考】数式用!$F$4:$H$4,0)+5,0)),"")</f>
        <v/>
      </c>
      <c r="U86" s="562" t="str">
        <f>IF(S86="特定加算Ⅰ",VLOOKUP(P86,【参考】数式用!$A$5:$I$28,9,FALSE),"-")</f>
        <v>-</v>
      </c>
      <c r="V86" s="89" t="s">
        <v>134</v>
      </c>
      <c r="W86" s="546"/>
      <c r="X86" s="131" t="s">
        <v>135</v>
      </c>
      <c r="Y86" s="546"/>
      <c r="Z86" s="297" t="s">
        <v>136</v>
      </c>
      <c r="AA86" s="546"/>
      <c r="AB86" s="131" t="s">
        <v>135</v>
      </c>
      <c r="AC86" s="546"/>
      <c r="AD86" s="131" t="s">
        <v>137</v>
      </c>
      <c r="AE86" s="525" t="s">
        <v>138</v>
      </c>
      <c r="AF86" s="526" t="str">
        <f t="shared" si="7"/>
        <v/>
      </c>
      <c r="AG86" s="527" t="s">
        <v>139</v>
      </c>
      <c r="AH86" s="528" t="str">
        <f t="shared" si="8"/>
        <v/>
      </c>
      <c r="AJ86" s="98" t="str">
        <f t="shared" si="9"/>
        <v>○</v>
      </c>
      <c r="AK86" s="100" t="str">
        <f t="shared" si="6"/>
        <v/>
      </c>
      <c r="AL86" s="100"/>
      <c r="AM86" s="100"/>
      <c r="AN86" s="100"/>
      <c r="AO86" s="100"/>
      <c r="AP86" s="100"/>
      <c r="AQ86" s="100"/>
      <c r="AR86" s="100"/>
      <c r="AS86" s="547"/>
    </row>
    <row r="87" spans="1:45" ht="33" customHeight="1" thickBot="1">
      <c r="A87" s="513">
        <f t="shared" si="4"/>
        <v>76</v>
      </c>
      <c r="B87" s="514" t="e">
        <f>IF(#REF!="","",#REF!)</f>
        <v>#REF!</v>
      </c>
      <c r="C87" s="515" t="e">
        <f>IF(#REF!="","",#REF!)</f>
        <v>#REF!</v>
      </c>
      <c r="D87" s="516" t="e">
        <f>IF(#REF!="","",#REF!)</f>
        <v>#REF!</v>
      </c>
      <c r="E87" s="516" t="e">
        <f>IF(#REF!="","",#REF!)</f>
        <v>#REF!</v>
      </c>
      <c r="F87" s="516" t="e">
        <f>IF(#REF!="","",#REF!)</f>
        <v>#REF!</v>
      </c>
      <c r="G87" s="516" t="e">
        <f>IF(#REF!="","",#REF!)</f>
        <v>#REF!</v>
      </c>
      <c r="H87" s="516" t="e">
        <f>IF(#REF!="","",#REF!)</f>
        <v>#REF!</v>
      </c>
      <c r="I87" s="516" t="e">
        <f>IF(#REF!="","",#REF!)</f>
        <v>#REF!</v>
      </c>
      <c r="J87" s="516" t="e">
        <f>IF(#REF!="","",#REF!)</f>
        <v>#REF!</v>
      </c>
      <c r="K87" s="517" t="e">
        <f>IF(#REF!="","",#REF!)</f>
        <v>#REF!</v>
      </c>
      <c r="L87" s="518" t="e">
        <f>IF(#REF!="","",#REF!)</f>
        <v>#REF!</v>
      </c>
      <c r="M87" s="518" t="e">
        <f>IF(#REF!="","",#REF!)</f>
        <v>#REF!</v>
      </c>
      <c r="N87" s="518" t="e">
        <f>IF(#REF!="","",#REF!)</f>
        <v>#REF!</v>
      </c>
      <c r="O87" s="513" t="e">
        <f>IF(#REF!="","",#REF!)</f>
        <v>#REF!</v>
      </c>
      <c r="P87" s="519" t="e">
        <f>IF(#REF!="","",#REF!)</f>
        <v>#REF!</v>
      </c>
      <c r="Q87" s="520" t="e">
        <f>IF(#REF!="","",#REF!)</f>
        <v>#REF!</v>
      </c>
      <c r="R87" s="543"/>
      <c r="S87" s="544"/>
      <c r="T87" s="545" t="str">
        <f>IFERROR(IF(R87="","",VLOOKUP(P87,【参考】数式用!$A$5:$H$34,MATCH(S87,【参考】数式用!$F$4:$H$4,0)+5,0)),"")</f>
        <v/>
      </c>
      <c r="U87" s="562" t="str">
        <f>IF(S87="特定加算Ⅰ",VLOOKUP(P87,【参考】数式用!$A$5:$I$28,9,FALSE),"-")</f>
        <v>-</v>
      </c>
      <c r="V87" s="89" t="s">
        <v>134</v>
      </c>
      <c r="W87" s="546"/>
      <c r="X87" s="131" t="s">
        <v>135</v>
      </c>
      <c r="Y87" s="546"/>
      <c r="Z87" s="297" t="s">
        <v>136</v>
      </c>
      <c r="AA87" s="546"/>
      <c r="AB87" s="131" t="s">
        <v>135</v>
      </c>
      <c r="AC87" s="546"/>
      <c r="AD87" s="131" t="s">
        <v>137</v>
      </c>
      <c r="AE87" s="525" t="s">
        <v>138</v>
      </c>
      <c r="AF87" s="526" t="str">
        <f t="shared" si="7"/>
        <v/>
      </c>
      <c r="AG87" s="527" t="s">
        <v>139</v>
      </c>
      <c r="AH87" s="528" t="str">
        <f t="shared" si="8"/>
        <v/>
      </c>
      <c r="AJ87" s="98" t="str">
        <f t="shared" si="9"/>
        <v>○</v>
      </c>
      <c r="AK87" s="100" t="str">
        <f t="shared" si="6"/>
        <v/>
      </c>
      <c r="AL87" s="100"/>
      <c r="AM87" s="100"/>
      <c r="AN87" s="100"/>
      <c r="AO87" s="100"/>
      <c r="AP87" s="100"/>
      <c r="AQ87" s="100"/>
      <c r="AR87" s="100"/>
      <c r="AS87" s="547"/>
    </row>
    <row r="88" spans="1:45" ht="33" customHeight="1" thickBot="1">
      <c r="A88" s="513">
        <f t="shared" si="4"/>
        <v>77</v>
      </c>
      <c r="B88" s="514" t="e">
        <f>IF(#REF!="","",#REF!)</f>
        <v>#REF!</v>
      </c>
      <c r="C88" s="515" t="e">
        <f>IF(#REF!="","",#REF!)</f>
        <v>#REF!</v>
      </c>
      <c r="D88" s="516" t="e">
        <f>IF(#REF!="","",#REF!)</f>
        <v>#REF!</v>
      </c>
      <c r="E88" s="516" t="e">
        <f>IF(#REF!="","",#REF!)</f>
        <v>#REF!</v>
      </c>
      <c r="F88" s="516" t="e">
        <f>IF(#REF!="","",#REF!)</f>
        <v>#REF!</v>
      </c>
      <c r="G88" s="516" t="e">
        <f>IF(#REF!="","",#REF!)</f>
        <v>#REF!</v>
      </c>
      <c r="H88" s="516" t="e">
        <f>IF(#REF!="","",#REF!)</f>
        <v>#REF!</v>
      </c>
      <c r="I88" s="516" t="e">
        <f>IF(#REF!="","",#REF!)</f>
        <v>#REF!</v>
      </c>
      <c r="J88" s="516" t="e">
        <f>IF(#REF!="","",#REF!)</f>
        <v>#REF!</v>
      </c>
      <c r="K88" s="517" t="e">
        <f>IF(#REF!="","",#REF!)</f>
        <v>#REF!</v>
      </c>
      <c r="L88" s="518" t="e">
        <f>IF(#REF!="","",#REF!)</f>
        <v>#REF!</v>
      </c>
      <c r="M88" s="518" t="e">
        <f>IF(#REF!="","",#REF!)</f>
        <v>#REF!</v>
      </c>
      <c r="N88" s="518" t="e">
        <f>IF(#REF!="","",#REF!)</f>
        <v>#REF!</v>
      </c>
      <c r="O88" s="513" t="e">
        <f>IF(#REF!="","",#REF!)</f>
        <v>#REF!</v>
      </c>
      <c r="P88" s="519" t="e">
        <f>IF(#REF!="","",#REF!)</f>
        <v>#REF!</v>
      </c>
      <c r="Q88" s="520" t="e">
        <f>IF(#REF!="","",#REF!)</f>
        <v>#REF!</v>
      </c>
      <c r="R88" s="543"/>
      <c r="S88" s="544"/>
      <c r="T88" s="545" t="str">
        <f>IFERROR(IF(R88="","",VLOOKUP(P88,【参考】数式用!$A$5:$H$34,MATCH(S88,【参考】数式用!$F$4:$H$4,0)+5,0)),"")</f>
        <v/>
      </c>
      <c r="U88" s="562" t="str">
        <f>IF(S88="特定加算Ⅰ",VLOOKUP(P88,【参考】数式用!$A$5:$I$28,9,FALSE),"-")</f>
        <v>-</v>
      </c>
      <c r="V88" s="89" t="s">
        <v>134</v>
      </c>
      <c r="W88" s="546"/>
      <c r="X88" s="131" t="s">
        <v>135</v>
      </c>
      <c r="Y88" s="546"/>
      <c r="Z88" s="297" t="s">
        <v>136</v>
      </c>
      <c r="AA88" s="546"/>
      <c r="AB88" s="131" t="s">
        <v>135</v>
      </c>
      <c r="AC88" s="546"/>
      <c r="AD88" s="131" t="s">
        <v>137</v>
      </c>
      <c r="AE88" s="525" t="s">
        <v>138</v>
      </c>
      <c r="AF88" s="526" t="str">
        <f t="shared" si="7"/>
        <v/>
      </c>
      <c r="AG88" s="527" t="s">
        <v>139</v>
      </c>
      <c r="AH88" s="528" t="str">
        <f t="shared" si="8"/>
        <v/>
      </c>
      <c r="AJ88" s="98" t="str">
        <f t="shared" si="9"/>
        <v>○</v>
      </c>
      <c r="AK88" s="100" t="str">
        <f t="shared" si="6"/>
        <v/>
      </c>
      <c r="AL88" s="100"/>
      <c r="AM88" s="100"/>
      <c r="AN88" s="100"/>
      <c r="AO88" s="100"/>
      <c r="AP88" s="100"/>
      <c r="AQ88" s="100"/>
      <c r="AR88" s="100"/>
      <c r="AS88" s="547"/>
    </row>
    <row r="89" spans="1:45" ht="33" customHeight="1" thickBot="1">
      <c r="A89" s="513">
        <f t="shared" si="4"/>
        <v>78</v>
      </c>
      <c r="B89" s="514" t="e">
        <f>IF(#REF!="","",#REF!)</f>
        <v>#REF!</v>
      </c>
      <c r="C89" s="515" t="e">
        <f>IF(#REF!="","",#REF!)</f>
        <v>#REF!</v>
      </c>
      <c r="D89" s="516" t="e">
        <f>IF(#REF!="","",#REF!)</f>
        <v>#REF!</v>
      </c>
      <c r="E89" s="516" t="e">
        <f>IF(#REF!="","",#REF!)</f>
        <v>#REF!</v>
      </c>
      <c r="F89" s="516" t="e">
        <f>IF(#REF!="","",#REF!)</f>
        <v>#REF!</v>
      </c>
      <c r="G89" s="516" t="e">
        <f>IF(#REF!="","",#REF!)</f>
        <v>#REF!</v>
      </c>
      <c r="H89" s="516" t="e">
        <f>IF(#REF!="","",#REF!)</f>
        <v>#REF!</v>
      </c>
      <c r="I89" s="516" t="e">
        <f>IF(#REF!="","",#REF!)</f>
        <v>#REF!</v>
      </c>
      <c r="J89" s="516" t="e">
        <f>IF(#REF!="","",#REF!)</f>
        <v>#REF!</v>
      </c>
      <c r="K89" s="517" t="e">
        <f>IF(#REF!="","",#REF!)</f>
        <v>#REF!</v>
      </c>
      <c r="L89" s="518" t="e">
        <f>IF(#REF!="","",#REF!)</f>
        <v>#REF!</v>
      </c>
      <c r="M89" s="518" t="e">
        <f>IF(#REF!="","",#REF!)</f>
        <v>#REF!</v>
      </c>
      <c r="N89" s="518" t="e">
        <f>IF(#REF!="","",#REF!)</f>
        <v>#REF!</v>
      </c>
      <c r="O89" s="513" t="e">
        <f>IF(#REF!="","",#REF!)</f>
        <v>#REF!</v>
      </c>
      <c r="P89" s="519" t="e">
        <f>IF(#REF!="","",#REF!)</f>
        <v>#REF!</v>
      </c>
      <c r="Q89" s="520" t="e">
        <f>IF(#REF!="","",#REF!)</f>
        <v>#REF!</v>
      </c>
      <c r="R89" s="543"/>
      <c r="S89" s="544"/>
      <c r="T89" s="545" t="str">
        <f>IFERROR(IF(R89="","",VLOOKUP(P89,【参考】数式用!$A$5:$H$34,MATCH(S89,【参考】数式用!$F$4:$H$4,0)+5,0)),"")</f>
        <v/>
      </c>
      <c r="U89" s="562" t="str">
        <f>IF(S89="特定加算Ⅰ",VLOOKUP(P89,【参考】数式用!$A$5:$I$28,9,FALSE),"-")</f>
        <v>-</v>
      </c>
      <c r="V89" s="89" t="s">
        <v>134</v>
      </c>
      <c r="W89" s="546"/>
      <c r="X89" s="131" t="s">
        <v>135</v>
      </c>
      <c r="Y89" s="546"/>
      <c r="Z89" s="297" t="s">
        <v>136</v>
      </c>
      <c r="AA89" s="546"/>
      <c r="AB89" s="131" t="s">
        <v>135</v>
      </c>
      <c r="AC89" s="546"/>
      <c r="AD89" s="131" t="s">
        <v>137</v>
      </c>
      <c r="AE89" s="525" t="s">
        <v>138</v>
      </c>
      <c r="AF89" s="526" t="str">
        <f t="shared" si="7"/>
        <v/>
      </c>
      <c r="AG89" s="527" t="s">
        <v>139</v>
      </c>
      <c r="AH89" s="528" t="str">
        <f t="shared" si="8"/>
        <v/>
      </c>
      <c r="AJ89" s="98" t="str">
        <f t="shared" si="9"/>
        <v>○</v>
      </c>
      <c r="AK89" s="100" t="str">
        <f t="shared" si="6"/>
        <v/>
      </c>
      <c r="AL89" s="100"/>
      <c r="AM89" s="100"/>
      <c r="AN89" s="100"/>
      <c r="AO89" s="100"/>
      <c r="AP89" s="100"/>
      <c r="AQ89" s="100"/>
      <c r="AR89" s="100"/>
      <c r="AS89" s="547"/>
    </row>
    <row r="90" spans="1:45" ht="33" customHeight="1" thickBot="1">
      <c r="A90" s="513">
        <f t="shared" si="4"/>
        <v>79</v>
      </c>
      <c r="B90" s="514" t="e">
        <f>IF(#REF!="","",#REF!)</f>
        <v>#REF!</v>
      </c>
      <c r="C90" s="515" t="e">
        <f>IF(#REF!="","",#REF!)</f>
        <v>#REF!</v>
      </c>
      <c r="D90" s="516" t="e">
        <f>IF(#REF!="","",#REF!)</f>
        <v>#REF!</v>
      </c>
      <c r="E90" s="516" t="e">
        <f>IF(#REF!="","",#REF!)</f>
        <v>#REF!</v>
      </c>
      <c r="F90" s="516" t="e">
        <f>IF(#REF!="","",#REF!)</f>
        <v>#REF!</v>
      </c>
      <c r="G90" s="516" t="e">
        <f>IF(#REF!="","",#REF!)</f>
        <v>#REF!</v>
      </c>
      <c r="H90" s="516" t="e">
        <f>IF(#REF!="","",#REF!)</f>
        <v>#REF!</v>
      </c>
      <c r="I90" s="516" t="e">
        <f>IF(#REF!="","",#REF!)</f>
        <v>#REF!</v>
      </c>
      <c r="J90" s="516" t="e">
        <f>IF(#REF!="","",#REF!)</f>
        <v>#REF!</v>
      </c>
      <c r="K90" s="517" t="e">
        <f>IF(#REF!="","",#REF!)</f>
        <v>#REF!</v>
      </c>
      <c r="L90" s="518" t="e">
        <f>IF(#REF!="","",#REF!)</f>
        <v>#REF!</v>
      </c>
      <c r="M90" s="518" t="e">
        <f>IF(#REF!="","",#REF!)</f>
        <v>#REF!</v>
      </c>
      <c r="N90" s="518" t="e">
        <f>IF(#REF!="","",#REF!)</f>
        <v>#REF!</v>
      </c>
      <c r="O90" s="513" t="e">
        <f>IF(#REF!="","",#REF!)</f>
        <v>#REF!</v>
      </c>
      <c r="P90" s="519" t="e">
        <f>IF(#REF!="","",#REF!)</f>
        <v>#REF!</v>
      </c>
      <c r="Q90" s="520" t="e">
        <f>IF(#REF!="","",#REF!)</f>
        <v>#REF!</v>
      </c>
      <c r="R90" s="543"/>
      <c r="S90" s="544"/>
      <c r="T90" s="545" t="str">
        <f>IFERROR(IF(R90="","",VLOOKUP(P90,【参考】数式用!$A$5:$H$34,MATCH(S90,【参考】数式用!$F$4:$H$4,0)+5,0)),"")</f>
        <v/>
      </c>
      <c r="U90" s="562" t="str">
        <f>IF(S90="特定加算Ⅰ",VLOOKUP(P90,【参考】数式用!$A$5:$I$28,9,FALSE),"-")</f>
        <v>-</v>
      </c>
      <c r="V90" s="89" t="s">
        <v>134</v>
      </c>
      <c r="W90" s="546"/>
      <c r="X90" s="131" t="s">
        <v>135</v>
      </c>
      <c r="Y90" s="546"/>
      <c r="Z90" s="297" t="s">
        <v>136</v>
      </c>
      <c r="AA90" s="546"/>
      <c r="AB90" s="131" t="s">
        <v>135</v>
      </c>
      <c r="AC90" s="546"/>
      <c r="AD90" s="131" t="s">
        <v>137</v>
      </c>
      <c r="AE90" s="525" t="s">
        <v>138</v>
      </c>
      <c r="AF90" s="526" t="str">
        <f t="shared" si="7"/>
        <v/>
      </c>
      <c r="AG90" s="527" t="s">
        <v>139</v>
      </c>
      <c r="AH90" s="528" t="str">
        <f t="shared" si="8"/>
        <v/>
      </c>
      <c r="AJ90" s="98" t="str">
        <f t="shared" si="9"/>
        <v>○</v>
      </c>
      <c r="AK90" s="100" t="str">
        <f t="shared" si="6"/>
        <v/>
      </c>
      <c r="AL90" s="100"/>
      <c r="AM90" s="100"/>
      <c r="AN90" s="100"/>
      <c r="AO90" s="100"/>
      <c r="AP90" s="100"/>
      <c r="AQ90" s="100"/>
      <c r="AR90" s="100"/>
      <c r="AS90" s="547"/>
    </row>
    <row r="91" spans="1:45" ht="33" customHeight="1" thickBot="1">
      <c r="A91" s="513">
        <f t="shared" si="4"/>
        <v>80</v>
      </c>
      <c r="B91" s="514" t="e">
        <f>IF(#REF!="","",#REF!)</f>
        <v>#REF!</v>
      </c>
      <c r="C91" s="515" t="e">
        <f>IF(#REF!="","",#REF!)</f>
        <v>#REF!</v>
      </c>
      <c r="D91" s="516" t="e">
        <f>IF(#REF!="","",#REF!)</f>
        <v>#REF!</v>
      </c>
      <c r="E91" s="516" t="e">
        <f>IF(#REF!="","",#REF!)</f>
        <v>#REF!</v>
      </c>
      <c r="F91" s="516" t="e">
        <f>IF(#REF!="","",#REF!)</f>
        <v>#REF!</v>
      </c>
      <c r="G91" s="516" t="e">
        <f>IF(#REF!="","",#REF!)</f>
        <v>#REF!</v>
      </c>
      <c r="H91" s="516" t="e">
        <f>IF(#REF!="","",#REF!)</f>
        <v>#REF!</v>
      </c>
      <c r="I91" s="516" t="e">
        <f>IF(#REF!="","",#REF!)</f>
        <v>#REF!</v>
      </c>
      <c r="J91" s="516" t="e">
        <f>IF(#REF!="","",#REF!)</f>
        <v>#REF!</v>
      </c>
      <c r="K91" s="517" t="e">
        <f>IF(#REF!="","",#REF!)</f>
        <v>#REF!</v>
      </c>
      <c r="L91" s="518" t="e">
        <f>IF(#REF!="","",#REF!)</f>
        <v>#REF!</v>
      </c>
      <c r="M91" s="518" t="e">
        <f>IF(#REF!="","",#REF!)</f>
        <v>#REF!</v>
      </c>
      <c r="N91" s="518" t="e">
        <f>IF(#REF!="","",#REF!)</f>
        <v>#REF!</v>
      </c>
      <c r="O91" s="513" t="e">
        <f>IF(#REF!="","",#REF!)</f>
        <v>#REF!</v>
      </c>
      <c r="P91" s="519" t="e">
        <f>IF(#REF!="","",#REF!)</f>
        <v>#REF!</v>
      </c>
      <c r="Q91" s="520" t="e">
        <f>IF(#REF!="","",#REF!)</f>
        <v>#REF!</v>
      </c>
      <c r="R91" s="543"/>
      <c r="S91" s="544"/>
      <c r="T91" s="545" t="str">
        <f>IFERROR(IF(R91="","",VLOOKUP(P91,【参考】数式用!$A$5:$H$34,MATCH(S91,【参考】数式用!$F$4:$H$4,0)+5,0)),"")</f>
        <v/>
      </c>
      <c r="U91" s="562" t="str">
        <f>IF(S91="特定加算Ⅰ",VLOOKUP(P91,【参考】数式用!$A$5:$I$28,9,FALSE),"-")</f>
        <v>-</v>
      </c>
      <c r="V91" s="89" t="s">
        <v>134</v>
      </c>
      <c r="W91" s="546"/>
      <c r="X91" s="131" t="s">
        <v>135</v>
      </c>
      <c r="Y91" s="546"/>
      <c r="Z91" s="297" t="s">
        <v>136</v>
      </c>
      <c r="AA91" s="546"/>
      <c r="AB91" s="131" t="s">
        <v>135</v>
      </c>
      <c r="AC91" s="546"/>
      <c r="AD91" s="131" t="s">
        <v>137</v>
      </c>
      <c r="AE91" s="525" t="s">
        <v>138</v>
      </c>
      <c r="AF91" s="526" t="str">
        <f t="shared" si="7"/>
        <v/>
      </c>
      <c r="AG91" s="527" t="s">
        <v>139</v>
      </c>
      <c r="AH91" s="528" t="str">
        <f t="shared" si="8"/>
        <v/>
      </c>
      <c r="AJ91" s="98" t="str">
        <f t="shared" si="9"/>
        <v>○</v>
      </c>
      <c r="AK91" s="100" t="str">
        <f t="shared" si="6"/>
        <v/>
      </c>
      <c r="AL91" s="100"/>
      <c r="AM91" s="100"/>
      <c r="AN91" s="100"/>
      <c r="AO91" s="100"/>
      <c r="AP91" s="100"/>
      <c r="AQ91" s="100"/>
      <c r="AR91" s="100"/>
      <c r="AS91" s="547"/>
    </row>
    <row r="92" spans="1:45" ht="33" customHeight="1" thickBot="1">
      <c r="A92" s="513">
        <f t="shared" si="4"/>
        <v>81</v>
      </c>
      <c r="B92" s="514" t="e">
        <f>IF(#REF!="","",#REF!)</f>
        <v>#REF!</v>
      </c>
      <c r="C92" s="515" t="e">
        <f>IF(#REF!="","",#REF!)</f>
        <v>#REF!</v>
      </c>
      <c r="D92" s="516" t="e">
        <f>IF(#REF!="","",#REF!)</f>
        <v>#REF!</v>
      </c>
      <c r="E92" s="516" t="e">
        <f>IF(#REF!="","",#REF!)</f>
        <v>#REF!</v>
      </c>
      <c r="F92" s="516" t="e">
        <f>IF(#REF!="","",#REF!)</f>
        <v>#REF!</v>
      </c>
      <c r="G92" s="516" t="e">
        <f>IF(#REF!="","",#REF!)</f>
        <v>#REF!</v>
      </c>
      <c r="H92" s="516" t="e">
        <f>IF(#REF!="","",#REF!)</f>
        <v>#REF!</v>
      </c>
      <c r="I92" s="516" t="e">
        <f>IF(#REF!="","",#REF!)</f>
        <v>#REF!</v>
      </c>
      <c r="J92" s="516" t="e">
        <f>IF(#REF!="","",#REF!)</f>
        <v>#REF!</v>
      </c>
      <c r="K92" s="517" t="e">
        <f>IF(#REF!="","",#REF!)</f>
        <v>#REF!</v>
      </c>
      <c r="L92" s="518" t="e">
        <f>IF(#REF!="","",#REF!)</f>
        <v>#REF!</v>
      </c>
      <c r="M92" s="518" t="e">
        <f>IF(#REF!="","",#REF!)</f>
        <v>#REF!</v>
      </c>
      <c r="N92" s="518" t="e">
        <f>IF(#REF!="","",#REF!)</f>
        <v>#REF!</v>
      </c>
      <c r="O92" s="513" t="e">
        <f>IF(#REF!="","",#REF!)</f>
        <v>#REF!</v>
      </c>
      <c r="P92" s="519" t="e">
        <f>IF(#REF!="","",#REF!)</f>
        <v>#REF!</v>
      </c>
      <c r="Q92" s="520" t="e">
        <f>IF(#REF!="","",#REF!)</f>
        <v>#REF!</v>
      </c>
      <c r="R92" s="543"/>
      <c r="S92" s="544"/>
      <c r="T92" s="545" t="str">
        <f>IFERROR(IF(R92="","",VLOOKUP(P92,【参考】数式用!$A$5:$H$34,MATCH(S92,【参考】数式用!$F$4:$H$4,0)+5,0)),"")</f>
        <v/>
      </c>
      <c r="U92" s="562" t="str">
        <f>IF(S92="特定加算Ⅰ",VLOOKUP(P92,【参考】数式用!$A$5:$I$28,9,FALSE),"-")</f>
        <v>-</v>
      </c>
      <c r="V92" s="89" t="s">
        <v>134</v>
      </c>
      <c r="W92" s="546"/>
      <c r="X92" s="131" t="s">
        <v>135</v>
      </c>
      <c r="Y92" s="546"/>
      <c r="Z92" s="297" t="s">
        <v>136</v>
      </c>
      <c r="AA92" s="546"/>
      <c r="AB92" s="131" t="s">
        <v>135</v>
      </c>
      <c r="AC92" s="546"/>
      <c r="AD92" s="131" t="s">
        <v>137</v>
      </c>
      <c r="AE92" s="525" t="s">
        <v>138</v>
      </c>
      <c r="AF92" s="526" t="str">
        <f t="shared" si="7"/>
        <v/>
      </c>
      <c r="AG92" s="527" t="s">
        <v>139</v>
      </c>
      <c r="AH92" s="528" t="str">
        <f t="shared" si="8"/>
        <v/>
      </c>
      <c r="AJ92" s="98" t="str">
        <f t="shared" si="9"/>
        <v>○</v>
      </c>
      <c r="AK92" s="100" t="str">
        <f t="shared" si="6"/>
        <v/>
      </c>
      <c r="AL92" s="100"/>
      <c r="AM92" s="100"/>
      <c r="AN92" s="100"/>
      <c r="AO92" s="100"/>
      <c r="AP92" s="100"/>
      <c r="AQ92" s="100"/>
      <c r="AR92" s="100"/>
      <c r="AS92" s="547"/>
    </row>
    <row r="93" spans="1:45" ht="33" customHeight="1" thickBot="1">
      <c r="A93" s="513">
        <f t="shared" si="4"/>
        <v>82</v>
      </c>
      <c r="B93" s="514" t="e">
        <f>IF(#REF!="","",#REF!)</f>
        <v>#REF!</v>
      </c>
      <c r="C93" s="515" t="e">
        <f>IF(#REF!="","",#REF!)</f>
        <v>#REF!</v>
      </c>
      <c r="D93" s="516" t="e">
        <f>IF(#REF!="","",#REF!)</f>
        <v>#REF!</v>
      </c>
      <c r="E93" s="516" t="e">
        <f>IF(#REF!="","",#REF!)</f>
        <v>#REF!</v>
      </c>
      <c r="F93" s="516" t="e">
        <f>IF(#REF!="","",#REF!)</f>
        <v>#REF!</v>
      </c>
      <c r="G93" s="516" t="e">
        <f>IF(#REF!="","",#REF!)</f>
        <v>#REF!</v>
      </c>
      <c r="H93" s="516" t="e">
        <f>IF(#REF!="","",#REF!)</f>
        <v>#REF!</v>
      </c>
      <c r="I93" s="516" t="e">
        <f>IF(#REF!="","",#REF!)</f>
        <v>#REF!</v>
      </c>
      <c r="J93" s="516" t="e">
        <f>IF(#REF!="","",#REF!)</f>
        <v>#REF!</v>
      </c>
      <c r="K93" s="517" t="e">
        <f>IF(#REF!="","",#REF!)</f>
        <v>#REF!</v>
      </c>
      <c r="L93" s="518" t="e">
        <f>IF(#REF!="","",#REF!)</f>
        <v>#REF!</v>
      </c>
      <c r="M93" s="518" t="e">
        <f>IF(#REF!="","",#REF!)</f>
        <v>#REF!</v>
      </c>
      <c r="N93" s="518" t="e">
        <f>IF(#REF!="","",#REF!)</f>
        <v>#REF!</v>
      </c>
      <c r="O93" s="513" t="e">
        <f>IF(#REF!="","",#REF!)</f>
        <v>#REF!</v>
      </c>
      <c r="P93" s="519" t="e">
        <f>IF(#REF!="","",#REF!)</f>
        <v>#REF!</v>
      </c>
      <c r="Q93" s="520" t="e">
        <f>IF(#REF!="","",#REF!)</f>
        <v>#REF!</v>
      </c>
      <c r="R93" s="543"/>
      <c r="S93" s="544"/>
      <c r="T93" s="545" t="str">
        <f>IFERROR(IF(R93="","",VLOOKUP(P93,【参考】数式用!$A$5:$H$34,MATCH(S93,【参考】数式用!$F$4:$H$4,0)+5,0)),"")</f>
        <v/>
      </c>
      <c r="U93" s="562" t="str">
        <f>IF(S93="特定加算Ⅰ",VLOOKUP(P93,【参考】数式用!$A$5:$I$28,9,FALSE),"-")</f>
        <v>-</v>
      </c>
      <c r="V93" s="89" t="s">
        <v>134</v>
      </c>
      <c r="W93" s="546"/>
      <c r="X93" s="131" t="s">
        <v>135</v>
      </c>
      <c r="Y93" s="546"/>
      <c r="Z93" s="297" t="s">
        <v>136</v>
      </c>
      <c r="AA93" s="546"/>
      <c r="AB93" s="131" t="s">
        <v>135</v>
      </c>
      <c r="AC93" s="546"/>
      <c r="AD93" s="131" t="s">
        <v>137</v>
      </c>
      <c r="AE93" s="525" t="s">
        <v>138</v>
      </c>
      <c r="AF93" s="526" t="str">
        <f t="shared" si="7"/>
        <v/>
      </c>
      <c r="AG93" s="527" t="s">
        <v>139</v>
      </c>
      <c r="AH93" s="528" t="str">
        <f t="shared" si="8"/>
        <v/>
      </c>
      <c r="AJ93" s="98" t="str">
        <f t="shared" si="9"/>
        <v>○</v>
      </c>
      <c r="AK93" s="100" t="str">
        <f t="shared" si="6"/>
        <v/>
      </c>
      <c r="AL93" s="100"/>
      <c r="AM93" s="100"/>
      <c r="AN93" s="100"/>
      <c r="AO93" s="100"/>
      <c r="AP93" s="100"/>
      <c r="AQ93" s="100"/>
      <c r="AR93" s="100"/>
      <c r="AS93" s="547"/>
    </row>
    <row r="94" spans="1:45" ht="33" customHeight="1" thickBot="1">
      <c r="A94" s="513">
        <f t="shared" si="4"/>
        <v>83</v>
      </c>
      <c r="B94" s="514" t="e">
        <f>IF(#REF!="","",#REF!)</f>
        <v>#REF!</v>
      </c>
      <c r="C94" s="515" t="e">
        <f>IF(#REF!="","",#REF!)</f>
        <v>#REF!</v>
      </c>
      <c r="D94" s="516" t="e">
        <f>IF(#REF!="","",#REF!)</f>
        <v>#REF!</v>
      </c>
      <c r="E94" s="516" t="e">
        <f>IF(#REF!="","",#REF!)</f>
        <v>#REF!</v>
      </c>
      <c r="F94" s="516" t="e">
        <f>IF(#REF!="","",#REF!)</f>
        <v>#REF!</v>
      </c>
      <c r="G94" s="516" t="e">
        <f>IF(#REF!="","",#REF!)</f>
        <v>#REF!</v>
      </c>
      <c r="H94" s="516" t="e">
        <f>IF(#REF!="","",#REF!)</f>
        <v>#REF!</v>
      </c>
      <c r="I94" s="516" t="e">
        <f>IF(#REF!="","",#REF!)</f>
        <v>#REF!</v>
      </c>
      <c r="J94" s="516" t="e">
        <f>IF(#REF!="","",#REF!)</f>
        <v>#REF!</v>
      </c>
      <c r="K94" s="517" t="e">
        <f>IF(#REF!="","",#REF!)</f>
        <v>#REF!</v>
      </c>
      <c r="L94" s="518" t="e">
        <f>IF(#REF!="","",#REF!)</f>
        <v>#REF!</v>
      </c>
      <c r="M94" s="518" t="e">
        <f>IF(#REF!="","",#REF!)</f>
        <v>#REF!</v>
      </c>
      <c r="N94" s="518" t="e">
        <f>IF(#REF!="","",#REF!)</f>
        <v>#REF!</v>
      </c>
      <c r="O94" s="513" t="e">
        <f>IF(#REF!="","",#REF!)</f>
        <v>#REF!</v>
      </c>
      <c r="P94" s="519" t="e">
        <f>IF(#REF!="","",#REF!)</f>
        <v>#REF!</v>
      </c>
      <c r="Q94" s="520" t="e">
        <f>IF(#REF!="","",#REF!)</f>
        <v>#REF!</v>
      </c>
      <c r="R94" s="543"/>
      <c r="S94" s="544"/>
      <c r="T94" s="545" t="str">
        <f>IFERROR(IF(R94="","",VLOOKUP(P94,【参考】数式用!$A$5:$H$34,MATCH(S94,【参考】数式用!$F$4:$H$4,0)+5,0)),"")</f>
        <v/>
      </c>
      <c r="U94" s="562" t="str">
        <f>IF(S94="特定加算Ⅰ",VLOOKUP(P94,【参考】数式用!$A$5:$I$28,9,FALSE),"-")</f>
        <v>-</v>
      </c>
      <c r="V94" s="89" t="s">
        <v>134</v>
      </c>
      <c r="W94" s="546"/>
      <c r="X94" s="131" t="s">
        <v>135</v>
      </c>
      <c r="Y94" s="546"/>
      <c r="Z94" s="297" t="s">
        <v>136</v>
      </c>
      <c r="AA94" s="546"/>
      <c r="AB94" s="131" t="s">
        <v>135</v>
      </c>
      <c r="AC94" s="546"/>
      <c r="AD94" s="131" t="s">
        <v>137</v>
      </c>
      <c r="AE94" s="525" t="s">
        <v>138</v>
      </c>
      <c r="AF94" s="526" t="str">
        <f t="shared" si="7"/>
        <v/>
      </c>
      <c r="AG94" s="527" t="s">
        <v>139</v>
      </c>
      <c r="AH94" s="528" t="str">
        <f t="shared" si="8"/>
        <v/>
      </c>
      <c r="AJ94" s="98" t="str">
        <f t="shared" si="9"/>
        <v>○</v>
      </c>
      <c r="AK94" s="100" t="str">
        <f t="shared" si="6"/>
        <v/>
      </c>
      <c r="AL94" s="100"/>
      <c r="AM94" s="100"/>
      <c r="AN94" s="100"/>
      <c r="AO94" s="100"/>
      <c r="AP94" s="100"/>
      <c r="AQ94" s="100"/>
      <c r="AR94" s="100"/>
      <c r="AS94" s="547"/>
    </row>
    <row r="95" spans="1:45" ht="33" customHeight="1" thickBot="1">
      <c r="A95" s="513">
        <f t="shared" si="4"/>
        <v>84</v>
      </c>
      <c r="B95" s="514" t="e">
        <f>IF(#REF!="","",#REF!)</f>
        <v>#REF!</v>
      </c>
      <c r="C95" s="515" t="e">
        <f>IF(#REF!="","",#REF!)</f>
        <v>#REF!</v>
      </c>
      <c r="D95" s="516" t="e">
        <f>IF(#REF!="","",#REF!)</f>
        <v>#REF!</v>
      </c>
      <c r="E95" s="516" t="e">
        <f>IF(#REF!="","",#REF!)</f>
        <v>#REF!</v>
      </c>
      <c r="F95" s="516" t="e">
        <f>IF(#REF!="","",#REF!)</f>
        <v>#REF!</v>
      </c>
      <c r="G95" s="516" t="e">
        <f>IF(#REF!="","",#REF!)</f>
        <v>#REF!</v>
      </c>
      <c r="H95" s="516" t="e">
        <f>IF(#REF!="","",#REF!)</f>
        <v>#REF!</v>
      </c>
      <c r="I95" s="516" t="e">
        <f>IF(#REF!="","",#REF!)</f>
        <v>#REF!</v>
      </c>
      <c r="J95" s="516" t="e">
        <f>IF(#REF!="","",#REF!)</f>
        <v>#REF!</v>
      </c>
      <c r="K95" s="517" t="e">
        <f>IF(#REF!="","",#REF!)</f>
        <v>#REF!</v>
      </c>
      <c r="L95" s="518" t="e">
        <f>IF(#REF!="","",#REF!)</f>
        <v>#REF!</v>
      </c>
      <c r="M95" s="518" t="e">
        <f>IF(#REF!="","",#REF!)</f>
        <v>#REF!</v>
      </c>
      <c r="N95" s="518" t="e">
        <f>IF(#REF!="","",#REF!)</f>
        <v>#REF!</v>
      </c>
      <c r="O95" s="513" t="e">
        <f>IF(#REF!="","",#REF!)</f>
        <v>#REF!</v>
      </c>
      <c r="P95" s="519" t="e">
        <f>IF(#REF!="","",#REF!)</f>
        <v>#REF!</v>
      </c>
      <c r="Q95" s="520" t="e">
        <f>IF(#REF!="","",#REF!)</f>
        <v>#REF!</v>
      </c>
      <c r="R95" s="543"/>
      <c r="S95" s="544"/>
      <c r="T95" s="545" t="str">
        <f>IFERROR(IF(R95="","",VLOOKUP(P95,【参考】数式用!$A$5:$H$34,MATCH(S95,【参考】数式用!$F$4:$H$4,0)+5,0)),"")</f>
        <v/>
      </c>
      <c r="U95" s="562" t="str">
        <f>IF(S95="特定加算Ⅰ",VLOOKUP(P95,【参考】数式用!$A$5:$I$28,9,FALSE),"-")</f>
        <v>-</v>
      </c>
      <c r="V95" s="89" t="s">
        <v>134</v>
      </c>
      <c r="W95" s="546"/>
      <c r="X95" s="131" t="s">
        <v>135</v>
      </c>
      <c r="Y95" s="546"/>
      <c r="Z95" s="297" t="s">
        <v>136</v>
      </c>
      <c r="AA95" s="546"/>
      <c r="AB95" s="131" t="s">
        <v>135</v>
      </c>
      <c r="AC95" s="546"/>
      <c r="AD95" s="131" t="s">
        <v>137</v>
      </c>
      <c r="AE95" s="525" t="s">
        <v>138</v>
      </c>
      <c r="AF95" s="526" t="str">
        <f t="shared" si="7"/>
        <v/>
      </c>
      <c r="AG95" s="527" t="s">
        <v>139</v>
      </c>
      <c r="AH95" s="528" t="str">
        <f t="shared" si="8"/>
        <v/>
      </c>
      <c r="AJ95" s="98" t="str">
        <f t="shared" si="9"/>
        <v>○</v>
      </c>
      <c r="AK95" s="100" t="str">
        <f t="shared" si="6"/>
        <v/>
      </c>
      <c r="AL95" s="100"/>
      <c r="AM95" s="100"/>
      <c r="AN95" s="100"/>
      <c r="AO95" s="100"/>
      <c r="AP95" s="100"/>
      <c r="AQ95" s="100"/>
      <c r="AR95" s="100"/>
      <c r="AS95" s="547"/>
    </row>
    <row r="96" spans="1:45" ht="33" customHeight="1" thickBot="1">
      <c r="A96" s="513">
        <f t="shared" si="4"/>
        <v>85</v>
      </c>
      <c r="B96" s="514" t="e">
        <f>IF(#REF!="","",#REF!)</f>
        <v>#REF!</v>
      </c>
      <c r="C96" s="515" t="e">
        <f>IF(#REF!="","",#REF!)</f>
        <v>#REF!</v>
      </c>
      <c r="D96" s="516" t="e">
        <f>IF(#REF!="","",#REF!)</f>
        <v>#REF!</v>
      </c>
      <c r="E96" s="516" t="e">
        <f>IF(#REF!="","",#REF!)</f>
        <v>#REF!</v>
      </c>
      <c r="F96" s="516" t="e">
        <f>IF(#REF!="","",#REF!)</f>
        <v>#REF!</v>
      </c>
      <c r="G96" s="516" t="e">
        <f>IF(#REF!="","",#REF!)</f>
        <v>#REF!</v>
      </c>
      <c r="H96" s="516" t="e">
        <f>IF(#REF!="","",#REF!)</f>
        <v>#REF!</v>
      </c>
      <c r="I96" s="516" t="e">
        <f>IF(#REF!="","",#REF!)</f>
        <v>#REF!</v>
      </c>
      <c r="J96" s="516" t="e">
        <f>IF(#REF!="","",#REF!)</f>
        <v>#REF!</v>
      </c>
      <c r="K96" s="517" t="e">
        <f>IF(#REF!="","",#REF!)</f>
        <v>#REF!</v>
      </c>
      <c r="L96" s="518" t="e">
        <f>IF(#REF!="","",#REF!)</f>
        <v>#REF!</v>
      </c>
      <c r="M96" s="518" t="e">
        <f>IF(#REF!="","",#REF!)</f>
        <v>#REF!</v>
      </c>
      <c r="N96" s="518" t="e">
        <f>IF(#REF!="","",#REF!)</f>
        <v>#REF!</v>
      </c>
      <c r="O96" s="513" t="e">
        <f>IF(#REF!="","",#REF!)</f>
        <v>#REF!</v>
      </c>
      <c r="P96" s="519" t="e">
        <f>IF(#REF!="","",#REF!)</f>
        <v>#REF!</v>
      </c>
      <c r="Q96" s="520" t="e">
        <f>IF(#REF!="","",#REF!)</f>
        <v>#REF!</v>
      </c>
      <c r="R96" s="543"/>
      <c r="S96" s="544"/>
      <c r="T96" s="545" t="str">
        <f>IFERROR(IF(R96="","",VLOOKUP(P96,【参考】数式用!$A$5:$H$34,MATCH(S96,【参考】数式用!$F$4:$H$4,0)+5,0)),"")</f>
        <v/>
      </c>
      <c r="U96" s="562" t="str">
        <f>IF(S96="特定加算Ⅰ",VLOOKUP(P96,【参考】数式用!$A$5:$I$28,9,FALSE),"-")</f>
        <v>-</v>
      </c>
      <c r="V96" s="89" t="s">
        <v>134</v>
      </c>
      <c r="W96" s="546"/>
      <c r="X96" s="131" t="s">
        <v>135</v>
      </c>
      <c r="Y96" s="546"/>
      <c r="Z96" s="297" t="s">
        <v>136</v>
      </c>
      <c r="AA96" s="546"/>
      <c r="AB96" s="131" t="s">
        <v>135</v>
      </c>
      <c r="AC96" s="546"/>
      <c r="AD96" s="131" t="s">
        <v>137</v>
      </c>
      <c r="AE96" s="525" t="s">
        <v>138</v>
      </c>
      <c r="AF96" s="526" t="str">
        <f t="shared" si="7"/>
        <v/>
      </c>
      <c r="AG96" s="527" t="s">
        <v>139</v>
      </c>
      <c r="AH96" s="528" t="str">
        <f t="shared" si="8"/>
        <v/>
      </c>
      <c r="AJ96" s="98" t="str">
        <f t="shared" si="9"/>
        <v>○</v>
      </c>
      <c r="AK96" s="100" t="str">
        <f t="shared" si="6"/>
        <v/>
      </c>
      <c r="AL96" s="100"/>
      <c r="AM96" s="100"/>
      <c r="AN96" s="100"/>
      <c r="AO96" s="100"/>
      <c r="AP96" s="100"/>
      <c r="AQ96" s="100"/>
      <c r="AR96" s="100"/>
      <c r="AS96" s="547"/>
    </row>
    <row r="97" spans="1:45" ht="33" customHeight="1" thickBot="1">
      <c r="A97" s="513">
        <f t="shared" si="4"/>
        <v>86</v>
      </c>
      <c r="B97" s="514" t="e">
        <f>IF(#REF!="","",#REF!)</f>
        <v>#REF!</v>
      </c>
      <c r="C97" s="515" t="e">
        <f>IF(#REF!="","",#REF!)</f>
        <v>#REF!</v>
      </c>
      <c r="D97" s="516" t="e">
        <f>IF(#REF!="","",#REF!)</f>
        <v>#REF!</v>
      </c>
      <c r="E97" s="516" t="e">
        <f>IF(#REF!="","",#REF!)</f>
        <v>#REF!</v>
      </c>
      <c r="F97" s="516" t="e">
        <f>IF(#REF!="","",#REF!)</f>
        <v>#REF!</v>
      </c>
      <c r="G97" s="516" t="e">
        <f>IF(#REF!="","",#REF!)</f>
        <v>#REF!</v>
      </c>
      <c r="H97" s="516" t="e">
        <f>IF(#REF!="","",#REF!)</f>
        <v>#REF!</v>
      </c>
      <c r="I97" s="516" t="e">
        <f>IF(#REF!="","",#REF!)</f>
        <v>#REF!</v>
      </c>
      <c r="J97" s="516" t="e">
        <f>IF(#REF!="","",#REF!)</f>
        <v>#REF!</v>
      </c>
      <c r="K97" s="517" t="e">
        <f>IF(#REF!="","",#REF!)</f>
        <v>#REF!</v>
      </c>
      <c r="L97" s="518" t="e">
        <f>IF(#REF!="","",#REF!)</f>
        <v>#REF!</v>
      </c>
      <c r="M97" s="518" t="e">
        <f>IF(#REF!="","",#REF!)</f>
        <v>#REF!</v>
      </c>
      <c r="N97" s="518" t="e">
        <f>IF(#REF!="","",#REF!)</f>
        <v>#REF!</v>
      </c>
      <c r="O97" s="513" t="e">
        <f>IF(#REF!="","",#REF!)</f>
        <v>#REF!</v>
      </c>
      <c r="P97" s="519" t="e">
        <f>IF(#REF!="","",#REF!)</f>
        <v>#REF!</v>
      </c>
      <c r="Q97" s="520" t="e">
        <f>IF(#REF!="","",#REF!)</f>
        <v>#REF!</v>
      </c>
      <c r="R97" s="543"/>
      <c r="S97" s="544"/>
      <c r="T97" s="545" t="str">
        <f>IFERROR(IF(R97="","",VLOOKUP(P97,【参考】数式用!$A$5:$H$34,MATCH(S97,【参考】数式用!$F$4:$H$4,0)+5,0)),"")</f>
        <v/>
      </c>
      <c r="U97" s="562" t="str">
        <f>IF(S97="特定加算Ⅰ",VLOOKUP(P97,【参考】数式用!$A$5:$I$28,9,FALSE),"-")</f>
        <v>-</v>
      </c>
      <c r="V97" s="89" t="s">
        <v>134</v>
      </c>
      <c r="W97" s="546"/>
      <c r="X97" s="131" t="s">
        <v>135</v>
      </c>
      <c r="Y97" s="546"/>
      <c r="Z97" s="297" t="s">
        <v>136</v>
      </c>
      <c r="AA97" s="546"/>
      <c r="AB97" s="131" t="s">
        <v>135</v>
      </c>
      <c r="AC97" s="546"/>
      <c r="AD97" s="131" t="s">
        <v>137</v>
      </c>
      <c r="AE97" s="525" t="s">
        <v>138</v>
      </c>
      <c r="AF97" s="526" t="str">
        <f t="shared" si="7"/>
        <v/>
      </c>
      <c r="AG97" s="527" t="s">
        <v>139</v>
      </c>
      <c r="AH97" s="528" t="str">
        <f t="shared" si="8"/>
        <v/>
      </c>
      <c r="AJ97" s="98" t="str">
        <f t="shared" si="9"/>
        <v>○</v>
      </c>
      <c r="AK97" s="100" t="str">
        <f t="shared" si="6"/>
        <v/>
      </c>
      <c r="AL97" s="100"/>
      <c r="AM97" s="100"/>
      <c r="AN97" s="100"/>
      <c r="AO97" s="100"/>
      <c r="AP97" s="100"/>
      <c r="AQ97" s="100"/>
      <c r="AR97" s="100"/>
      <c r="AS97" s="547"/>
    </row>
    <row r="98" spans="1:45" ht="33" customHeight="1" thickBot="1">
      <c r="A98" s="513">
        <f t="shared" si="4"/>
        <v>87</v>
      </c>
      <c r="B98" s="514" t="e">
        <f>IF(#REF!="","",#REF!)</f>
        <v>#REF!</v>
      </c>
      <c r="C98" s="515" t="e">
        <f>IF(#REF!="","",#REF!)</f>
        <v>#REF!</v>
      </c>
      <c r="D98" s="516" t="e">
        <f>IF(#REF!="","",#REF!)</f>
        <v>#REF!</v>
      </c>
      <c r="E98" s="516" t="e">
        <f>IF(#REF!="","",#REF!)</f>
        <v>#REF!</v>
      </c>
      <c r="F98" s="516" t="e">
        <f>IF(#REF!="","",#REF!)</f>
        <v>#REF!</v>
      </c>
      <c r="G98" s="516" t="e">
        <f>IF(#REF!="","",#REF!)</f>
        <v>#REF!</v>
      </c>
      <c r="H98" s="516" t="e">
        <f>IF(#REF!="","",#REF!)</f>
        <v>#REF!</v>
      </c>
      <c r="I98" s="516" t="e">
        <f>IF(#REF!="","",#REF!)</f>
        <v>#REF!</v>
      </c>
      <c r="J98" s="516" t="e">
        <f>IF(#REF!="","",#REF!)</f>
        <v>#REF!</v>
      </c>
      <c r="K98" s="517" t="e">
        <f>IF(#REF!="","",#REF!)</f>
        <v>#REF!</v>
      </c>
      <c r="L98" s="518" t="e">
        <f>IF(#REF!="","",#REF!)</f>
        <v>#REF!</v>
      </c>
      <c r="M98" s="518" t="e">
        <f>IF(#REF!="","",#REF!)</f>
        <v>#REF!</v>
      </c>
      <c r="N98" s="518" t="e">
        <f>IF(#REF!="","",#REF!)</f>
        <v>#REF!</v>
      </c>
      <c r="O98" s="513" t="e">
        <f>IF(#REF!="","",#REF!)</f>
        <v>#REF!</v>
      </c>
      <c r="P98" s="519" t="e">
        <f>IF(#REF!="","",#REF!)</f>
        <v>#REF!</v>
      </c>
      <c r="Q98" s="520" t="e">
        <f>IF(#REF!="","",#REF!)</f>
        <v>#REF!</v>
      </c>
      <c r="R98" s="543"/>
      <c r="S98" s="544"/>
      <c r="T98" s="545" t="str">
        <f>IFERROR(IF(R98="","",VLOOKUP(P98,【参考】数式用!$A$5:$H$34,MATCH(S98,【参考】数式用!$F$4:$H$4,0)+5,0)),"")</f>
        <v/>
      </c>
      <c r="U98" s="562" t="str">
        <f>IF(S98="特定加算Ⅰ",VLOOKUP(P98,【参考】数式用!$A$5:$I$28,9,FALSE),"-")</f>
        <v>-</v>
      </c>
      <c r="V98" s="89" t="s">
        <v>134</v>
      </c>
      <c r="W98" s="546"/>
      <c r="X98" s="131" t="s">
        <v>135</v>
      </c>
      <c r="Y98" s="546"/>
      <c r="Z98" s="297" t="s">
        <v>136</v>
      </c>
      <c r="AA98" s="546"/>
      <c r="AB98" s="131" t="s">
        <v>135</v>
      </c>
      <c r="AC98" s="546"/>
      <c r="AD98" s="131" t="s">
        <v>137</v>
      </c>
      <c r="AE98" s="525" t="s">
        <v>138</v>
      </c>
      <c r="AF98" s="526" t="str">
        <f t="shared" si="7"/>
        <v/>
      </c>
      <c r="AG98" s="527" t="s">
        <v>139</v>
      </c>
      <c r="AH98" s="528" t="str">
        <f t="shared" si="8"/>
        <v/>
      </c>
      <c r="AJ98" s="98" t="str">
        <f t="shared" si="9"/>
        <v>○</v>
      </c>
      <c r="AK98" s="100" t="str">
        <f t="shared" si="6"/>
        <v/>
      </c>
      <c r="AL98" s="100"/>
      <c r="AM98" s="100"/>
      <c r="AN98" s="100"/>
      <c r="AO98" s="100"/>
      <c r="AP98" s="100"/>
      <c r="AQ98" s="100"/>
      <c r="AR98" s="100"/>
      <c r="AS98" s="547"/>
    </row>
    <row r="99" spans="1:45" ht="33" customHeight="1" thickBot="1">
      <c r="A99" s="513">
        <f t="shared" si="4"/>
        <v>88</v>
      </c>
      <c r="B99" s="514" t="e">
        <f>IF(#REF!="","",#REF!)</f>
        <v>#REF!</v>
      </c>
      <c r="C99" s="515" t="e">
        <f>IF(#REF!="","",#REF!)</f>
        <v>#REF!</v>
      </c>
      <c r="D99" s="516" t="e">
        <f>IF(#REF!="","",#REF!)</f>
        <v>#REF!</v>
      </c>
      <c r="E99" s="516" t="e">
        <f>IF(#REF!="","",#REF!)</f>
        <v>#REF!</v>
      </c>
      <c r="F99" s="516" t="e">
        <f>IF(#REF!="","",#REF!)</f>
        <v>#REF!</v>
      </c>
      <c r="G99" s="516" t="e">
        <f>IF(#REF!="","",#REF!)</f>
        <v>#REF!</v>
      </c>
      <c r="H99" s="516" t="e">
        <f>IF(#REF!="","",#REF!)</f>
        <v>#REF!</v>
      </c>
      <c r="I99" s="516" t="e">
        <f>IF(#REF!="","",#REF!)</f>
        <v>#REF!</v>
      </c>
      <c r="J99" s="516" t="e">
        <f>IF(#REF!="","",#REF!)</f>
        <v>#REF!</v>
      </c>
      <c r="K99" s="517" t="e">
        <f>IF(#REF!="","",#REF!)</f>
        <v>#REF!</v>
      </c>
      <c r="L99" s="518" t="e">
        <f>IF(#REF!="","",#REF!)</f>
        <v>#REF!</v>
      </c>
      <c r="M99" s="518" t="e">
        <f>IF(#REF!="","",#REF!)</f>
        <v>#REF!</v>
      </c>
      <c r="N99" s="518" t="e">
        <f>IF(#REF!="","",#REF!)</f>
        <v>#REF!</v>
      </c>
      <c r="O99" s="513" t="e">
        <f>IF(#REF!="","",#REF!)</f>
        <v>#REF!</v>
      </c>
      <c r="P99" s="519" t="e">
        <f>IF(#REF!="","",#REF!)</f>
        <v>#REF!</v>
      </c>
      <c r="Q99" s="520" t="e">
        <f>IF(#REF!="","",#REF!)</f>
        <v>#REF!</v>
      </c>
      <c r="R99" s="543"/>
      <c r="S99" s="544"/>
      <c r="T99" s="545" t="str">
        <f>IFERROR(IF(R99="","",VLOOKUP(P99,【参考】数式用!$A$5:$H$34,MATCH(S99,【参考】数式用!$F$4:$H$4,0)+5,0)),"")</f>
        <v/>
      </c>
      <c r="U99" s="562" t="str">
        <f>IF(S99="特定加算Ⅰ",VLOOKUP(P99,【参考】数式用!$A$5:$I$28,9,FALSE),"-")</f>
        <v>-</v>
      </c>
      <c r="V99" s="89" t="s">
        <v>134</v>
      </c>
      <c r="W99" s="546"/>
      <c r="X99" s="131" t="s">
        <v>135</v>
      </c>
      <c r="Y99" s="546"/>
      <c r="Z99" s="297" t="s">
        <v>136</v>
      </c>
      <c r="AA99" s="546"/>
      <c r="AB99" s="131" t="s">
        <v>135</v>
      </c>
      <c r="AC99" s="546"/>
      <c r="AD99" s="131" t="s">
        <v>137</v>
      </c>
      <c r="AE99" s="525" t="s">
        <v>138</v>
      </c>
      <c r="AF99" s="526" t="str">
        <f t="shared" si="7"/>
        <v/>
      </c>
      <c r="AG99" s="527" t="s">
        <v>139</v>
      </c>
      <c r="AH99" s="528" t="str">
        <f t="shared" si="8"/>
        <v/>
      </c>
      <c r="AJ99" s="98" t="str">
        <f t="shared" si="9"/>
        <v>○</v>
      </c>
      <c r="AK99" s="100" t="str">
        <f t="shared" si="6"/>
        <v/>
      </c>
      <c r="AL99" s="100"/>
      <c r="AM99" s="100"/>
      <c r="AN99" s="100"/>
      <c r="AO99" s="100"/>
      <c r="AP99" s="100"/>
      <c r="AQ99" s="100"/>
      <c r="AR99" s="100"/>
      <c r="AS99" s="547"/>
    </row>
    <row r="100" spans="1:45" ht="33" customHeight="1" thickBot="1">
      <c r="A100" s="513">
        <f t="shared" si="4"/>
        <v>89</v>
      </c>
      <c r="B100" s="514" t="e">
        <f>IF(#REF!="","",#REF!)</f>
        <v>#REF!</v>
      </c>
      <c r="C100" s="515" t="e">
        <f>IF(#REF!="","",#REF!)</f>
        <v>#REF!</v>
      </c>
      <c r="D100" s="516" t="e">
        <f>IF(#REF!="","",#REF!)</f>
        <v>#REF!</v>
      </c>
      <c r="E100" s="516" t="e">
        <f>IF(#REF!="","",#REF!)</f>
        <v>#REF!</v>
      </c>
      <c r="F100" s="516" t="e">
        <f>IF(#REF!="","",#REF!)</f>
        <v>#REF!</v>
      </c>
      <c r="G100" s="516" t="e">
        <f>IF(#REF!="","",#REF!)</f>
        <v>#REF!</v>
      </c>
      <c r="H100" s="516" t="e">
        <f>IF(#REF!="","",#REF!)</f>
        <v>#REF!</v>
      </c>
      <c r="I100" s="516" t="e">
        <f>IF(#REF!="","",#REF!)</f>
        <v>#REF!</v>
      </c>
      <c r="J100" s="516" t="e">
        <f>IF(#REF!="","",#REF!)</f>
        <v>#REF!</v>
      </c>
      <c r="K100" s="517" t="e">
        <f>IF(#REF!="","",#REF!)</f>
        <v>#REF!</v>
      </c>
      <c r="L100" s="518" t="e">
        <f>IF(#REF!="","",#REF!)</f>
        <v>#REF!</v>
      </c>
      <c r="M100" s="518" t="e">
        <f>IF(#REF!="","",#REF!)</f>
        <v>#REF!</v>
      </c>
      <c r="N100" s="518" t="e">
        <f>IF(#REF!="","",#REF!)</f>
        <v>#REF!</v>
      </c>
      <c r="O100" s="513" t="e">
        <f>IF(#REF!="","",#REF!)</f>
        <v>#REF!</v>
      </c>
      <c r="P100" s="519" t="e">
        <f>IF(#REF!="","",#REF!)</f>
        <v>#REF!</v>
      </c>
      <c r="Q100" s="520" t="e">
        <f>IF(#REF!="","",#REF!)</f>
        <v>#REF!</v>
      </c>
      <c r="R100" s="543"/>
      <c r="S100" s="544"/>
      <c r="T100" s="545" t="str">
        <f>IFERROR(IF(R100="","",VLOOKUP(P100,【参考】数式用!$A$5:$H$34,MATCH(S100,【参考】数式用!$F$4:$H$4,0)+5,0)),"")</f>
        <v/>
      </c>
      <c r="U100" s="562" t="str">
        <f>IF(S100="特定加算Ⅰ",VLOOKUP(P100,【参考】数式用!$A$5:$I$28,9,FALSE),"-")</f>
        <v>-</v>
      </c>
      <c r="V100" s="89" t="s">
        <v>134</v>
      </c>
      <c r="W100" s="546"/>
      <c r="X100" s="131" t="s">
        <v>135</v>
      </c>
      <c r="Y100" s="546"/>
      <c r="Z100" s="297" t="s">
        <v>136</v>
      </c>
      <c r="AA100" s="546"/>
      <c r="AB100" s="131" t="s">
        <v>135</v>
      </c>
      <c r="AC100" s="546"/>
      <c r="AD100" s="131" t="s">
        <v>137</v>
      </c>
      <c r="AE100" s="525" t="s">
        <v>138</v>
      </c>
      <c r="AF100" s="526" t="str">
        <f t="shared" si="7"/>
        <v/>
      </c>
      <c r="AG100" s="527" t="s">
        <v>139</v>
      </c>
      <c r="AH100" s="528" t="str">
        <f t="shared" si="8"/>
        <v/>
      </c>
      <c r="AJ100" s="98" t="str">
        <f t="shared" si="9"/>
        <v>○</v>
      </c>
      <c r="AK100" s="100" t="str">
        <f t="shared" si="6"/>
        <v/>
      </c>
      <c r="AL100" s="100"/>
      <c r="AM100" s="100"/>
      <c r="AN100" s="100"/>
      <c r="AO100" s="100"/>
      <c r="AP100" s="100"/>
      <c r="AQ100" s="100"/>
      <c r="AR100" s="100"/>
      <c r="AS100" s="547"/>
    </row>
    <row r="101" spans="1:45" ht="33" customHeight="1" thickBot="1">
      <c r="A101" s="513">
        <f t="shared" si="4"/>
        <v>90</v>
      </c>
      <c r="B101" s="514" t="e">
        <f>IF(#REF!="","",#REF!)</f>
        <v>#REF!</v>
      </c>
      <c r="C101" s="515" t="e">
        <f>IF(#REF!="","",#REF!)</f>
        <v>#REF!</v>
      </c>
      <c r="D101" s="516" t="e">
        <f>IF(#REF!="","",#REF!)</f>
        <v>#REF!</v>
      </c>
      <c r="E101" s="516" t="e">
        <f>IF(#REF!="","",#REF!)</f>
        <v>#REF!</v>
      </c>
      <c r="F101" s="516" t="e">
        <f>IF(#REF!="","",#REF!)</f>
        <v>#REF!</v>
      </c>
      <c r="G101" s="516" t="e">
        <f>IF(#REF!="","",#REF!)</f>
        <v>#REF!</v>
      </c>
      <c r="H101" s="516" t="e">
        <f>IF(#REF!="","",#REF!)</f>
        <v>#REF!</v>
      </c>
      <c r="I101" s="516" t="e">
        <f>IF(#REF!="","",#REF!)</f>
        <v>#REF!</v>
      </c>
      <c r="J101" s="516" t="e">
        <f>IF(#REF!="","",#REF!)</f>
        <v>#REF!</v>
      </c>
      <c r="K101" s="517" t="e">
        <f>IF(#REF!="","",#REF!)</f>
        <v>#REF!</v>
      </c>
      <c r="L101" s="518" t="e">
        <f>IF(#REF!="","",#REF!)</f>
        <v>#REF!</v>
      </c>
      <c r="M101" s="518" t="e">
        <f>IF(#REF!="","",#REF!)</f>
        <v>#REF!</v>
      </c>
      <c r="N101" s="518" t="e">
        <f>IF(#REF!="","",#REF!)</f>
        <v>#REF!</v>
      </c>
      <c r="O101" s="513" t="e">
        <f>IF(#REF!="","",#REF!)</f>
        <v>#REF!</v>
      </c>
      <c r="P101" s="519" t="e">
        <f>IF(#REF!="","",#REF!)</f>
        <v>#REF!</v>
      </c>
      <c r="Q101" s="520" t="e">
        <f>IF(#REF!="","",#REF!)</f>
        <v>#REF!</v>
      </c>
      <c r="R101" s="543"/>
      <c r="S101" s="544"/>
      <c r="T101" s="545" t="str">
        <f>IFERROR(IF(R101="","",VLOOKUP(P101,【参考】数式用!$A$5:$H$34,MATCH(S101,【参考】数式用!$F$4:$H$4,0)+5,0)),"")</f>
        <v/>
      </c>
      <c r="U101" s="562" t="str">
        <f>IF(S101="特定加算Ⅰ",VLOOKUP(P101,【参考】数式用!$A$5:$I$28,9,FALSE),"-")</f>
        <v>-</v>
      </c>
      <c r="V101" s="89" t="s">
        <v>134</v>
      </c>
      <c r="W101" s="546"/>
      <c r="X101" s="131" t="s">
        <v>135</v>
      </c>
      <c r="Y101" s="546"/>
      <c r="Z101" s="297" t="s">
        <v>136</v>
      </c>
      <c r="AA101" s="546"/>
      <c r="AB101" s="131" t="s">
        <v>135</v>
      </c>
      <c r="AC101" s="546"/>
      <c r="AD101" s="131" t="s">
        <v>137</v>
      </c>
      <c r="AE101" s="525" t="s">
        <v>138</v>
      </c>
      <c r="AF101" s="526" t="str">
        <f t="shared" si="7"/>
        <v/>
      </c>
      <c r="AG101" s="527" t="s">
        <v>139</v>
      </c>
      <c r="AH101" s="528" t="str">
        <f t="shared" si="8"/>
        <v/>
      </c>
      <c r="AJ101" s="98" t="str">
        <f t="shared" si="9"/>
        <v>○</v>
      </c>
      <c r="AK101" s="100" t="str">
        <f t="shared" si="6"/>
        <v/>
      </c>
      <c r="AL101" s="100"/>
      <c r="AM101" s="100"/>
      <c r="AN101" s="100"/>
      <c r="AO101" s="100"/>
      <c r="AP101" s="100"/>
      <c r="AQ101" s="100"/>
      <c r="AR101" s="100"/>
      <c r="AS101" s="547"/>
    </row>
    <row r="102" spans="1:45" ht="33" customHeight="1" thickBot="1">
      <c r="A102" s="513">
        <f t="shared" si="4"/>
        <v>91</v>
      </c>
      <c r="B102" s="514" t="e">
        <f>IF(#REF!="","",#REF!)</f>
        <v>#REF!</v>
      </c>
      <c r="C102" s="515" t="e">
        <f>IF(#REF!="","",#REF!)</f>
        <v>#REF!</v>
      </c>
      <c r="D102" s="516" t="e">
        <f>IF(#REF!="","",#REF!)</f>
        <v>#REF!</v>
      </c>
      <c r="E102" s="516" t="e">
        <f>IF(#REF!="","",#REF!)</f>
        <v>#REF!</v>
      </c>
      <c r="F102" s="516" t="e">
        <f>IF(#REF!="","",#REF!)</f>
        <v>#REF!</v>
      </c>
      <c r="G102" s="516" t="e">
        <f>IF(#REF!="","",#REF!)</f>
        <v>#REF!</v>
      </c>
      <c r="H102" s="516" t="e">
        <f>IF(#REF!="","",#REF!)</f>
        <v>#REF!</v>
      </c>
      <c r="I102" s="516" t="e">
        <f>IF(#REF!="","",#REF!)</f>
        <v>#REF!</v>
      </c>
      <c r="J102" s="516" t="e">
        <f>IF(#REF!="","",#REF!)</f>
        <v>#REF!</v>
      </c>
      <c r="K102" s="517" t="e">
        <f>IF(#REF!="","",#REF!)</f>
        <v>#REF!</v>
      </c>
      <c r="L102" s="518" t="e">
        <f>IF(#REF!="","",#REF!)</f>
        <v>#REF!</v>
      </c>
      <c r="M102" s="518" t="e">
        <f>IF(#REF!="","",#REF!)</f>
        <v>#REF!</v>
      </c>
      <c r="N102" s="518" t="e">
        <f>IF(#REF!="","",#REF!)</f>
        <v>#REF!</v>
      </c>
      <c r="O102" s="513" t="e">
        <f>IF(#REF!="","",#REF!)</f>
        <v>#REF!</v>
      </c>
      <c r="P102" s="519" t="e">
        <f>IF(#REF!="","",#REF!)</f>
        <v>#REF!</v>
      </c>
      <c r="Q102" s="520" t="e">
        <f>IF(#REF!="","",#REF!)</f>
        <v>#REF!</v>
      </c>
      <c r="R102" s="543"/>
      <c r="S102" s="544"/>
      <c r="T102" s="545" t="str">
        <f>IFERROR(IF(R102="","",VLOOKUP(P102,【参考】数式用!$A$5:$H$34,MATCH(S102,【参考】数式用!$F$4:$H$4,0)+5,0)),"")</f>
        <v/>
      </c>
      <c r="U102" s="562" t="str">
        <f>IF(S102="特定加算Ⅰ",VLOOKUP(P102,【参考】数式用!$A$5:$I$28,9,FALSE),"-")</f>
        <v>-</v>
      </c>
      <c r="V102" s="89" t="s">
        <v>134</v>
      </c>
      <c r="W102" s="546"/>
      <c r="X102" s="131" t="s">
        <v>135</v>
      </c>
      <c r="Y102" s="546"/>
      <c r="Z102" s="297" t="s">
        <v>136</v>
      </c>
      <c r="AA102" s="546"/>
      <c r="AB102" s="131" t="s">
        <v>135</v>
      </c>
      <c r="AC102" s="546"/>
      <c r="AD102" s="131" t="s">
        <v>137</v>
      </c>
      <c r="AE102" s="525" t="s">
        <v>138</v>
      </c>
      <c r="AF102" s="526" t="str">
        <f t="shared" si="7"/>
        <v/>
      </c>
      <c r="AG102" s="527" t="s">
        <v>139</v>
      </c>
      <c r="AH102" s="528" t="str">
        <f t="shared" si="8"/>
        <v/>
      </c>
      <c r="AJ102" s="98" t="str">
        <f t="shared" si="9"/>
        <v>○</v>
      </c>
      <c r="AK102" s="100" t="str">
        <f t="shared" si="6"/>
        <v/>
      </c>
      <c r="AL102" s="100"/>
      <c r="AM102" s="100"/>
      <c r="AN102" s="100"/>
      <c r="AO102" s="100"/>
      <c r="AP102" s="100"/>
      <c r="AQ102" s="100"/>
      <c r="AR102" s="100"/>
      <c r="AS102" s="547"/>
    </row>
    <row r="103" spans="1:45" ht="33" customHeight="1" thickBot="1">
      <c r="A103" s="513">
        <f t="shared" si="4"/>
        <v>92</v>
      </c>
      <c r="B103" s="514" t="e">
        <f>IF(#REF!="","",#REF!)</f>
        <v>#REF!</v>
      </c>
      <c r="C103" s="515" t="e">
        <f>IF(#REF!="","",#REF!)</f>
        <v>#REF!</v>
      </c>
      <c r="D103" s="516" t="e">
        <f>IF(#REF!="","",#REF!)</f>
        <v>#REF!</v>
      </c>
      <c r="E103" s="516" t="e">
        <f>IF(#REF!="","",#REF!)</f>
        <v>#REF!</v>
      </c>
      <c r="F103" s="516" t="e">
        <f>IF(#REF!="","",#REF!)</f>
        <v>#REF!</v>
      </c>
      <c r="G103" s="516" t="e">
        <f>IF(#REF!="","",#REF!)</f>
        <v>#REF!</v>
      </c>
      <c r="H103" s="516" t="e">
        <f>IF(#REF!="","",#REF!)</f>
        <v>#REF!</v>
      </c>
      <c r="I103" s="516" t="e">
        <f>IF(#REF!="","",#REF!)</f>
        <v>#REF!</v>
      </c>
      <c r="J103" s="516" t="e">
        <f>IF(#REF!="","",#REF!)</f>
        <v>#REF!</v>
      </c>
      <c r="K103" s="517" t="e">
        <f>IF(#REF!="","",#REF!)</f>
        <v>#REF!</v>
      </c>
      <c r="L103" s="518" t="e">
        <f>IF(#REF!="","",#REF!)</f>
        <v>#REF!</v>
      </c>
      <c r="M103" s="518" t="e">
        <f>IF(#REF!="","",#REF!)</f>
        <v>#REF!</v>
      </c>
      <c r="N103" s="518" t="e">
        <f>IF(#REF!="","",#REF!)</f>
        <v>#REF!</v>
      </c>
      <c r="O103" s="513" t="e">
        <f>IF(#REF!="","",#REF!)</f>
        <v>#REF!</v>
      </c>
      <c r="P103" s="519" t="e">
        <f>IF(#REF!="","",#REF!)</f>
        <v>#REF!</v>
      </c>
      <c r="Q103" s="520" t="e">
        <f>IF(#REF!="","",#REF!)</f>
        <v>#REF!</v>
      </c>
      <c r="R103" s="543"/>
      <c r="S103" s="544"/>
      <c r="T103" s="545" t="str">
        <f>IFERROR(IF(R103="","",VLOOKUP(P103,【参考】数式用!$A$5:$H$34,MATCH(S103,【参考】数式用!$F$4:$H$4,0)+5,0)),"")</f>
        <v/>
      </c>
      <c r="U103" s="562" t="str">
        <f>IF(S103="特定加算Ⅰ",VLOOKUP(P103,【参考】数式用!$A$5:$I$28,9,FALSE),"-")</f>
        <v>-</v>
      </c>
      <c r="V103" s="89" t="s">
        <v>134</v>
      </c>
      <c r="W103" s="546"/>
      <c r="X103" s="131" t="s">
        <v>135</v>
      </c>
      <c r="Y103" s="546"/>
      <c r="Z103" s="297" t="s">
        <v>136</v>
      </c>
      <c r="AA103" s="546"/>
      <c r="AB103" s="131" t="s">
        <v>135</v>
      </c>
      <c r="AC103" s="546"/>
      <c r="AD103" s="131" t="s">
        <v>137</v>
      </c>
      <c r="AE103" s="525" t="s">
        <v>138</v>
      </c>
      <c r="AF103" s="526" t="str">
        <f t="shared" si="7"/>
        <v/>
      </c>
      <c r="AG103" s="527" t="s">
        <v>139</v>
      </c>
      <c r="AH103" s="528" t="str">
        <f t="shared" si="8"/>
        <v/>
      </c>
      <c r="AJ103" s="98" t="str">
        <f t="shared" si="9"/>
        <v>○</v>
      </c>
      <c r="AK103" s="100" t="str">
        <f t="shared" si="6"/>
        <v/>
      </c>
      <c r="AL103" s="100"/>
      <c r="AM103" s="100"/>
      <c r="AN103" s="100"/>
      <c r="AO103" s="100"/>
      <c r="AP103" s="100"/>
      <c r="AQ103" s="100"/>
      <c r="AR103" s="100"/>
      <c r="AS103" s="547"/>
    </row>
    <row r="104" spans="1:45" ht="33" customHeight="1" thickBot="1">
      <c r="A104" s="513">
        <f t="shared" si="4"/>
        <v>93</v>
      </c>
      <c r="B104" s="514" t="e">
        <f>IF(#REF!="","",#REF!)</f>
        <v>#REF!</v>
      </c>
      <c r="C104" s="515" t="e">
        <f>IF(#REF!="","",#REF!)</f>
        <v>#REF!</v>
      </c>
      <c r="D104" s="516" t="e">
        <f>IF(#REF!="","",#REF!)</f>
        <v>#REF!</v>
      </c>
      <c r="E104" s="516" t="e">
        <f>IF(#REF!="","",#REF!)</f>
        <v>#REF!</v>
      </c>
      <c r="F104" s="516" t="e">
        <f>IF(#REF!="","",#REF!)</f>
        <v>#REF!</v>
      </c>
      <c r="G104" s="516" t="e">
        <f>IF(#REF!="","",#REF!)</f>
        <v>#REF!</v>
      </c>
      <c r="H104" s="516" t="e">
        <f>IF(#REF!="","",#REF!)</f>
        <v>#REF!</v>
      </c>
      <c r="I104" s="516" t="e">
        <f>IF(#REF!="","",#REF!)</f>
        <v>#REF!</v>
      </c>
      <c r="J104" s="516" t="e">
        <f>IF(#REF!="","",#REF!)</f>
        <v>#REF!</v>
      </c>
      <c r="K104" s="517" t="e">
        <f>IF(#REF!="","",#REF!)</f>
        <v>#REF!</v>
      </c>
      <c r="L104" s="518" t="e">
        <f>IF(#REF!="","",#REF!)</f>
        <v>#REF!</v>
      </c>
      <c r="M104" s="518" t="e">
        <f>IF(#REF!="","",#REF!)</f>
        <v>#REF!</v>
      </c>
      <c r="N104" s="518" t="e">
        <f>IF(#REF!="","",#REF!)</f>
        <v>#REF!</v>
      </c>
      <c r="O104" s="513" t="e">
        <f>IF(#REF!="","",#REF!)</f>
        <v>#REF!</v>
      </c>
      <c r="P104" s="519" t="e">
        <f>IF(#REF!="","",#REF!)</f>
        <v>#REF!</v>
      </c>
      <c r="Q104" s="520" t="e">
        <f>IF(#REF!="","",#REF!)</f>
        <v>#REF!</v>
      </c>
      <c r="R104" s="543"/>
      <c r="S104" s="544"/>
      <c r="T104" s="545" t="str">
        <f>IFERROR(IF(R104="","",VLOOKUP(P104,【参考】数式用!$A$5:$H$34,MATCH(S104,【参考】数式用!$F$4:$H$4,0)+5,0)),"")</f>
        <v/>
      </c>
      <c r="U104" s="562" t="str">
        <f>IF(S104="特定加算Ⅰ",VLOOKUP(P104,【参考】数式用!$A$5:$I$28,9,FALSE),"-")</f>
        <v>-</v>
      </c>
      <c r="V104" s="89" t="s">
        <v>134</v>
      </c>
      <c r="W104" s="546"/>
      <c r="X104" s="131" t="s">
        <v>135</v>
      </c>
      <c r="Y104" s="546"/>
      <c r="Z104" s="297" t="s">
        <v>136</v>
      </c>
      <c r="AA104" s="546"/>
      <c r="AB104" s="131" t="s">
        <v>135</v>
      </c>
      <c r="AC104" s="546"/>
      <c r="AD104" s="131" t="s">
        <v>137</v>
      </c>
      <c r="AE104" s="525" t="s">
        <v>138</v>
      </c>
      <c r="AF104" s="526" t="str">
        <f t="shared" si="7"/>
        <v/>
      </c>
      <c r="AG104" s="527" t="s">
        <v>139</v>
      </c>
      <c r="AH104" s="528" t="str">
        <f t="shared" si="8"/>
        <v/>
      </c>
      <c r="AJ104" s="98" t="str">
        <f t="shared" si="9"/>
        <v>○</v>
      </c>
      <c r="AK104" s="100" t="str">
        <f t="shared" si="6"/>
        <v/>
      </c>
      <c r="AL104" s="100"/>
      <c r="AM104" s="100"/>
      <c r="AN104" s="100"/>
      <c r="AO104" s="100"/>
      <c r="AP104" s="100"/>
      <c r="AQ104" s="100"/>
      <c r="AR104" s="100"/>
      <c r="AS104" s="547"/>
    </row>
    <row r="105" spans="1:45" ht="33" customHeight="1" thickBot="1">
      <c r="A105" s="513">
        <f t="shared" si="4"/>
        <v>94</v>
      </c>
      <c r="B105" s="514" t="e">
        <f>IF(#REF!="","",#REF!)</f>
        <v>#REF!</v>
      </c>
      <c r="C105" s="515" t="e">
        <f>IF(#REF!="","",#REF!)</f>
        <v>#REF!</v>
      </c>
      <c r="D105" s="516" t="e">
        <f>IF(#REF!="","",#REF!)</f>
        <v>#REF!</v>
      </c>
      <c r="E105" s="516" t="e">
        <f>IF(#REF!="","",#REF!)</f>
        <v>#REF!</v>
      </c>
      <c r="F105" s="516" t="e">
        <f>IF(#REF!="","",#REF!)</f>
        <v>#REF!</v>
      </c>
      <c r="G105" s="516" t="e">
        <f>IF(#REF!="","",#REF!)</f>
        <v>#REF!</v>
      </c>
      <c r="H105" s="516" t="e">
        <f>IF(#REF!="","",#REF!)</f>
        <v>#REF!</v>
      </c>
      <c r="I105" s="516" t="e">
        <f>IF(#REF!="","",#REF!)</f>
        <v>#REF!</v>
      </c>
      <c r="J105" s="516" t="e">
        <f>IF(#REF!="","",#REF!)</f>
        <v>#REF!</v>
      </c>
      <c r="K105" s="517" t="e">
        <f>IF(#REF!="","",#REF!)</f>
        <v>#REF!</v>
      </c>
      <c r="L105" s="518" t="e">
        <f>IF(#REF!="","",#REF!)</f>
        <v>#REF!</v>
      </c>
      <c r="M105" s="518" t="e">
        <f>IF(#REF!="","",#REF!)</f>
        <v>#REF!</v>
      </c>
      <c r="N105" s="518" t="e">
        <f>IF(#REF!="","",#REF!)</f>
        <v>#REF!</v>
      </c>
      <c r="O105" s="513" t="e">
        <f>IF(#REF!="","",#REF!)</f>
        <v>#REF!</v>
      </c>
      <c r="P105" s="519" t="e">
        <f>IF(#REF!="","",#REF!)</f>
        <v>#REF!</v>
      </c>
      <c r="Q105" s="520" t="e">
        <f>IF(#REF!="","",#REF!)</f>
        <v>#REF!</v>
      </c>
      <c r="R105" s="543"/>
      <c r="S105" s="544"/>
      <c r="T105" s="545" t="str">
        <f>IFERROR(IF(R105="","",VLOOKUP(P105,【参考】数式用!$A$5:$H$34,MATCH(S105,【参考】数式用!$F$4:$H$4,0)+5,0)),"")</f>
        <v/>
      </c>
      <c r="U105" s="562" t="str">
        <f>IF(S105="特定加算Ⅰ",VLOOKUP(P105,【参考】数式用!$A$5:$I$28,9,FALSE),"-")</f>
        <v>-</v>
      </c>
      <c r="V105" s="89" t="s">
        <v>134</v>
      </c>
      <c r="W105" s="546"/>
      <c r="X105" s="131" t="s">
        <v>135</v>
      </c>
      <c r="Y105" s="546"/>
      <c r="Z105" s="297" t="s">
        <v>136</v>
      </c>
      <c r="AA105" s="546"/>
      <c r="AB105" s="131" t="s">
        <v>135</v>
      </c>
      <c r="AC105" s="546"/>
      <c r="AD105" s="131" t="s">
        <v>137</v>
      </c>
      <c r="AE105" s="525" t="s">
        <v>138</v>
      </c>
      <c r="AF105" s="526" t="str">
        <f t="shared" si="7"/>
        <v/>
      </c>
      <c r="AG105" s="527" t="s">
        <v>139</v>
      </c>
      <c r="AH105" s="528" t="str">
        <f t="shared" si="8"/>
        <v/>
      </c>
      <c r="AJ105" s="98" t="str">
        <f t="shared" si="9"/>
        <v>○</v>
      </c>
      <c r="AK105" s="100" t="str">
        <f t="shared" si="6"/>
        <v/>
      </c>
      <c r="AL105" s="100"/>
      <c r="AM105" s="100"/>
      <c r="AN105" s="100"/>
      <c r="AO105" s="100"/>
      <c r="AP105" s="100"/>
      <c r="AQ105" s="100"/>
      <c r="AR105" s="100"/>
      <c r="AS105" s="547"/>
    </row>
    <row r="106" spans="1:45" ht="33" customHeight="1" thickBot="1">
      <c r="A106" s="513">
        <f t="shared" si="4"/>
        <v>95</v>
      </c>
      <c r="B106" s="514" t="e">
        <f>IF(#REF!="","",#REF!)</f>
        <v>#REF!</v>
      </c>
      <c r="C106" s="515" t="e">
        <f>IF(#REF!="","",#REF!)</f>
        <v>#REF!</v>
      </c>
      <c r="D106" s="516" t="e">
        <f>IF(#REF!="","",#REF!)</f>
        <v>#REF!</v>
      </c>
      <c r="E106" s="516" t="e">
        <f>IF(#REF!="","",#REF!)</f>
        <v>#REF!</v>
      </c>
      <c r="F106" s="516" t="e">
        <f>IF(#REF!="","",#REF!)</f>
        <v>#REF!</v>
      </c>
      <c r="G106" s="516" t="e">
        <f>IF(#REF!="","",#REF!)</f>
        <v>#REF!</v>
      </c>
      <c r="H106" s="516" t="e">
        <f>IF(#REF!="","",#REF!)</f>
        <v>#REF!</v>
      </c>
      <c r="I106" s="516" t="e">
        <f>IF(#REF!="","",#REF!)</f>
        <v>#REF!</v>
      </c>
      <c r="J106" s="516" t="e">
        <f>IF(#REF!="","",#REF!)</f>
        <v>#REF!</v>
      </c>
      <c r="K106" s="517" t="e">
        <f>IF(#REF!="","",#REF!)</f>
        <v>#REF!</v>
      </c>
      <c r="L106" s="518" t="e">
        <f>IF(#REF!="","",#REF!)</f>
        <v>#REF!</v>
      </c>
      <c r="M106" s="518" t="e">
        <f>IF(#REF!="","",#REF!)</f>
        <v>#REF!</v>
      </c>
      <c r="N106" s="518" t="e">
        <f>IF(#REF!="","",#REF!)</f>
        <v>#REF!</v>
      </c>
      <c r="O106" s="513" t="e">
        <f>IF(#REF!="","",#REF!)</f>
        <v>#REF!</v>
      </c>
      <c r="P106" s="519" t="e">
        <f>IF(#REF!="","",#REF!)</f>
        <v>#REF!</v>
      </c>
      <c r="Q106" s="520" t="e">
        <f>IF(#REF!="","",#REF!)</f>
        <v>#REF!</v>
      </c>
      <c r="R106" s="543"/>
      <c r="S106" s="544"/>
      <c r="T106" s="545" t="str">
        <f>IFERROR(IF(R106="","",VLOOKUP(P106,【参考】数式用!$A$5:$H$34,MATCH(S106,【参考】数式用!$F$4:$H$4,0)+5,0)),"")</f>
        <v/>
      </c>
      <c r="U106" s="562" t="str">
        <f>IF(S106="特定加算Ⅰ",VLOOKUP(P106,【参考】数式用!$A$5:$I$28,9,FALSE),"-")</f>
        <v>-</v>
      </c>
      <c r="V106" s="89" t="s">
        <v>134</v>
      </c>
      <c r="W106" s="546"/>
      <c r="X106" s="131" t="s">
        <v>135</v>
      </c>
      <c r="Y106" s="546"/>
      <c r="Z106" s="297" t="s">
        <v>136</v>
      </c>
      <c r="AA106" s="546"/>
      <c r="AB106" s="131" t="s">
        <v>135</v>
      </c>
      <c r="AC106" s="546"/>
      <c r="AD106" s="131" t="s">
        <v>137</v>
      </c>
      <c r="AE106" s="525" t="s">
        <v>138</v>
      </c>
      <c r="AF106" s="526" t="str">
        <f t="shared" si="7"/>
        <v/>
      </c>
      <c r="AG106" s="527" t="s">
        <v>139</v>
      </c>
      <c r="AH106" s="528" t="str">
        <f t="shared" si="8"/>
        <v/>
      </c>
      <c r="AJ106" s="98" t="str">
        <f t="shared" si="9"/>
        <v>○</v>
      </c>
      <c r="AK106" s="100" t="str">
        <f t="shared" si="6"/>
        <v/>
      </c>
      <c r="AL106" s="100"/>
      <c r="AM106" s="100"/>
      <c r="AN106" s="100"/>
      <c r="AO106" s="100"/>
      <c r="AP106" s="100"/>
      <c r="AQ106" s="100"/>
      <c r="AR106" s="100"/>
      <c r="AS106" s="547"/>
    </row>
    <row r="107" spans="1:45" ht="33" customHeight="1" thickBot="1">
      <c r="A107" s="513">
        <f t="shared" si="4"/>
        <v>96</v>
      </c>
      <c r="B107" s="514" t="e">
        <f>IF(#REF!="","",#REF!)</f>
        <v>#REF!</v>
      </c>
      <c r="C107" s="515" t="e">
        <f>IF(#REF!="","",#REF!)</f>
        <v>#REF!</v>
      </c>
      <c r="D107" s="516" t="e">
        <f>IF(#REF!="","",#REF!)</f>
        <v>#REF!</v>
      </c>
      <c r="E107" s="516" t="e">
        <f>IF(#REF!="","",#REF!)</f>
        <v>#REF!</v>
      </c>
      <c r="F107" s="516" t="e">
        <f>IF(#REF!="","",#REF!)</f>
        <v>#REF!</v>
      </c>
      <c r="G107" s="516" t="e">
        <f>IF(#REF!="","",#REF!)</f>
        <v>#REF!</v>
      </c>
      <c r="H107" s="516" t="e">
        <f>IF(#REF!="","",#REF!)</f>
        <v>#REF!</v>
      </c>
      <c r="I107" s="516" t="e">
        <f>IF(#REF!="","",#REF!)</f>
        <v>#REF!</v>
      </c>
      <c r="J107" s="516" t="e">
        <f>IF(#REF!="","",#REF!)</f>
        <v>#REF!</v>
      </c>
      <c r="K107" s="517" t="e">
        <f>IF(#REF!="","",#REF!)</f>
        <v>#REF!</v>
      </c>
      <c r="L107" s="518" t="e">
        <f>IF(#REF!="","",#REF!)</f>
        <v>#REF!</v>
      </c>
      <c r="M107" s="518" t="e">
        <f>IF(#REF!="","",#REF!)</f>
        <v>#REF!</v>
      </c>
      <c r="N107" s="518" t="e">
        <f>IF(#REF!="","",#REF!)</f>
        <v>#REF!</v>
      </c>
      <c r="O107" s="513" t="e">
        <f>IF(#REF!="","",#REF!)</f>
        <v>#REF!</v>
      </c>
      <c r="P107" s="519" t="e">
        <f>IF(#REF!="","",#REF!)</f>
        <v>#REF!</v>
      </c>
      <c r="Q107" s="520" t="e">
        <f>IF(#REF!="","",#REF!)</f>
        <v>#REF!</v>
      </c>
      <c r="R107" s="543"/>
      <c r="S107" s="544"/>
      <c r="T107" s="545" t="str">
        <f>IFERROR(IF(R107="","",VLOOKUP(P107,【参考】数式用!$A$5:$H$34,MATCH(S107,【参考】数式用!$F$4:$H$4,0)+5,0)),"")</f>
        <v/>
      </c>
      <c r="U107" s="562" t="str">
        <f>IF(S107="特定加算Ⅰ",VLOOKUP(P107,【参考】数式用!$A$5:$I$28,9,FALSE),"-")</f>
        <v>-</v>
      </c>
      <c r="V107" s="89" t="s">
        <v>134</v>
      </c>
      <c r="W107" s="546"/>
      <c r="X107" s="131" t="s">
        <v>135</v>
      </c>
      <c r="Y107" s="546"/>
      <c r="Z107" s="297" t="s">
        <v>136</v>
      </c>
      <c r="AA107" s="546"/>
      <c r="AB107" s="131" t="s">
        <v>135</v>
      </c>
      <c r="AC107" s="546"/>
      <c r="AD107" s="131" t="s">
        <v>137</v>
      </c>
      <c r="AE107" s="525" t="s">
        <v>138</v>
      </c>
      <c r="AF107" s="526" t="str">
        <f t="shared" si="7"/>
        <v/>
      </c>
      <c r="AG107" s="527" t="s">
        <v>139</v>
      </c>
      <c r="AH107" s="528" t="str">
        <f t="shared" si="8"/>
        <v/>
      </c>
      <c r="AJ107" s="98" t="str">
        <f t="shared" si="9"/>
        <v>○</v>
      </c>
      <c r="AK107" s="100" t="str">
        <f t="shared" si="6"/>
        <v/>
      </c>
      <c r="AL107" s="100"/>
      <c r="AM107" s="100"/>
      <c r="AN107" s="100"/>
      <c r="AO107" s="100"/>
      <c r="AP107" s="100"/>
      <c r="AQ107" s="100"/>
      <c r="AR107" s="100"/>
      <c r="AS107" s="547"/>
    </row>
    <row r="108" spans="1:45" ht="33" customHeight="1" thickBot="1">
      <c r="A108" s="513">
        <f t="shared" si="4"/>
        <v>97</v>
      </c>
      <c r="B108" s="514" t="e">
        <f>IF(#REF!="","",#REF!)</f>
        <v>#REF!</v>
      </c>
      <c r="C108" s="515" t="e">
        <f>IF(#REF!="","",#REF!)</f>
        <v>#REF!</v>
      </c>
      <c r="D108" s="516" t="e">
        <f>IF(#REF!="","",#REF!)</f>
        <v>#REF!</v>
      </c>
      <c r="E108" s="516" t="e">
        <f>IF(#REF!="","",#REF!)</f>
        <v>#REF!</v>
      </c>
      <c r="F108" s="516" t="e">
        <f>IF(#REF!="","",#REF!)</f>
        <v>#REF!</v>
      </c>
      <c r="G108" s="516" t="e">
        <f>IF(#REF!="","",#REF!)</f>
        <v>#REF!</v>
      </c>
      <c r="H108" s="516" t="e">
        <f>IF(#REF!="","",#REF!)</f>
        <v>#REF!</v>
      </c>
      <c r="I108" s="516" t="e">
        <f>IF(#REF!="","",#REF!)</f>
        <v>#REF!</v>
      </c>
      <c r="J108" s="516" t="e">
        <f>IF(#REF!="","",#REF!)</f>
        <v>#REF!</v>
      </c>
      <c r="K108" s="517" t="e">
        <f>IF(#REF!="","",#REF!)</f>
        <v>#REF!</v>
      </c>
      <c r="L108" s="518" t="e">
        <f>IF(#REF!="","",#REF!)</f>
        <v>#REF!</v>
      </c>
      <c r="M108" s="518" t="e">
        <f>IF(#REF!="","",#REF!)</f>
        <v>#REF!</v>
      </c>
      <c r="N108" s="518" t="e">
        <f>IF(#REF!="","",#REF!)</f>
        <v>#REF!</v>
      </c>
      <c r="O108" s="513" t="e">
        <f>IF(#REF!="","",#REF!)</f>
        <v>#REF!</v>
      </c>
      <c r="P108" s="519" t="e">
        <f>IF(#REF!="","",#REF!)</f>
        <v>#REF!</v>
      </c>
      <c r="Q108" s="520" t="e">
        <f>IF(#REF!="","",#REF!)</f>
        <v>#REF!</v>
      </c>
      <c r="R108" s="543"/>
      <c r="S108" s="544"/>
      <c r="T108" s="545" t="str">
        <f>IFERROR(IF(R108="","",VLOOKUP(P108,【参考】数式用!$A$5:$H$34,MATCH(S108,【参考】数式用!$F$4:$H$4,0)+5,0)),"")</f>
        <v/>
      </c>
      <c r="U108" s="562" t="str">
        <f>IF(S108="特定加算Ⅰ",VLOOKUP(P108,【参考】数式用!$A$5:$I$28,9,FALSE),"-")</f>
        <v>-</v>
      </c>
      <c r="V108" s="89" t="s">
        <v>134</v>
      </c>
      <c r="W108" s="546"/>
      <c r="X108" s="131" t="s">
        <v>135</v>
      </c>
      <c r="Y108" s="546"/>
      <c r="Z108" s="297" t="s">
        <v>136</v>
      </c>
      <c r="AA108" s="546"/>
      <c r="AB108" s="131" t="s">
        <v>135</v>
      </c>
      <c r="AC108" s="546"/>
      <c r="AD108" s="131" t="s">
        <v>137</v>
      </c>
      <c r="AE108" s="525" t="s">
        <v>138</v>
      </c>
      <c r="AF108" s="526" t="str">
        <f t="shared" si="7"/>
        <v/>
      </c>
      <c r="AG108" s="527" t="s">
        <v>139</v>
      </c>
      <c r="AH108" s="528" t="str">
        <f t="shared" si="8"/>
        <v/>
      </c>
      <c r="AJ108" s="98" t="str">
        <f t="shared" si="9"/>
        <v>○</v>
      </c>
      <c r="AK108" s="100" t="str">
        <f t="shared" si="6"/>
        <v/>
      </c>
      <c r="AL108" s="100"/>
      <c r="AM108" s="100"/>
      <c r="AN108" s="100"/>
      <c r="AO108" s="100"/>
      <c r="AP108" s="100"/>
      <c r="AQ108" s="100"/>
      <c r="AR108" s="100"/>
      <c r="AS108" s="547"/>
    </row>
    <row r="109" spans="1:45" ht="33" customHeight="1" thickBot="1">
      <c r="A109" s="513">
        <f t="shared" si="4"/>
        <v>98</v>
      </c>
      <c r="B109" s="514" t="e">
        <f>IF(#REF!="","",#REF!)</f>
        <v>#REF!</v>
      </c>
      <c r="C109" s="515" t="e">
        <f>IF(#REF!="","",#REF!)</f>
        <v>#REF!</v>
      </c>
      <c r="D109" s="516" t="e">
        <f>IF(#REF!="","",#REF!)</f>
        <v>#REF!</v>
      </c>
      <c r="E109" s="516" t="e">
        <f>IF(#REF!="","",#REF!)</f>
        <v>#REF!</v>
      </c>
      <c r="F109" s="516" t="e">
        <f>IF(#REF!="","",#REF!)</f>
        <v>#REF!</v>
      </c>
      <c r="G109" s="516" t="e">
        <f>IF(#REF!="","",#REF!)</f>
        <v>#REF!</v>
      </c>
      <c r="H109" s="516" t="e">
        <f>IF(#REF!="","",#REF!)</f>
        <v>#REF!</v>
      </c>
      <c r="I109" s="516" t="e">
        <f>IF(#REF!="","",#REF!)</f>
        <v>#REF!</v>
      </c>
      <c r="J109" s="516" t="e">
        <f>IF(#REF!="","",#REF!)</f>
        <v>#REF!</v>
      </c>
      <c r="K109" s="517" t="e">
        <f>IF(#REF!="","",#REF!)</f>
        <v>#REF!</v>
      </c>
      <c r="L109" s="518" t="e">
        <f>IF(#REF!="","",#REF!)</f>
        <v>#REF!</v>
      </c>
      <c r="M109" s="518" t="e">
        <f>IF(#REF!="","",#REF!)</f>
        <v>#REF!</v>
      </c>
      <c r="N109" s="518" t="e">
        <f>IF(#REF!="","",#REF!)</f>
        <v>#REF!</v>
      </c>
      <c r="O109" s="513" t="e">
        <f>IF(#REF!="","",#REF!)</f>
        <v>#REF!</v>
      </c>
      <c r="P109" s="519" t="e">
        <f>IF(#REF!="","",#REF!)</f>
        <v>#REF!</v>
      </c>
      <c r="Q109" s="520" t="e">
        <f>IF(#REF!="","",#REF!)</f>
        <v>#REF!</v>
      </c>
      <c r="R109" s="543"/>
      <c r="S109" s="544"/>
      <c r="T109" s="545" t="str">
        <f>IFERROR(IF(R109="","",VLOOKUP(P109,【参考】数式用!$A$5:$H$34,MATCH(S109,【参考】数式用!$F$4:$H$4,0)+5,0)),"")</f>
        <v/>
      </c>
      <c r="U109" s="562" t="str">
        <f>IF(S109="特定加算Ⅰ",VLOOKUP(P109,【参考】数式用!$A$5:$I$28,9,FALSE),"-")</f>
        <v>-</v>
      </c>
      <c r="V109" s="89" t="s">
        <v>134</v>
      </c>
      <c r="W109" s="546"/>
      <c r="X109" s="131" t="s">
        <v>135</v>
      </c>
      <c r="Y109" s="546"/>
      <c r="Z109" s="297" t="s">
        <v>136</v>
      </c>
      <c r="AA109" s="546"/>
      <c r="AB109" s="131" t="s">
        <v>135</v>
      </c>
      <c r="AC109" s="546"/>
      <c r="AD109" s="131" t="s">
        <v>137</v>
      </c>
      <c r="AE109" s="525" t="s">
        <v>138</v>
      </c>
      <c r="AF109" s="526" t="str">
        <f t="shared" si="7"/>
        <v/>
      </c>
      <c r="AG109" s="527" t="s">
        <v>139</v>
      </c>
      <c r="AH109" s="528" t="str">
        <f t="shared" si="8"/>
        <v/>
      </c>
      <c r="AJ109" s="98" t="str">
        <f t="shared" si="9"/>
        <v>○</v>
      </c>
      <c r="AK109" s="100" t="str">
        <f t="shared" si="6"/>
        <v/>
      </c>
      <c r="AL109" s="100"/>
      <c r="AM109" s="100"/>
      <c r="AN109" s="100"/>
      <c r="AO109" s="100"/>
      <c r="AP109" s="100"/>
      <c r="AQ109" s="100"/>
      <c r="AR109" s="100"/>
      <c r="AS109" s="547"/>
    </row>
    <row r="110" spans="1:45" ht="33" customHeight="1" thickBot="1">
      <c r="A110" s="513">
        <f t="shared" si="4"/>
        <v>99</v>
      </c>
      <c r="B110" s="514" t="e">
        <f>IF(#REF!="","",#REF!)</f>
        <v>#REF!</v>
      </c>
      <c r="C110" s="515" t="e">
        <f>IF(#REF!="","",#REF!)</f>
        <v>#REF!</v>
      </c>
      <c r="D110" s="516" t="e">
        <f>IF(#REF!="","",#REF!)</f>
        <v>#REF!</v>
      </c>
      <c r="E110" s="516" t="e">
        <f>IF(#REF!="","",#REF!)</f>
        <v>#REF!</v>
      </c>
      <c r="F110" s="516" t="e">
        <f>IF(#REF!="","",#REF!)</f>
        <v>#REF!</v>
      </c>
      <c r="G110" s="516" t="e">
        <f>IF(#REF!="","",#REF!)</f>
        <v>#REF!</v>
      </c>
      <c r="H110" s="516" t="e">
        <f>IF(#REF!="","",#REF!)</f>
        <v>#REF!</v>
      </c>
      <c r="I110" s="516" t="e">
        <f>IF(#REF!="","",#REF!)</f>
        <v>#REF!</v>
      </c>
      <c r="J110" s="516" t="e">
        <f>IF(#REF!="","",#REF!)</f>
        <v>#REF!</v>
      </c>
      <c r="K110" s="517" t="e">
        <f>IF(#REF!="","",#REF!)</f>
        <v>#REF!</v>
      </c>
      <c r="L110" s="518" t="e">
        <f>IF(#REF!="","",#REF!)</f>
        <v>#REF!</v>
      </c>
      <c r="M110" s="518" t="e">
        <f>IF(#REF!="","",#REF!)</f>
        <v>#REF!</v>
      </c>
      <c r="N110" s="518" t="e">
        <f>IF(#REF!="","",#REF!)</f>
        <v>#REF!</v>
      </c>
      <c r="O110" s="513" t="e">
        <f>IF(#REF!="","",#REF!)</f>
        <v>#REF!</v>
      </c>
      <c r="P110" s="519" t="e">
        <f>IF(#REF!="","",#REF!)</f>
        <v>#REF!</v>
      </c>
      <c r="Q110" s="520" t="e">
        <f>IF(#REF!="","",#REF!)</f>
        <v>#REF!</v>
      </c>
      <c r="R110" s="543"/>
      <c r="S110" s="544"/>
      <c r="T110" s="545" t="str">
        <f>IFERROR(IF(R110="","",VLOOKUP(P110,【参考】数式用!$A$5:$H$34,MATCH(S110,【参考】数式用!$F$4:$H$4,0)+5,0)),"")</f>
        <v/>
      </c>
      <c r="U110" s="562" t="str">
        <f>IF(S110="特定加算Ⅰ",VLOOKUP(P110,【参考】数式用!$A$5:$I$28,9,FALSE),"-")</f>
        <v>-</v>
      </c>
      <c r="V110" s="89" t="s">
        <v>134</v>
      </c>
      <c r="W110" s="546"/>
      <c r="X110" s="131" t="s">
        <v>135</v>
      </c>
      <c r="Y110" s="546"/>
      <c r="Z110" s="297" t="s">
        <v>136</v>
      </c>
      <c r="AA110" s="546"/>
      <c r="AB110" s="131" t="s">
        <v>135</v>
      </c>
      <c r="AC110" s="546"/>
      <c r="AD110" s="131" t="s">
        <v>137</v>
      </c>
      <c r="AE110" s="525" t="s">
        <v>138</v>
      </c>
      <c r="AF110" s="526" t="str">
        <f t="shared" si="7"/>
        <v/>
      </c>
      <c r="AG110" s="527" t="s">
        <v>139</v>
      </c>
      <c r="AH110" s="528" t="str">
        <f t="shared" si="8"/>
        <v/>
      </c>
      <c r="AJ110" s="98" t="str">
        <f t="shared" si="9"/>
        <v>○</v>
      </c>
      <c r="AK110" s="100" t="str">
        <f t="shared" si="6"/>
        <v/>
      </c>
      <c r="AL110" s="100"/>
      <c r="AM110" s="100"/>
      <c r="AN110" s="100"/>
      <c r="AO110" s="100"/>
      <c r="AP110" s="100"/>
      <c r="AQ110" s="100"/>
      <c r="AR110" s="100"/>
      <c r="AS110" s="547"/>
    </row>
    <row r="111" spans="1:45" ht="33" customHeight="1" thickBot="1">
      <c r="A111" s="513">
        <f t="shared" si="4"/>
        <v>100</v>
      </c>
      <c r="B111" s="514" t="e">
        <f>IF(#REF!="","",#REF!)</f>
        <v>#REF!</v>
      </c>
      <c r="C111" s="515" t="e">
        <f>IF(#REF!="","",#REF!)</f>
        <v>#REF!</v>
      </c>
      <c r="D111" s="516" t="e">
        <f>IF(#REF!="","",#REF!)</f>
        <v>#REF!</v>
      </c>
      <c r="E111" s="516" t="e">
        <f>IF(#REF!="","",#REF!)</f>
        <v>#REF!</v>
      </c>
      <c r="F111" s="516" t="e">
        <f>IF(#REF!="","",#REF!)</f>
        <v>#REF!</v>
      </c>
      <c r="G111" s="516" t="e">
        <f>IF(#REF!="","",#REF!)</f>
        <v>#REF!</v>
      </c>
      <c r="H111" s="516" t="e">
        <f>IF(#REF!="","",#REF!)</f>
        <v>#REF!</v>
      </c>
      <c r="I111" s="516" t="e">
        <f>IF(#REF!="","",#REF!)</f>
        <v>#REF!</v>
      </c>
      <c r="J111" s="516" t="e">
        <f>IF(#REF!="","",#REF!)</f>
        <v>#REF!</v>
      </c>
      <c r="K111" s="517" t="e">
        <f>IF(#REF!="","",#REF!)</f>
        <v>#REF!</v>
      </c>
      <c r="L111" s="518" t="e">
        <f>IF(#REF!="","",#REF!)</f>
        <v>#REF!</v>
      </c>
      <c r="M111" s="518" t="e">
        <f>IF(#REF!="","",#REF!)</f>
        <v>#REF!</v>
      </c>
      <c r="N111" s="518" t="e">
        <f>IF(#REF!="","",#REF!)</f>
        <v>#REF!</v>
      </c>
      <c r="O111" s="513" t="e">
        <f>IF(#REF!="","",#REF!)</f>
        <v>#REF!</v>
      </c>
      <c r="P111" s="519" t="e">
        <f>IF(#REF!="","",#REF!)</f>
        <v>#REF!</v>
      </c>
      <c r="Q111" s="520" t="e">
        <f>IF(#REF!="","",#REF!)</f>
        <v>#REF!</v>
      </c>
      <c r="R111" s="560"/>
      <c r="S111" s="548"/>
      <c r="T111" s="549" t="str">
        <f>IFERROR(IF(R111="","",VLOOKUP(P111,【参考】数式用!$A$5:$H$34,MATCH(S111,【参考】数式用!$F$4:$H$4,0)+5,0)),"")</f>
        <v/>
      </c>
      <c r="U111" s="563" t="str">
        <f>IF(S111="特定加算Ⅰ",VLOOKUP(P111,【参考】数式用!$A$5:$I$28,9,FALSE),"-")</f>
        <v>-</v>
      </c>
      <c r="V111" s="550" t="s">
        <v>134</v>
      </c>
      <c r="W111" s="551"/>
      <c r="X111" s="552" t="s">
        <v>135</v>
      </c>
      <c r="Y111" s="551"/>
      <c r="Z111" s="553" t="s">
        <v>136</v>
      </c>
      <c r="AA111" s="551"/>
      <c r="AB111" s="552" t="s">
        <v>135</v>
      </c>
      <c r="AC111" s="551"/>
      <c r="AD111" s="552" t="s">
        <v>137</v>
      </c>
      <c r="AE111" s="554" t="s">
        <v>138</v>
      </c>
      <c r="AF111" s="555" t="str">
        <f t="shared" si="7"/>
        <v/>
      </c>
      <c r="AG111" s="556" t="s">
        <v>139</v>
      </c>
      <c r="AH111" s="557" t="str">
        <f t="shared" si="8"/>
        <v/>
      </c>
      <c r="AJ111" s="98" t="str">
        <f t="shared" si="9"/>
        <v>○</v>
      </c>
      <c r="AK111" s="100" t="str">
        <f t="shared" si="6"/>
        <v/>
      </c>
      <c r="AL111" s="100"/>
      <c r="AM111" s="100"/>
      <c r="AN111" s="100"/>
      <c r="AO111" s="100"/>
      <c r="AP111" s="100"/>
      <c r="AQ111" s="100"/>
      <c r="AR111" s="100"/>
      <c r="AS111" s="547"/>
    </row>
    <row r="112" spans="1:45" ht="10.5" customHeight="1"/>
    <row r="113" spans="34:34" ht="20.25" customHeight="1">
      <c r="AH113" s="78"/>
    </row>
    <row r="114" spans="34:34" ht="20.25" customHeight="1">
      <c r="AH114" s="558"/>
    </row>
    <row r="115" spans="34:34" ht="21" customHeight="1"/>
  </sheetData>
  <sheetProtection formatCells="0" formatColumns="0" formatRows="0" insertRows="0" deleteRows="0" autoFilter="0"/>
  <autoFilter ref="L11:AH11"/>
  <mergeCells count="17">
    <mergeCell ref="S9:S10"/>
    <mergeCell ref="T9:T10"/>
    <mergeCell ref="V9:AG10"/>
    <mergeCell ref="AH9:AH10"/>
    <mergeCell ref="A3:C3"/>
    <mergeCell ref="D3:O3"/>
    <mergeCell ref="S8:T8"/>
    <mergeCell ref="V8:AG8"/>
    <mergeCell ref="A7:A10"/>
    <mergeCell ref="B7:K10"/>
    <mergeCell ref="L7:L10"/>
    <mergeCell ref="O7:O10"/>
    <mergeCell ref="P7:P10"/>
    <mergeCell ref="Q7:Q10"/>
    <mergeCell ref="U9:U10"/>
    <mergeCell ref="R9:R10"/>
    <mergeCell ref="M7:N9"/>
  </mergeCells>
  <phoneticPr fontId="6"/>
  <dataValidations count="3">
    <dataValidation imeMode="hiragana" allowBlank="1" showInputMessage="1" showErrorMessage="1" sqref="AH114"/>
    <dataValidation imeMode="halfAlpha" allowBlank="1" showInputMessage="1" showErrorMessage="1" sqref="W12:W111 B12:Q111 AA12:AA111"/>
    <dataValidation type="list" allowBlank="1" showInputMessage="1" showErrorMessage="1" sqref="R12:R111">
      <formula1>"新規,継続,区分変更"</formula1>
    </dataValidation>
  </dataValidations>
  <pageMargins left="0.39370078740157483" right="0.39370078740157483" top="0.6692913385826772" bottom="0.62992125984251968" header="0.31496062992125984" footer="0.35433070866141736"/>
  <headerFooter alignWithMargins="0"/>
  <ignoredErrors>
    <ignoredError sqref="D12:L16" unlockedFormula="1"/>
  </ignoredErrors>
  <legacyDrawing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【参考】数式用!$F$4:$H$4</xm:f>
          </x14:formula1>
          <xm:sqref>S12:S111</xm:sqref>
        </x14:dataValidation>
        <x14:dataValidation type="list" imeMode="halfAlpha" allowBlank="1" showInputMessage="1" showErrorMessage="1">
          <x14:formula1>
            <xm:f>【参考】数式用!$K$5:$K$16</xm:f>
          </x14:formula1>
          <xm:sqref>Y12:Y111 AC12:AC111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AT110"/>
  <sheetViews>
    <sheetView tabSelected="1" view="pageBreakPreview" zoomScale="130" zoomScaleNormal="120" zoomScaleSheetLayoutView="130" workbookViewId="0">
      <selection activeCell="H15" sqref="H15:AJ15"/>
    </sheetView>
  </sheetViews>
  <sheetFormatPr defaultColWidth="9" defaultRowHeight="13.5"/>
  <cols>
    <col min="1" max="1" width="2.5" style="603" customWidth="1"/>
    <col min="2" max="6" width="2.75" style="603" customWidth="1"/>
    <col min="7" max="34" width="2.5" style="603" customWidth="1"/>
    <col min="35" max="35" width="12.125" style="603" customWidth="1"/>
    <col min="36" max="36" width="2.5" style="616" customWidth="1"/>
    <col min="37" max="37" width="4.125" style="603" customWidth="1"/>
    <col min="38" max="43" width="9.25" style="603" customWidth="1"/>
    <col min="44" max="44" width="9.75" style="603" bestFit="1" customWidth="1"/>
    <col min="45" max="16384" width="9" style="603"/>
  </cols>
  <sheetData>
    <row r="1" spans="1:36" ht="40.5" customHeight="1"/>
    <row r="2" spans="1:36" ht="14.25" customHeight="1">
      <c r="A2" s="654" t="s">
        <v>458</v>
      </c>
      <c r="B2" s="606"/>
      <c r="C2" s="606"/>
      <c r="D2" s="606"/>
      <c r="E2" s="606"/>
      <c r="F2" s="606"/>
      <c r="G2" s="606"/>
      <c r="H2" s="606"/>
      <c r="I2" s="606"/>
      <c r="J2" s="606"/>
      <c r="K2" s="606"/>
      <c r="L2" s="606"/>
      <c r="M2" s="606"/>
      <c r="N2" s="606"/>
      <c r="O2" s="606"/>
      <c r="P2" s="606"/>
      <c r="Q2" s="606"/>
      <c r="R2" s="606"/>
      <c r="S2" s="606"/>
      <c r="T2" s="606"/>
      <c r="U2" s="606"/>
      <c r="V2" s="610"/>
      <c r="W2" s="655"/>
      <c r="X2" s="655"/>
      <c r="Y2" s="655"/>
      <c r="Z2" s="655"/>
      <c r="AA2" s="655"/>
      <c r="AB2" s="655"/>
      <c r="AC2" s="655"/>
      <c r="AD2" s="655"/>
      <c r="AE2" s="655"/>
      <c r="AF2" s="655"/>
      <c r="AG2" s="655"/>
      <c r="AH2" s="655"/>
      <c r="AI2" s="655"/>
      <c r="AJ2" s="655"/>
    </row>
    <row r="3" spans="1:36" ht="8.25" customHeight="1">
      <c r="A3" s="606"/>
      <c r="B3" s="606"/>
      <c r="C3" s="606"/>
      <c r="D3" s="606"/>
      <c r="E3" s="606"/>
      <c r="F3" s="606"/>
      <c r="G3" s="606"/>
      <c r="H3" s="606"/>
      <c r="I3" s="606"/>
      <c r="J3" s="606"/>
      <c r="K3" s="606"/>
      <c r="L3" s="606"/>
      <c r="M3" s="606"/>
      <c r="N3" s="606"/>
      <c r="O3" s="606"/>
      <c r="P3" s="606"/>
      <c r="Q3" s="606"/>
      <c r="R3" s="606"/>
      <c r="S3" s="606"/>
      <c r="T3" s="606"/>
      <c r="U3" s="606"/>
      <c r="V3" s="606"/>
      <c r="W3" s="606"/>
      <c r="X3" s="606"/>
      <c r="Y3" s="607"/>
      <c r="Z3" s="607"/>
      <c r="AA3" s="607"/>
      <c r="AB3" s="607"/>
      <c r="AC3" s="607"/>
      <c r="AD3" s="607"/>
      <c r="AE3" s="607"/>
      <c r="AF3" s="607"/>
      <c r="AG3" s="607"/>
      <c r="AH3" s="607"/>
      <c r="AI3" s="607"/>
      <c r="AJ3" s="608"/>
    </row>
    <row r="4" spans="1:36" ht="3" hidden="1" customHeight="1">
      <c r="A4" s="605"/>
      <c r="B4" s="606"/>
      <c r="C4" s="606"/>
      <c r="D4" s="606"/>
      <c r="E4" s="606"/>
      <c r="F4" s="606"/>
      <c r="G4" s="606"/>
      <c r="H4" s="606"/>
      <c r="I4" s="606"/>
      <c r="J4" s="606"/>
      <c r="K4" s="606"/>
      <c r="L4" s="606"/>
      <c r="M4" s="606"/>
      <c r="N4" s="606"/>
      <c r="O4" s="606"/>
      <c r="P4" s="606"/>
      <c r="Q4" s="606"/>
      <c r="R4" s="606"/>
      <c r="S4" s="606"/>
      <c r="T4" s="606"/>
      <c r="U4" s="606"/>
      <c r="V4" s="606"/>
      <c r="W4" s="606"/>
      <c r="X4" s="606"/>
      <c r="Y4" s="606"/>
      <c r="Z4" s="606"/>
      <c r="AA4" s="606"/>
      <c r="AB4" s="606"/>
      <c r="AC4" s="606"/>
      <c r="AD4" s="606"/>
      <c r="AE4" s="606"/>
      <c r="AF4" s="606"/>
      <c r="AG4" s="606"/>
      <c r="AH4" s="606"/>
      <c r="AI4" s="606"/>
      <c r="AJ4" s="608"/>
    </row>
    <row r="5" spans="1:36" ht="16.5" customHeight="1">
      <c r="A5" s="1069" t="s">
        <v>440</v>
      </c>
      <c r="B5" s="1069"/>
      <c r="C5" s="1069"/>
      <c r="D5" s="1069"/>
      <c r="E5" s="1069"/>
      <c r="F5" s="1069"/>
      <c r="G5" s="1069"/>
      <c r="H5" s="1069"/>
      <c r="I5" s="1069"/>
      <c r="J5" s="1069"/>
      <c r="K5" s="1069"/>
      <c r="L5" s="1069"/>
      <c r="M5" s="1069"/>
      <c r="N5" s="1069"/>
      <c r="O5" s="1069"/>
      <c r="P5" s="1069"/>
      <c r="Q5" s="1069"/>
      <c r="R5" s="1069"/>
      <c r="S5" s="1069"/>
      <c r="T5" s="1069"/>
      <c r="U5" s="1069"/>
      <c r="V5" s="1069"/>
      <c r="W5" s="1069"/>
      <c r="X5" s="1069"/>
      <c r="Y5" s="1069"/>
      <c r="Z5" s="1069"/>
      <c r="AA5" s="1069"/>
      <c r="AB5" s="1069"/>
      <c r="AC5" s="1069"/>
      <c r="AD5" s="1069"/>
      <c r="AE5" s="1069"/>
      <c r="AF5" s="1069"/>
      <c r="AG5" s="1069"/>
      <c r="AH5" s="1069"/>
      <c r="AI5" s="1069"/>
      <c r="AJ5" s="1069"/>
    </row>
    <row r="6" spans="1:36" ht="6" customHeight="1">
      <c r="A6" s="606"/>
      <c r="B6" s="606"/>
      <c r="C6" s="606"/>
      <c r="D6" s="606"/>
      <c r="E6" s="606"/>
      <c r="F6" s="606"/>
      <c r="G6" s="606"/>
      <c r="H6" s="606"/>
      <c r="I6" s="606"/>
      <c r="J6" s="606"/>
      <c r="K6" s="606"/>
      <c r="L6" s="606"/>
      <c r="M6" s="606"/>
      <c r="N6" s="606"/>
      <c r="O6" s="606"/>
      <c r="P6" s="606"/>
      <c r="Q6" s="606"/>
      <c r="R6" s="606"/>
      <c r="S6" s="606"/>
      <c r="T6" s="606"/>
      <c r="U6" s="606"/>
      <c r="V6" s="606"/>
      <c r="W6" s="606"/>
      <c r="X6" s="606"/>
      <c r="Y6" s="606"/>
      <c r="Z6" s="606"/>
      <c r="AA6" s="606"/>
      <c r="AB6" s="606"/>
      <c r="AC6" s="606"/>
      <c r="AD6" s="606"/>
      <c r="AE6" s="606"/>
      <c r="AF6" s="606"/>
      <c r="AG6" s="606"/>
      <c r="AH6" s="606"/>
      <c r="AI6" s="606"/>
      <c r="AJ6" s="608"/>
    </row>
    <row r="7" spans="1:36" ht="15" customHeight="1">
      <c r="A7" s="609" t="s">
        <v>439</v>
      </c>
      <c r="B7" s="606"/>
      <c r="C7" s="606"/>
      <c r="D7" s="606"/>
      <c r="E7" s="606"/>
      <c r="F7" s="606"/>
      <c r="G7" s="606"/>
      <c r="H7" s="606"/>
      <c r="I7" s="606"/>
      <c r="J7" s="606"/>
      <c r="K7" s="606"/>
      <c r="L7" s="606"/>
      <c r="M7" s="606"/>
      <c r="N7" s="606"/>
      <c r="O7" s="606"/>
      <c r="P7" s="606"/>
      <c r="Q7" s="606"/>
      <c r="R7" s="607"/>
      <c r="S7" s="607"/>
      <c r="T7" s="607"/>
      <c r="U7" s="607"/>
      <c r="V7" s="607"/>
      <c r="W7" s="607"/>
      <c r="X7" s="607"/>
      <c r="Y7" s="607"/>
      <c r="Z7" s="607"/>
      <c r="AA7" s="610"/>
      <c r="AB7" s="610"/>
      <c r="AC7" s="611"/>
      <c r="AD7" s="611"/>
      <c r="AE7" s="611"/>
      <c r="AF7" s="611"/>
      <c r="AG7" s="611"/>
      <c r="AH7" s="611"/>
      <c r="AI7" s="611"/>
      <c r="AJ7" s="612"/>
    </row>
    <row r="8" spans="1:36" ht="2.25" customHeight="1">
      <c r="A8" s="606"/>
      <c r="B8" s="606"/>
      <c r="C8" s="606"/>
      <c r="D8" s="606"/>
      <c r="E8" s="606"/>
      <c r="F8" s="606"/>
      <c r="G8" s="606"/>
      <c r="H8" s="606"/>
      <c r="I8" s="606"/>
      <c r="J8" s="606"/>
      <c r="K8" s="606"/>
      <c r="L8" s="606"/>
      <c r="M8" s="606"/>
      <c r="N8" s="606"/>
      <c r="O8" s="606"/>
      <c r="P8" s="606"/>
      <c r="Q8" s="606"/>
      <c r="R8" s="606"/>
      <c r="S8" s="606"/>
      <c r="T8" s="606"/>
      <c r="U8" s="606"/>
      <c r="V8" s="606"/>
      <c r="W8" s="606"/>
      <c r="X8" s="606"/>
      <c r="Y8" s="606"/>
      <c r="Z8" s="606"/>
      <c r="AA8" s="606"/>
      <c r="AB8" s="606"/>
      <c r="AC8" s="606"/>
      <c r="AD8" s="606"/>
      <c r="AE8" s="606"/>
      <c r="AF8" s="606"/>
      <c r="AG8" s="606"/>
      <c r="AH8" s="606"/>
      <c r="AI8" s="606"/>
      <c r="AJ8" s="608"/>
    </row>
    <row r="9" spans="1:36" s="613" customFormat="1" ht="12">
      <c r="A9" s="1070" t="s">
        <v>8</v>
      </c>
      <c r="B9" s="1071"/>
      <c r="C9" s="1071"/>
      <c r="D9" s="1071"/>
      <c r="E9" s="1071"/>
      <c r="F9" s="1072"/>
      <c r="G9" s="1073"/>
      <c r="H9" s="1073"/>
      <c r="I9" s="1073"/>
      <c r="J9" s="1073"/>
      <c r="K9" s="1073"/>
      <c r="L9" s="1073"/>
      <c r="M9" s="1073"/>
      <c r="N9" s="1073"/>
      <c r="O9" s="1073"/>
      <c r="P9" s="1073"/>
      <c r="Q9" s="1073"/>
      <c r="R9" s="1073"/>
      <c r="S9" s="1073"/>
      <c r="T9" s="1073"/>
      <c r="U9" s="1073"/>
      <c r="V9" s="1073"/>
      <c r="W9" s="1073"/>
      <c r="X9" s="1073"/>
      <c r="Y9" s="1073"/>
      <c r="Z9" s="1073"/>
      <c r="AA9" s="1073"/>
      <c r="AB9" s="1073"/>
      <c r="AC9" s="1073"/>
      <c r="AD9" s="1073"/>
      <c r="AE9" s="1073"/>
      <c r="AF9" s="1073"/>
      <c r="AG9" s="1073"/>
      <c r="AH9" s="1073"/>
      <c r="AI9" s="1073"/>
      <c r="AJ9" s="1074"/>
    </row>
    <row r="10" spans="1:36" s="613" customFormat="1" ht="25.5" customHeight="1">
      <c r="A10" s="1075" t="s">
        <v>6</v>
      </c>
      <c r="B10" s="1076"/>
      <c r="C10" s="1076"/>
      <c r="D10" s="1076"/>
      <c r="E10" s="1076"/>
      <c r="F10" s="1077"/>
      <c r="G10" s="1078"/>
      <c r="H10" s="1078"/>
      <c r="I10" s="1078"/>
      <c r="J10" s="1078"/>
      <c r="K10" s="1078"/>
      <c r="L10" s="1078"/>
      <c r="M10" s="1078"/>
      <c r="N10" s="1078"/>
      <c r="O10" s="1078"/>
      <c r="P10" s="1078"/>
      <c r="Q10" s="1078"/>
      <c r="R10" s="1078"/>
      <c r="S10" s="1078"/>
      <c r="T10" s="1078"/>
      <c r="U10" s="1078"/>
      <c r="V10" s="1078"/>
      <c r="W10" s="1078"/>
      <c r="X10" s="1078"/>
      <c r="Y10" s="1078"/>
      <c r="Z10" s="1078"/>
      <c r="AA10" s="1078"/>
      <c r="AB10" s="1078"/>
      <c r="AC10" s="1078"/>
      <c r="AD10" s="1078"/>
      <c r="AE10" s="1078"/>
      <c r="AF10" s="1078"/>
      <c r="AG10" s="1078"/>
      <c r="AH10" s="1078"/>
      <c r="AI10" s="1078"/>
      <c r="AJ10" s="1079"/>
    </row>
    <row r="11" spans="1:36" s="613" customFormat="1" ht="25.5" customHeight="1">
      <c r="A11" s="1116" t="s">
        <v>8</v>
      </c>
      <c r="B11" s="1117"/>
      <c r="C11" s="1117"/>
      <c r="D11" s="1117"/>
      <c r="E11" s="1117"/>
      <c r="F11" s="1118"/>
      <c r="G11" s="1119"/>
      <c r="H11" s="1119"/>
      <c r="I11" s="1119"/>
      <c r="J11" s="1119"/>
      <c r="K11" s="1119"/>
      <c r="L11" s="1119"/>
      <c r="M11" s="1119"/>
      <c r="N11" s="1119"/>
      <c r="O11" s="1119"/>
      <c r="P11" s="1119"/>
      <c r="Q11" s="1119"/>
      <c r="R11" s="1119"/>
      <c r="S11" s="1119"/>
      <c r="T11" s="1119"/>
      <c r="U11" s="1119"/>
      <c r="V11" s="1119"/>
      <c r="W11" s="1119"/>
      <c r="X11" s="1119"/>
      <c r="Y11" s="1119"/>
      <c r="Z11" s="1119"/>
      <c r="AA11" s="1119"/>
      <c r="AB11" s="1119"/>
      <c r="AC11" s="1119"/>
      <c r="AD11" s="1119"/>
      <c r="AE11" s="1119"/>
      <c r="AF11" s="1119"/>
      <c r="AG11" s="1119"/>
      <c r="AH11" s="1119"/>
      <c r="AI11" s="1119"/>
      <c r="AJ11" s="1120"/>
    </row>
    <row r="12" spans="1:36" s="613" customFormat="1" ht="25.5" customHeight="1">
      <c r="A12" s="1121" t="s">
        <v>447</v>
      </c>
      <c r="B12" s="1122"/>
      <c r="C12" s="1122"/>
      <c r="D12" s="1122"/>
      <c r="E12" s="1122"/>
      <c r="F12" s="1123"/>
      <c r="G12" s="1124"/>
      <c r="H12" s="1124"/>
      <c r="I12" s="1124"/>
      <c r="J12" s="1124"/>
      <c r="K12" s="1124"/>
      <c r="L12" s="1124"/>
      <c r="M12" s="1124"/>
      <c r="N12" s="1124"/>
      <c r="O12" s="1124"/>
      <c r="P12" s="1124"/>
      <c r="Q12" s="1124"/>
      <c r="R12" s="1124"/>
      <c r="S12" s="1124"/>
      <c r="T12" s="1124"/>
      <c r="U12" s="1124"/>
      <c r="V12" s="1124"/>
      <c r="W12" s="1124"/>
      <c r="X12" s="1124"/>
      <c r="Y12" s="1124"/>
      <c r="Z12" s="1124"/>
      <c r="AA12" s="1124"/>
      <c r="AB12" s="1124"/>
      <c r="AC12" s="1124"/>
      <c r="AD12" s="1124"/>
      <c r="AE12" s="1124"/>
      <c r="AF12" s="1124"/>
      <c r="AG12" s="1124"/>
      <c r="AH12" s="1124"/>
      <c r="AI12" s="1124"/>
      <c r="AJ12" s="1125"/>
    </row>
    <row r="13" spans="1:36" s="613" customFormat="1" ht="12" customHeight="1">
      <c r="A13" s="1070" t="s">
        <v>8</v>
      </c>
      <c r="B13" s="1071"/>
      <c r="C13" s="1071"/>
      <c r="D13" s="1071"/>
      <c r="E13" s="1071"/>
      <c r="F13" s="1072"/>
      <c r="G13" s="1073"/>
      <c r="H13" s="1073"/>
      <c r="I13" s="1073"/>
      <c r="J13" s="1073"/>
      <c r="K13" s="1073"/>
      <c r="L13" s="1073"/>
      <c r="M13" s="1073"/>
      <c r="N13" s="1073"/>
      <c r="O13" s="1073"/>
      <c r="P13" s="1073"/>
      <c r="Q13" s="1073"/>
      <c r="R13" s="1073"/>
      <c r="S13" s="1073"/>
      <c r="T13" s="1073"/>
      <c r="U13" s="1073"/>
      <c r="V13" s="1073"/>
      <c r="W13" s="1073"/>
      <c r="X13" s="1073"/>
      <c r="Y13" s="1073"/>
      <c r="Z13" s="1073"/>
      <c r="AA13" s="1073"/>
      <c r="AB13" s="1073"/>
      <c r="AC13" s="1073"/>
      <c r="AD13" s="1073"/>
      <c r="AE13" s="1073"/>
      <c r="AF13" s="1073"/>
      <c r="AG13" s="1073"/>
      <c r="AH13" s="1073"/>
      <c r="AI13" s="1073"/>
      <c r="AJ13" s="1074"/>
    </row>
    <row r="14" spans="1:36" s="613" customFormat="1" ht="25.5" customHeight="1">
      <c r="A14" s="1131" t="s">
        <v>95</v>
      </c>
      <c r="B14" s="1132"/>
      <c r="C14" s="1132"/>
      <c r="D14" s="1132"/>
      <c r="E14" s="1132"/>
      <c r="F14" s="1133"/>
      <c r="G14" s="1134"/>
      <c r="H14" s="1134"/>
      <c r="I14" s="1134"/>
      <c r="J14" s="1134"/>
      <c r="K14" s="1134"/>
      <c r="L14" s="1134"/>
      <c r="M14" s="1134"/>
      <c r="N14" s="1134"/>
      <c r="O14" s="1134"/>
      <c r="P14" s="1134"/>
      <c r="Q14" s="1134"/>
      <c r="R14" s="1134"/>
      <c r="S14" s="1134"/>
      <c r="T14" s="1134"/>
      <c r="U14" s="1134"/>
      <c r="V14" s="1134"/>
      <c r="W14" s="1134"/>
      <c r="X14" s="1134"/>
      <c r="Y14" s="1134"/>
      <c r="Z14" s="1134"/>
      <c r="AA14" s="1134"/>
      <c r="AB14" s="1134"/>
      <c r="AC14" s="1134"/>
      <c r="AD14" s="1134"/>
      <c r="AE14" s="1134"/>
      <c r="AF14" s="1134"/>
      <c r="AG14" s="1134"/>
      <c r="AH14" s="1134"/>
      <c r="AI14" s="1134"/>
      <c r="AJ14" s="1135"/>
    </row>
    <row r="15" spans="1:36" s="613" customFormat="1" ht="12.75" customHeight="1">
      <c r="A15" s="1096" t="s">
        <v>441</v>
      </c>
      <c r="B15" s="1097"/>
      <c r="C15" s="1097"/>
      <c r="D15" s="1097"/>
      <c r="E15" s="1097"/>
      <c r="F15" s="1098"/>
      <c r="G15" s="657" t="s">
        <v>7</v>
      </c>
      <c r="H15" s="1094"/>
      <c r="I15" s="1094"/>
      <c r="J15" s="1094"/>
      <c r="K15" s="1094"/>
      <c r="L15" s="1094"/>
      <c r="M15" s="1094"/>
      <c r="N15" s="1094"/>
      <c r="O15" s="1094"/>
      <c r="P15" s="1094"/>
      <c r="Q15" s="1094"/>
      <c r="R15" s="1094"/>
      <c r="S15" s="1094"/>
      <c r="T15" s="1094"/>
      <c r="U15" s="1094"/>
      <c r="V15" s="1094"/>
      <c r="W15" s="1094"/>
      <c r="X15" s="1094"/>
      <c r="Y15" s="1094"/>
      <c r="Z15" s="1094"/>
      <c r="AA15" s="1094"/>
      <c r="AB15" s="1094"/>
      <c r="AC15" s="1094"/>
      <c r="AD15" s="1094"/>
      <c r="AE15" s="1094"/>
      <c r="AF15" s="1094"/>
      <c r="AG15" s="1094"/>
      <c r="AH15" s="1094"/>
      <c r="AI15" s="1094"/>
      <c r="AJ15" s="1095"/>
    </row>
    <row r="16" spans="1:36" s="613" customFormat="1" ht="16.5" customHeight="1">
      <c r="A16" s="1085"/>
      <c r="B16" s="1086"/>
      <c r="C16" s="1086"/>
      <c r="D16" s="1086"/>
      <c r="E16" s="1086"/>
      <c r="F16" s="1087"/>
      <c r="G16" s="1099"/>
      <c r="H16" s="1100"/>
      <c r="I16" s="1100"/>
      <c r="J16" s="1100"/>
      <c r="K16" s="1100"/>
      <c r="L16" s="1100"/>
      <c r="M16" s="1100"/>
      <c r="N16" s="1100"/>
      <c r="O16" s="1100"/>
      <c r="P16" s="1100"/>
      <c r="Q16" s="1100"/>
      <c r="R16" s="1100"/>
      <c r="S16" s="1100"/>
      <c r="T16" s="1100"/>
      <c r="U16" s="1100"/>
      <c r="V16" s="1100"/>
      <c r="W16" s="1100"/>
      <c r="X16" s="1100"/>
      <c r="Y16" s="1100"/>
      <c r="Z16" s="1100"/>
      <c r="AA16" s="1100"/>
      <c r="AB16" s="1100"/>
      <c r="AC16" s="1100"/>
      <c r="AD16" s="1100"/>
      <c r="AE16" s="1100"/>
      <c r="AF16" s="1100"/>
      <c r="AG16" s="1100"/>
      <c r="AH16" s="1100"/>
      <c r="AI16" s="1100"/>
      <c r="AJ16" s="1101"/>
    </row>
    <row r="17" spans="1:46" s="613" customFormat="1" ht="16.5" customHeight="1">
      <c r="A17" s="1085"/>
      <c r="B17" s="1086"/>
      <c r="C17" s="1086"/>
      <c r="D17" s="1086"/>
      <c r="E17" s="1086"/>
      <c r="F17" s="1087"/>
      <c r="G17" s="1102"/>
      <c r="H17" s="1088"/>
      <c r="I17" s="1088"/>
      <c r="J17" s="1088"/>
      <c r="K17" s="1088"/>
      <c r="L17" s="1088"/>
      <c r="M17" s="1088"/>
      <c r="N17" s="1088"/>
      <c r="O17" s="1088"/>
      <c r="P17" s="1088"/>
      <c r="Q17" s="1088"/>
      <c r="R17" s="1088"/>
      <c r="S17" s="1088"/>
      <c r="T17" s="1088"/>
      <c r="U17" s="1088"/>
      <c r="V17" s="1088"/>
      <c r="W17" s="1088"/>
      <c r="X17" s="1088"/>
      <c r="Y17" s="1088"/>
      <c r="Z17" s="1088"/>
      <c r="AA17" s="1088"/>
      <c r="AB17" s="1088"/>
      <c r="AC17" s="1088"/>
      <c r="AD17" s="1088"/>
      <c r="AE17" s="1088"/>
      <c r="AF17" s="1088"/>
      <c r="AG17" s="1088"/>
      <c r="AH17" s="1088"/>
      <c r="AI17" s="1088"/>
      <c r="AJ17" s="1089"/>
    </row>
    <row r="18" spans="1:46" s="613" customFormat="1" ht="16.5" customHeight="1">
      <c r="A18" s="1136" t="s">
        <v>442</v>
      </c>
      <c r="B18" s="1137"/>
      <c r="C18" s="1137"/>
      <c r="D18" s="1137"/>
      <c r="E18" s="1137"/>
      <c r="F18" s="1127"/>
      <c r="G18" s="1091"/>
      <c r="H18" s="1092"/>
      <c r="I18" s="1092"/>
      <c r="J18" s="1092"/>
      <c r="K18" s="1092"/>
      <c r="L18" s="1092"/>
      <c r="M18" s="1092"/>
      <c r="N18" s="1092"/>
      <c r="O18" s="1092"/>
      <c r="P18" s="1092"/>
      <c r="Q18" s="1092"/>
      <c r="R18" s="1092"/>
      <c r="S18" s="1092"/>
      <c r="T18" s="1092"/>
      <c r="U18" s="1092"/>
      <c r="V18" s="1092"/>
      <c r="W18" s="1092"/>
      <c r="X18" s="1092"/>
      <c r="Y18" s="1092"/>
      <c r="Z18" s="1092"/>
      <c r="AA18" s="1092"/>
      <c r="AB18" s="1092"/>
      <c r="AC18" s="1092"/>
      <c r="AD18" s="1092"/>
      <c r="AE18" s="1092"/>
      <c r="AF18" s="1092"/>
      <c r="AG18" s="1092"/>
      <c r="AH18" s="1092"/>
      <c r="AI18" s="1092"/>
      <c r="AJ18" s="1093"/>
    </row>
    <row r="19" spans="1:46" s="613" customFormat="1" ht="12">
      <c r="A19" s="1080" t="s">
        <v>8</v>
      </c>
      <c r="B19" s="1081"/>
      <c r="C19" s="1081"/>
      <c r="D19" s="1081"/>
      <c r="E19" s="1081"/>
      <c r="F19" s="1082"/>
      <c r="G19" s="1083"/>
      <c r="H19" s="1083"/>
      <c r="I19" s="1083"/>
      <c r="J19" s="1083"/>
      <c r="K19" s="1083"/>
      <c r="L19" s="1083"/>
      <c r="M19" s="1083"/>
      <c r="N19" s="1083"/>
      <c r="O19" s="1083"/>
      <c r="P19" s="1083"/>
      <c r="Q19" s="1083"/>
      <c r="R19" s="1083"/>
      <c r="S19" s="1083"/>
      <c r="T19" s="1083"/>
      <c r="U19" s="1083"/>
      <c r="V19" s="1083"/>
      <c r="W19" s="1083"/>
      <c r="X19" s="1083"/>
      <c r="Y19" s="1083"/>
      <c r="Z19" s="1083"/>
      <c r="AA19" s="1083"/>
      <c r="AB19" s="1083"/>
      <c r="AC19" s="1083"/>
      <c r="AD19" s="1083"/>
      <c r="AE19" s="1083"/>
      <c r="AF19" s="1083"/>
      <c r="AG19" s="1083"/>
      <c r="AH19" s="1083"/>
      <c r="AI19" s="1083"/>
      <c r="AJ19" s="1084"/>
    </row>
    <row r="20" spans="1:46" s="613" customFormat="1" ht="25.5" customHeight="1">
      <c r="A20" s="1085" t="s">
        <v>443</v>
      </c>
      <c r="B20" s="1086"/>
      <c r="C20" s="1086"/>
      <c r="D20" s="1086"/>
      <c r="E20" s="1086"/>
      <c r="F20" s="1087"/>
      <c r="G20" s="1088"/>
      <c r="H20" s="1088"/>
      <c r="I20" s="1088"/>
      <c r="J20" s="1088"/>
      <c r="K20" s="1088"/>
      <c r="L20" s="1088"/>
      <c r="M20" s="1088"/>
      <c r="N20" s="1088"/>
      <c r="O20" s="1088"/>
      <c r="P20" s="1088"/>
      <c r="Q20" s="1088"/>
      <c r="R20" s="1088"/>
      <c r="S20" s="1088"/>
      <c r="T20" s="1088"/>
      <c r="U20" s="1088"/>
      <c r="V20" s="1088"/>
      <c r="W20" s="1088"/>
      <c r="X20" s="1088"/>
      <c r="Y20" s="1088"/>
      <c r="Z20" s="1088"/>
      <c r="AA20" s="1088"/>
      <c r="AB20" s="1088"/>
      <c r="AC20" s="1088"/>
      <c r="AD20" s="1088"/>
      <c r="AE20" s="1088"/>
      <c r="AF20" s="1088"/>
      <c r="AG20" s="1088"/>
      <c r="AH20" s="1088"/>
      <c r="AI20" s="1088"/>
      <c r="AJ20" s="1089"/>
    </row>
    <row r="21" spans="1:46" s="613" customFormat="1" ht="15" customHeight="1">
      <c r="A21" s="1090" t="s">
        <v>113</v>
      </c>
      <c r="B21" s="1090"/>
      <c r="C21" s="1090"/>
      <c r="D21" s="1090"/>
      <c r="E21" s="1090"/>
      <c r="F21" s="1090"/>
      <c r="G21" s="1127" t="s">
        <v>0</v>
      </c>
      <c r="H21" s="1128"/>
      <c r="I21" s="1128"/>
      <c r="J21" s="1128"/>
      <c r="K21" s="1129"/>
      <c r="L21" s="1129"/>
      <c r="M21" s="1129"/>
      <c r="N21" s="1129"/>
      <c r="O21" s="1129"/>
      <c r="P21" s="1128" t="s">
        <v>1</v>
      </c>
      <c r="Q21" s="1128"/>
      <c r="R21" s="1128"/>
      <c r="S21" s="1128"/>
      <c r="T21" s="1129"/>
      <c r="U21" s="1129"/>
      <c r="V21" s="1129"/>
      <c r="W21" s="1129"/>
      <c r="X21" s="1129"/>
      <c r="Y21" s="1128" t="s">
        <v>112</v>
      </c>
      <c r="Z21" s="1128"/>
      <c r="AA21" s="1128"/>
      <c r="AB21" s="1128"/>
      <c r="AC21" s="1130"/>
      <c r="AD21" s="1130"/>
      <c r="AE21" s="1130"/>
      <c r="AF21" s="1130"/>
      <c r="AG21" s="1130"/>
      <c r="AH21" s="1130"/>
      <c r="AI21" s="1130"/>
      <c r="AJ21" s="1130"/>
      <c r="AK21" s="614"/>
      <c r="AT21" s="615"/>
    </row>
    <row r="22" spans="1:46" s="613" customFormat="1" ht="8.25" customHeight="1">
      <c r="A22" s="658"/>
      <c r="B22" s="658"/>
      <c r="C22" s="658"/>
      <c r="D22" s="658"/>
      <c r="E22" s="658"/>
      <c r="F22" s="658"/>
      <c r="G22" s="658"/>
      <c r="H22" s="658"/>
      <c r="I22" s="658"/>
      <c r="J22" s="658"/>
      <c r="K22" s="658"/>
      <c r="L22" s="658"/>
      <c r="M22" s="658"/>
      <c r="N22" s="658"/>
      <c r="O22" s="658"/>
      <c r="P22" s="658"/>
      <c r="Q22" s="658"/>
      <c r="R22" s="658"/>
      <c r="S22" s="658"/>
      <c r="T22" s="658"/>
      <c r="U22" s="658"/>
      <c r="V22" s="658"/>
      <c r="W22" s="658"/>
      <c r="X22" s="658"/>
      <c r="Y22" s="658"/>
      <c r="Z22" s="658"/>
      <c r="AA22" s="658"/>
      <c r="AB22" s="658"/>
      <c r="AC22" s="658"/>
      <c r="AD22" s="658"/>
      <c r="AE22" s="658"/>
      <c r="AF22" s="658"/>
      <c r="AG22" s="658"/>
      <c r="AH22" s="658"/>
      <c r="AI22" s="658"/>
      <c r="AJ22" s="659"/>
      <c r="AK22" s="614"/>
      <c r="AT22" s="615"/>
    </row>
    <row r="23" spans="1:46" ht="15" customHeight="1">
      <c r="A23" s="660" t="s">
        <v>445</v>
      </c>
      <c r="C23" s="661"/>
      <c r="D23" s="661"/>
      <c r="E23" s="661"/>
      <c r="F23" s="661"/>
      <c r="G23" s="661"/>
      <c r="H23" s="661"/>
      <c r="I23" s="661"/>
      <c r="J23" s="661"/>
      <c r="K23" s="661"/>
      <c r="L23" s="661"/>
      <c r="M23" s="661"/>
      <c r="N23" s="661"/>
      <c r="O23" s="661"/>
      <c r="P23" s="661"/>
      <c r="Q23" s="661"/>
      <c r="R23" s="661"/>
      <c r="S23" s="661"/>
      <c r="T23" s="661"/>
      <c r="U23" s="661"/>
      <c r="V23" s="661"/>
      <c r="W23" s="661"/>
      <c r="X23" s="661"/>
      <c r="Y23" s="661"/>
      <c r="Z23" s="661"/>
      <c r="AA23" s="661"/>
      <c r="AB23" s="661"/>
      <c r="AC23" s="661"/>
      <c r="AD23" s="661"/>
      <c r="AE23" s="661"/>
      <c r="AF23" s="661"/>
      <c r="AG23" s="661"/>
      <c r="AH23" s="661"/>
      <c r="AI23" s="661"/>
      <c r="AK23" s="616"/>
      <c r="AT23" s="617"/>
    </row>
    <row r="24" spans="1:46" ht="57.75" customHeight="1">
      <c r="A24" s="1126" t="s">
        <v>450</v>
      </c>
      <c r="B24" s="1126"/>
      <c r="C24" s="1126"/>
      <c r="D24" s="1126"/>
      <c r="E24" s="1126"/>
      <c r="F24" s="1126"/>
      <c r="G24" s="1126"/>
      <c r="H24" s="1126"/>
      <c r="I24" s="1126"/>
      <c r="J24" s="1126"/>
      <c r="K24" s="1126"/>
      <c r="L24" s="1126"/>
      <c r="M24" s="1126"/>
      <c r="N24" s="1126"/>
      <c r="O24" s="1126"/>
      <c r="P24" s="1126"/>
      <c r="Q24" s="1126"/>
      <c r="R24" s="1126"/>
      <c r="S24" s="1126"/>
      <c r="T24" s="1126"/>
      <c r="U24" s="1126"/>
      <c r="V24" s="1126"/>
      <c r="W24" s="1126"/>
      <c r="X24" s="1126"/>
      <c r="Y24" s="1126"/>
      <c r="Z24" s="1126"/>
      <c r="AA24" s="1126"/>
      <c r="AB24" s="1126"/>
      <c r="AC24" s="1126"/>
      <c r="AD24" s="1126"/>
      <c r="AE24" s="1126"/>
      <c r="AF24" s="1126"/>
      <c r="AG24" s="1126"/>
      <c r="AH24" s="1126"/>
      <c r="AI24" s="1126"/>
      <c r="AJ24" s="1126"/>
      <c r="AK24" s="616"/>
      <c r="AT24" s="617"/>
    </row>
    <row r="25" spans="1:46" ht="36.75" customHeight="1">
      <c r="A25" s="1103" t="s">
        <v>451</v>
      </c>
      <c r="B25" s="1103"/>
      <c r="C25" s="1103"/>
      <c r="D25" s="1103"/>
      <c r="E25" s="1103"/>
      <c r="F25" s="1103"/>
      <c r="G25" s="1103"/>
      <c r="H25" s="1103"/>
      <c r="I25" s="1103"/>
      <c r="J25" s="1103"/>
      <c r="K25" s="1103"/>
      <c r="L25" s="1103"/>
      <c r="M25" s="1103"/>
      <c r="N25" s="1103"/>
      <c r="O25" s="1103"/>
      <c r="P25" s="1103"/>
      <c r="Q25" s="1103"/>
      <c r="R25" s="1103"/>
      <c r="S25" s="1103"/>
      <c r="T25" s="1103"/>
      <c r="U25" s="1103"/>
      <c r="V25" s="1103"/>
      <c r="W25" s="1103"/>
      <c r="X25" s="1103"/>
      <c r="Y25" s="1103"/>
      <c r="Z25" s="1103"/>
      <c r="AA25" s="1103"/>
      <c r="AB25" s="1103"/>
      <c r="AC25" s="1103"/>
      <c r="AD25" s="1103"/>
      <c r="AE25" s="1103"/>
      <c r="AF25" s="1103"/>
      <c r="AG25" s="1103"/>
      <c r="AH25" s="1103"/>
      <c r="AI25" s="1103"/>
      <c r="AJ25" s="1103"/>
      <c r="AK25" s="616"/>
      <c r="AT25" s="617"/>
    </row>
    <row r="26" spans="1:46" ht="36.75" customHeight="1">
      <c r="A26" s="1103" t="s">
        <v>452</v>
      </c>
      <c r="B26" s="1103"/>
      <c r="C26" s="1103"/>
      <c r="D26" s="1103"/>
      <c r="E26" s="1103"/>
      <c r="F26" s="1103"/>
      <c r="G26" s="1103"/>
      <c r="H26" s="1103"/>
      <c r="I26" s="1103"/>
      <c r="J26" s="1103"/>
      <c r="K26" s="1103"/>
      <c r="L26" s="1103"/>
      <c r="M26" s="1103"/>
      <c r="N26" s="1103"/>
      <c r="O26" s="1103"/>
      <c r="P26" s="1103"/>
      <c r="Q26" s="1103"/>
      <c r="R26" s="1103"/>
      <c r="S26" s="1103"/>
      <c r="T26" s="1103"/>
      <c r="U26" s="1103"/>
      <c r="V26" s="1103"/>
      <c r="W26" s="1103"/>
      <c r="X26" s="1103"/>
      <c r="Y26" s="1103"/>
      <c r="Z26" s="1103"/>
      <c r="AA26" s="1103"/>
      <c r="AB26" s="1103"/>
      <c r="AC26" s="1103"/>
      <c r="AD26" s="1103"/>
      <c r="AE26" s="1103"/>
      <c r="AF26" s="1103"/>
      <c r="AG26" s="1103"/>
      <c r="AH26" s="1103"/>
      <c r="AI26" s="1103"/>
      <c r="AJ26" s="1103"/>
      <c r="AK26" s="616"/>
      <c r="AT26" s="617"/>
    </row>
    <row r="27" spans="1:46" ht="36.75" customHeight="1">
      <c r="A27" s="1104" t="s">
        <v>444</v>
      </c>
      <c r="B27" s="1104"/>
      <c r="C27" s="1104"/>
      <c r="D27" s="1104"/>
      <c r="E27" s="1104"/>
      <c r="F27" s="1104"/>
      <c r="G27" s="1104"/>
      <c r="H27" s="1104"/>
      <c r="I27" s="1104"/>
      <c r="J27" s="1104"/>
      <c r="K27" s="1104"/>
      <c r="L27" s="1104"/>
      <c r="M27" s="1104"/>
      <c r="N27" s="1104"/>
      <c r="O27" s="1104"/>
      <c r="P27" s="1104"/>
      <c r="Q27" s="1104"/>
      <c r="R27" s="1104"/>
      <c r="S27" s="1104"/>
      <c r="T27" s="1104"/>
      <c r="U27" s="1104"/>
      <c r="V27" s="1104"/>
      <c r="W27" s="1104"/>
      <c r="X27" s="1104"/>
      <c r="Y27" s="1104"/>
      <c r="Z27" s="1104"/>
      <c r="AA27" s="1104"/>
      <c r="AB27" s="1104"/>
      <c r="AC27" s="1104"/>
      <c r="AD27" s="1104"/>
      <c r="AE27" s="1104"/>
      <c r="AF27" s="1104"/>
      <c r="AG27" s="1104"/>
      <c r="AH27" s="1104"/>
      <c r="AI27" s="1104"/>
      <c r="AJ27" s="1104"/>
      <c r="AK27" s="616"/>
      <c r="AT27" s="617"/>
    </row>
    <row r="28" spans="1:46" ht="37.5" customHeight="1">
      <c r="A28" s="1104"/>
      <c r="B28" s="1104"/>
      <c r="C28" s="1104"/>
      <c r="D28" s="1104"/>
      <c r="E28" s="1104"/>
      <c r="F28" s="1104"/>
      <c r="G28" s="1104"/>
      <c r="H28" s="1104"/>
      <c r="I28" s="1104"/>
      <c r="J28" s="1104"/>
      <c r="K28" s="1104"/>
      <c r="L28" s="1104"/>
      <c r="M28" s="1104"/>
      <c r="N28" s="1104"/>
      <c r="O28" s="1104"/>
      <c r="P28" s="1104"/>
      <c r="Q28" s="1104"/>
      <c r="R28" s="1104"/>
      <c r="S28" s="1104"/>
      <c r="T28" s="1104"/>
      <c r="U28" s="1104"/>
      <c r="V28" s="1104"/>
      <c r="W28" s="1104"/>
      <c r="X28" s="1104"/>
      <c r="Y28" s="1104"/>
      <c r="Z28" s="1104"/>
      <c r="AA28" s="1104"/>
      <c r="AB28" s="1104"/>
      <c r="AC28" s="1104"/>
      <c r="AD28" s="1104"/>
      <c r="AE28" s="1104"/>
      <c r="AF28" s="1104"/>
      <c r="AG28" s="1104"/>
      <c r="AH28" s="1104"/>
      <c r="AI28" s="1104"/>
      <c r="AJ28" s="1104"/>
      <c r="AK28" s="616"/>
      <c r="AT28" s="617"/>
    </row>
    <row r="29" spans="1:46" ht="8.25" customHeight="1">
      <c r="B29" s="613"/>
      <c r="C29" s="661"/>
      <c r="D29" s="661"/>
      <c r="E29" s="661"/>
      <c r="F29" s="661"/>
      <c r="G29" s="661"/>
      <c r="H29" s="661"/>
      <c r="I29" s="661"/>
      <c r="J29" s="661"/>
      <c r="K29" s="661"/>
      <c r="L29" s="661"/>
      <c r="M29" s="661"/>
      <c r="N29" s="661"/>
      <c r="O29" s="661"/>
      <c r="P29" s="661"/>
      <c r="Q29" s="661"/>
      <c r="R29" s="661"/>
      <c r="S29" s="661"/>
      <c r="T29" s="661"/>
      <c r="U29" s="661"/>
      <c r="V29" s="661"/>
      <c r="W29" s="661"/>
      <c r="X29" s="661"/>
      <c r="Y29" s="661"/>
      <c r="Z29" s="661"/>
      <c r="AA29" s="661"/>
      <c r="AB29" s="661"/>
      <c r="AC29" s="661"/>
      <c r="AD29" s="661"/>
      <c r="AE29" s="661"/>
      <c r="AF29" s="661"/>
      <c r="AG29" s="661"/>
      <c r="AH29" s="661"/>
      <c r="AI29" s="661"/>
      <c r="AJ29" s="656"/>
      <c r="AK29" s="616"/>
      <c r="AT29" s="617"/>
    </row>
    <row r="30" spans="1:46" ht="9" customHeight="1" thickBot="1">
      <c r="A30" s="662"/>
      <c r="B30" s="662"/>
      <c r="C30" s="662"/>
      <c r="D30" s="662"/>
      <c r="E30" s="662"/>
      <c r="F30" s="662"/>
      <c r="G30" s="662"/>
      <c r="H30" s="662"/>
      <c r="I30" s="662"/>
      <c r="J30" s="662"/>
      <c r="K30" s="662"/>
      <c r="L30" s="662"/>
      <c r="M30" s="662"/>
      <c r="N30" s="662"/>
      <c r="O30" s="662"/>
      <c r="P30" s="662"/>
      <c r="Q30" s="662"/>
      <c r="R30" s="662"/>
      <c r="S30" s="662"/>
      <c r="T30" s="662"/>
      <c r="U30" s="662"/>
      <c r="V30" s="662"/>
      <c r="W30" s="662"/>
      <c r="X30" s="662"/>
      <c r="Y30" s="662"/>
      <c r="Z30" s="662"/>
      <c r="AA30" s="662"/>
      <c r="AB30" s="662"/>
      <c r="AC30" s="662"/>
      <c r="AD30" s="662"/>
      <c r="AE30" s="662"/>
      <c r="AF30" s="662"/>
      <c r="AG30" s="662"/>
      <c r="AH30" s="662"/>
      <c r="AI30" s="662"/>
      <c r="AJ30" s="663"/>
      <c r="AK30" s="618"/>
      <c r="AT30" s="617"/>
    </row>
    <row r="31" spans="1:46" ht="3.75" customHeight="1">
      <c r="AK31" s="616"/>
      <c r="AT31" s="617"/>
    </row>
    <row r="32" spans="1:46" ht="15.75" customHeight="1">
      <c r="A32" s="664"/>
      <c r="B32" s="665" t="s">
        <v>62</v>
      </c>
      <c r="C32" s="664"/>
      <c r="D32" s="664"/>
      <c r="E32" s="664"/>
      <c r="F32" s="664"/>
      <c r="G32" s="664"/>
      <c r="H32" s="664"/>
      <c r="I32" s="664"/>
      <c r="J32" s="664"/>
      <c r="K32" s="664"/>
      <c r="L32" s="664"/>
      <c r="M32" s="664"/>
      <c r="N32" s="664"/>
      <c r="O32" s="664"/>
      <c r="P32" s="664"/>
      <c r="Q32" s="664"/>
      <c r="R32" s="664"/>
      <c r="S32" s="664"/>
      <c r="T32" s="664"/>
      <c r="U32" s="664"/>
      <c r="V32" s="664"/>
      <c r="W32" s="664"/>
      <c r="X32" s="664"/>
      <c r="Y32" s="664"/>
      <c r="Z32" s="664"/>
      <c r="AA32" s="664"/>
      <c r="AB32" s="664"/>
      <c r="AC32" s="664"/>
      <c r="AD32" s="664"/>
      <c r="AE32" s="664"/>
      <c r="AF32" s="664"/>
      <c r="AG32" s="664"/>
      <c r="AH32" s="664"/>
      <c r="AI32" s="664"/>
      <c r="AJ32" s="666"/>
      <c r="AK32" s="616"/>
    </row>
    <row r="33" spans="1:37" ht="14.25" thickBot="1">
      <c r="A33" s="664"/>
      <c r="B33" s="1111" t="s">
        <v>86</v>
      </c>
      <c r="C33" s="1112"/>
      <c r="D33" s="1112"/>
      <c r="E33" s="1112"/>
      <c r="F33" s="1112"/>
      <c r="G33" s="1112"/>
      <c r="H33" s="1112"/>
      <c r="I33" s="1112"/>
      <c r="J33" s="1112"/>
      <c r="K33" s="1112"/>
      <c r="L33" s="1112"/>
      <c r="M33" s="1112"/>
      <c r="N33" s="1112"/>
      <c r="O33" s="1112"/>
      <c r="P33" s="1112"/>
      <c r="Q33" s="1112"/>
      <c r="R33" s="1112"/>
      <c r="S33" s="1112"/>
      <c r="T33" s="1112"/>
      <c r="U33" s="1112"/>
      <c r="V33" s="1112"/>
      <c r="W33" s="1112"/>
      <c r="X33" s="1112"/>
      <c r="Y33" s="1113"/>
      <c r="Z33" s="1105" t="s">
        <v>455</v>
      </c>
      <c r="AA33" s="1106"/>
      <c r="AB33" s="1106"/>
      <c r="AC33" s="1106"/>
      <c r="AD33" s="1106"/>
      <c r="AE33" s="1106"/>
      <c r="AF33" s="1106"/>
      <c r="AG33" s="1106"/>
      <c r="AH33" s="1106"/>
      <c r="AI33" s="1107"/>
      <c r="AJ33" s="666"/>
      <c r="AK33" s="616"/>
    </row>
    <row r="34" spans="1:37" ht="51" customHeight="1">
      <c r="A34" s="664"/>
      <c r="B34" s="667"/>
      <c r="C34" s="1114" t="s">
        <v>446</v>
      </c>
      <c r="D34" s="1114"/>
      <c r="E34" s="1114"/>
      <c r="F34" s="1114"/>
      <c r="G34" s="1114"/>
      <c r="H34" s="1114"/>
      <c r="I34" s="1114"/>
      <c r="J34" s="1114"/>
      <c r="K34" s="1114"/>
      <c r="L34" s="1114"/>
      <c r="M34" s="1114"/>
      <c r="N34" s="1114"/>
      <c r="O34" s="1114"/>
      <c r="P34" s="1114"/>
      <c r="Q34" s="1114"/>
      <c r="R34" s="1114"/>
      <c r="S34" s="1114"/>
      <c r="T34" s="1114"/>
      <c r="U34" s="1114"/>
      <c r="V34" s="1114"/>
      <c r="W34" s="1114"/>
      <c r="X34" s="1114"/>
      <c r="Y34" s="1115"/>
      <c r="Z34" s="1108" t="s">
        <v>454</v>
      </c>
      <c r="AA34" s="1109"/>
      <c r="AB34" s="1109"/>
      <c r="AC34" s="1109"/>
      <c r="AD34" s="1109"/>
      <c r="AE34" s="1109"/>
      <c r="AF34" s="1109"/>
      <c r="AG34" s="1109"/>
      <c r="AH34" s="1109"/>
      <c r="AI34" s="1110"/>
      <c r="AJ34" s="666"/>
      <c r="AK34" s="616"/>
    </row>
    <row r="35" spans="1:37" ht="27.75" customHeight="1" thickBot="1">
      <c r="A35" s="664"/>
      <c r="B35" s="668"/>
      <c r="C35" s="1054" t="s">
        <v>456</v>
      </c>
      <c r="D35" s="1054"/>
      <c r="E35" s="1054"/>
      <c r="F35" s="1054"/>
      <c r="G35" s="1054"/>
      <c r="H35" s="1054"/>
      <c r="I35" s="1054"/>
      <c r="J35" s="1054"/>
      <c r="K35" s="1054"/>
      <c r="L35" s="1054"/>
      <c r="M35" s="1054"/>
      <c r="N35" s="1054"/>
      <c r="O35" s="1054"/>
      <c r="P35" s="1054"/>
      <c r="Q35" s="1054"/>
      <c r="R35" s="1054"/>
      <c r="S35" s="1054"/>
      <c r="T35" s="1054"/>
      <c r="U35" s="1054"/>
      <c r="V35" s="1054"/>
      <c r="W35" s="1054"/>
      <c r="X35" s="1054"/>
      <c r="Y35" s="1055"/>
      <c r="Z35" s="1150" t="s">
        <v>457</v>
      </c>
      <c r="AA35" s="1151"/>
      <c r="AB35" s="1151"/>
      <c r="AC35" s="1151"/>
      <c r="AD35" s="1151"/>
      <c r="AE35" s="1151"/>
      <c r="AF35" s="1151"/>
      <c r="AG35" s="1151"/>
      <c r="AH35" s="1151"/>
      <c r="AI35" s="1152"/>
      <c r="AJ35" s="666"/>
      <c r="AK35" s="621"/>
    </row>
    <row r="36" spans="1:37" ht="4.5" customHeight="1">
      <c r="A36" s="664"/>
      <c r="B36" s="664"/>
      <c r="C36" s="665"/>
      <c r="D36" s="664"/>
      <c r="E36" s="664"/>
      <c r="F36" s="664"/>
      <c r="G36" s="664"/>
      <c r="H36" s="664"/>
      <c r="I36" s="664"/>
      <c r="J36" s="664"/>
      <c r="K36" s="664"/>
      <c r="L36" s="664"/>
      <c r="M36" s="664"/>
      <c r="N36" s="664"/>
      <c r="O36" s="664"/>
      <c r="P36" s="664"/>
      <c r="Q36" s="664"/>
      <c r="R36" s="664"/>
      <c r="S36" s="664"/>
      <c r="T36" s="664"/>
      <c r="U36" s="664"/>
      <c r="V36" s="664"/>
      <c r="W36" s="664"/>
      <c r="X36" s="664"/>
      <c r="Y36" s="664"/>
      <c r="Z36" s="665"/>
      <c r="AA36" s="665"/>
      <c r="AB36" s="665"/>
      <c r="AC36" s="665"/>
      <c r="AD36" s="665"/>
      <c r="AE36" s="665"/>
      <c r="AF36" s="665"/>
      <c r="AG36" s="665"/>
      <c r="AH36" s="665"/>
      <c r="AI36" s="664"/>
      <c r="AJ36" s="666"/>
    </row>
    <row r="37" spans="1:37" ht="12" customHeight="1">
      <c r="A37" s="664"/>
      <c r="B37" s="669" t="s">
        <v>121</v>
      </c>
      <c r="C37" s="670" t="s">
        <v>453</v>
      </c>
      <c r="D37" s="664"/>
      <c r="E37" s="664"/>
      <c r="F37" s="664"/>
      <c r="G37" s="664"/>
      <c r="H37" s="664"/>
      <c r="I37" s="664"/>
      <c r="J37" s="664"/>
      <c r="K37" s="664"/>
      <c r="L37" s="664"/>
      <c r="M37" s="664"/>
      <c r="N37" s="664"/>
      <c r="O37" s="664"/>
      <c r="P37" s="664"/>
      <c r="Q37" s="664"/>
      <c r="R37" s="664"/>
      <c r="S37" s="664"/>
      <c r="T37" s="664"/>
      <c r="U37" s="664"/>
      <c r="V37" s="664"/>
      <c r="W37" s="664"/>
      <c r="X37" s="664"/>
      <c r="Y37" s="664"/>
      <c r="Z37" s="665"/>
      <c r="AA37" s="665"/>
      <c r="AB37" s="665"/>
      <c r="AC37" s="665"/>
      <c r="AD37" s="665"/>
      <c r="AE37" s="665"/>
      <c r="AF37" s="665"/>
      <c r="AG37" s="665"/>
      <c r="AH37" s="665"/>
      <c r="AI37" s="664"/>
      <c r="AJ37" s="666"/>
    </row>
    <row r="38" spans="1:37" ht="12" customHeight="1">
      <c r="A38" s="619"/>
      <c r="B38" s="623" t="s">
        <v>122</v>
      </c>
      <c r="C38" s="1056" t="s">
        <v>448</v>
      </c>
      <c r="D38" s="1056"/>
      <c r="E38" s="1056"/>
      <c r="F38" s="1056"/>
      <c r="G38" s="1056"/>
      <c r="H38" s="1056"/>
      <c r="I38" s="1056"/>
      <c r="J38" s="1056"/>
      <c r="K38" s="1056"/>
      <c r="L38" s="1056"/>
      <c r="M38" s="1056"/>
      <c r="N38" s="1056"/>
      <c r="O38" s="1056"/>
      <c r="P38" s="1056"/>
      <c r="Q38" s="1056"/>
      <c r="R38" s="1056"/>
      <c r="S38" s="1056"/>
      <c r="T38" s="1056"/>
      <c r="U38" s="1056"/>
      <c r="V38" s="1056"/>
      <c r="W38" s="1056"/>
      <c r="X38" s="1056"/>
      <c r="Y38" s="1056"/>
      <c r="Z38" s="1056"/>
      <c r="AA38" s="1056"/>
      <c r="AB38" s="1056"/>
      <c r="AC38" s="1056"/>
      <c r="AD38" s="1056"/>
      <c r="AE38" s="1056"/>
      <c r="AF38" s="1056"/>
      <c r="AG38" s="1056"/>
      <c r="AH38" s="1056"/>
      <c r="AI38" s="1056"/>
      <c r="AJ38" s="1056"/>
    </row>
    <row r="39" spans="1:37" ht="3.75" customHeight="1" thickBot="1">
      <c r="A39" s="622"/>
      <c r="B39" s="622"/>
      <c r="C39" s="624"/>
      <c r="D39" s="624"/>
      <c r="E39" s="624"/>
      <c r="F39" s="624"/>
      <c r="G39" s="624"/>
      <c r="H39" s="624"/>
      <c r="I39" s="624"/>
      <c r="J39" s="624"/>
      <c r="K39" s="624"/>
      <c r="L39" s="624"/>
      <c r="M39" s="624"/>
      <c r="N39" s="624"/>
      <c r="O39" s="624"/>
      <c r="P39" s="624"/>
      <c r="Q39" s="624"/>
      <c r="R39" s="624"/>
      <c r="S39" s="624"/>
      <c r="T39" s="624"/>
      <c r="U39" s="624"/>
      <c r="V39" s="624"/>
      <c r="W39" s="624"/>
      <c r="X39" s="624"/>
      <c r="Y39" s="624"/>
      <c r="Z39" s="624"/>
      <c r="AA39" s="624"/>
      <c r="AB39" s="624"/>
      <c r="AC39" s="624"/>
      <c r="AD39" s="624"/>
      <c r="AE39" s="624"/>
      <c r="AF39" s="624"/>
      <c r="AG39" s="624"/>
      <c r="AH39" s="624"/>
      <c r="AI39" s="624"/>
      <c r="AJ39" s="625"/>
    </row>
    <row r="40" spans="1:37" ht="1.5" customHeight="1">
      <c r="A40" s="626"/>
      <c r="B40" s="627"/>
      <c r="C40" s="627"/>
      <c r="D40" s="627"/>
      <c r="E40" s="627"/>
      <c r="F40" s="627"/>
      <c r="G40" s="627"/>
      <c r="H40" s="627"/>
      <c r="I40" s="627"/>
      <c r="J40" s="627"/>
      <c r="K40" s="627"/>
      <c r="L40" s="627"/>
      <c r="M40" s="627"/>
      <c r="N40" s="627"/>
      <c r="O40" s="627"/>
      <c r="P40" s="627"/>
      <c r="Q40" s="627"/>
      <c r="R40" s="627"/>
      <c r="S40" s="627"/>
      <c r="T40" s="627"/>
      <c r="U40" s="627"/>
      <c r="V40" s="627"/>
      <c r="W40" s="627"/>
      <c r="X40" s="627"/>
      <c r="Y40" s="627"/>
      <c r="Z40" s="627"/>
      <c r="AA40" s="627"/>
      <c r="AB40" s="627"/>
      <c r="AC40" s="627"/>
      <c r="AD40" s="627"/>
      <c r="AE40" s="627"/>
      <c r="AF40" s="627"/>
      <c r="AG40" s="627"/>
      <c r="AH40" s="627"/>
      <c r="AI40" s="627"/>
      <c r="AJ40" s="628"/>
    </row>
    <row r="41" spans="1:37" ht="30.75" customHeight="1">
      <c r="A41" s="629"/>
      <c r="B41" s="1057" t="s">
        <v>449</v>
      </c>
      <c r="C41" s="1057"/>
      <c r="D41" s="1057"/>
      <c r="E41" s="1057"/>
      <c r="F41" s="1057"/>
      <c r="G41" s="1057"/>
      <c r="H41" s="1057"/>
      <c r="I41" s="1057"/>
      <c r="J41" s="1057"/>
      <c r="K41" s="1057"/>
      <c r="L41" s="1057"/>
      <c r="M41" s="1057"/>
      <c r="N41" s="1057"/>
      <c r="O41" s="1057"/>
      <c r="P41" s="1057"/>
      <c r="Q41" s="1057"/>
      <c r="R41" s="1057"/>
      <c r="S41" s="1057"/>
      <c r="T41" s="1057"/>
      <c r="U41" s="1057"/>
      <c r="V41" s="1057"/>
      <c r="W41" s="1057"/>
      <c r="X41" s="1057"/>
      <c r="Y41" s="1057"/>
      <c r="Z41" s="1057"/>
      <c r="AA41" s="1057"/>
      <c r="AB41" s="1057"/>
      <c r="AC41" s="1057"/>
      <c r="AD41" s="1057"/>
      <c r="AE41" s="1057"/>
      <c r="AF41" s="1057"/>
      <c r="AG41" s="1057"/>
      <c r="AH41" s="1057"/>
      <c r="AI41" s="1057"/>
      <c r="AJ41" s="630"/>
    </row>
    <row r="42" spans="1:37" ht="4.5" customHeight="1">
      <c r="A42" s="629"/>
      <c r="B42" s="620"/>
      <c r="C42" s="619"/>
      <c r="D42" s="619"/>
      <c r="E42" s="619"/>
      <c r="F42" s="619"/>
      <c r="G42" s="619"/>
      <c r="H42" s="619"/>
      <c r="I42" s="619"/>
      <c r="J42" s="619"/>
      <c r="K42" s="619"/>
      <c r="L42" s="619"/>
      <c r="M42" s="619"/>
      <c r="N42" s="619"/>
      <c r="O42" s="619"/>
      <c r="P42" s="619"/>
      <c r="Q42" s="619"/>
      <c r="R42" s="619"/>
      <c r="S42" s="619"/>
      <c r="T42" s="619"/>
      <c r="U42" s="619"/>
      <c r="V42" s="619"/>
      <c r="W42" s="619"/>
      <c r="X42" s="619"/>
      <c r="Y42" s="619"/>
      <c r="Z42" s="619"/>
      <c r="AA42" s="619"/>
      <c r="AB42" s="619"/>
      <c r="AC42" s="619"/>
      <c r="AD42" s="619"/>
      <c r="AE42" s="619"/>
      <c r="AF42" s="619"/>
      <c r="AG42" s="619"/>
      <c r="AH42" s="619"/>
      <c r="AI42" s="619"/>
      <c r="AJ42" s="630"/>
    </row>
    <row r="43" spans="1:37" s="634" customFormat="1" ht="13.5" customHeight="1">
      <c r="A43" s="631"/>
      <c r="B43" s="632" t="s">
        <v>19</v>
      </c>
      <c r="C43" s="632"/>
      <c r="D43" s="1058">
        <v>5</v>
      </c>
      <c r="E43" s="1059"/>
      <c r="F43" s="632" t="s">
        <v>5</v>
      </c>
      <c r="G43" s="1060"/>
      <c r="H43" s="1061"/>
      <c r="I43" s="632" t="s">
        <v>4</v>
      </c>
      <c r="J43" s="1060"/>
      <c r="K43" s="1061"/>
      <c r="L43" s="632" t="s">
        <v>3</v>
      </c>
      <c r="M43" s="633"/>
      <c r="N43" s="1062" t="s">
        <v>6</v>
      </c>
      <c r="O43" s="1062"/>
      <c r="P43" s="1062"/>
      <c r="Q43" s="1063" t="str">
        <f>IF(G10="","",G10)</f>
        <v/>
      </c>
      <c r="R43" s="1063"/>
      <c r="S43" s="1063"/>
      <c r="T43" s="1063"/>
      <c r="U43" s="1063"/>
      <c r="V43" s="1063"/>
      <c r="W43" s="1063"/>
      <c r="X43" s="1063"/>
      <c r="Y43" s="1063"/>
      <c r="Z43" s="1063"/>
      <c r="AA43" s="1063"/>
      <c r="AB43" s="1063"/>
      <c r="AC43" s="1063"/>
      <c r="AD43" s="1063"/>
      <c r="AE43" s="1063"/>
      <c r="AF43" s="1063"/>
      <c r="AG43" s="1063"/>
      <c r="AH43" s="1063"/>
      <c r="AI43" s="1063"/>
      <c r="AJ43" s="1064"/>
    </row>
    <row r="44" spans="1:37" s="634" customFormat="1" ht="13.5" customHeight="1">
      <c r="A44" s="635"/>
      <c r="B44" s="636"/>
      <c r="C44" s="637"/>
      <c r="D44" s="637"/>
      <c r="E44" s="637"/>
      <c r="F44" s="637"/>
      <c r="G44" s="637"/>
      <c r="H44" s="637"/>
      <c r="I44" s="637"/>
      <c r="J44" s="637"/>
      <c r="K44" s="637"/>
      <c r="L44" s="637"/>
      <c r="M44" s="637"/>
      <c r="N44" s="1065" t="s">
        <v>82</v>
      </c>
      <c r="O44" s="1065"/>
      <c r="P44" s="1065"/>
      <c r="Q44" s="1066" t="s">
        <v>83</v>
      </c>
      <c r="R44" s="1066"/>
      <c r="S44" s="1067"/>
      <c r="T44" s="1067"/>
      <c r="U44" s="1067"/>
      <c r="V44" s="1067"/>
      <c r="W44" s="1067"/>
      <c r="X44" s="1068" t="s">
        <v>84</v>
      </c>
      <c r="Y44" s="1068"/>
      <c r="Z44" s="1067"/>
      <c r="AA44" s="1067"/>
      <c r="AB44" s="1067"/>
      <c r="AC44" s="1067"/>
      <c r="AD44" s="1067"/>
      <c r="AE44" s="1067"/>
      <c r="AF44" s="1067"/>
      <c r="AG44" s="1067"/>
      <c r="AH44" s="1067"/>
      <c r="AI44" s="1052"/>
      <c r="AJ44" s="1053"/>
    </row>
    <row r="45" spans="1:37" s="634" customFormat="1" ht="4.5" customHeight="1" thickBot="1">
      <c r="A45" s="638"/>
      <c r="B45" s="639"/>
      <c r="C45" s="640"/>
      <c r="D45" s="640"/>
      <c r="E45" s="640"/>
      <c r="F45" s="640"/>
      <c r="G45" s="640"/>
      <c r="H45" s="640"/>
      <c r="I45" s="640"/>
      <c r="J45" s="640"/>
      <c r="K45" s="640"/>
      <c r="L45" s="640"/>
      <c r="M45" s="640"/>
      <c r="N45" s="640"/>
      <c r="O45" s="640"/>
      <c r="P45" s="639"/>
      <c r="Q45" s="641"/>
      <c r="R45" s="642"/>
      <c r="S45" s="642"/>
      <c r="T45" s="642"/>
      <c r="U45" s="642"/>
      <c r="V45" s="642"/>
      <c r="W45" s="643"/>
      <c r="X45" s="643"/>
      <c r="Y45" s="643"/>
      <c r="Z45" s="643"/>
      <c r="AA45" s="643"/>
      <c r="AB45" s="643"/>
      <c r="AC45" s="643"/>
      <c r="AD45" s="643"/>
      <c r="AE45" s="643"/>
      <c r="AF45" s="643"/>
      <c r="AG45" s="643"/>
      <c r="AH45" s="643"/>
      <c r="AI45" s="644"/>
      <c r="AJ45" s="645"/>
    </row>
    <row r="46" spans="1:37" ht="13.5" customHeight="1">
      <c r="A46" s="646"/>
      <c r="B46" s="647"/>
      <c r="C46" s="648"/>
      <c r="D46" s="648"/>
      <c r="E46" s="648"/>
      <c r="F46" s="648"/>
      <c r="G46" s="648"/>
      <c r="H46" s="648"/>
      <c r="I46" s="648"/>
      <c r="J46" s="648"/>
      <c r="K46" s="648"/>
      <c r="L46" s="648"/>
      <c r="M46" s="648"/>
      <c r="N46" s="648"/>
      <c r="O46" s="648"/>
      <c r="P46" s="648"/>
      <c r="Q46" s="648"/>
      <c r="R46" s="648"/>
      <c r="S46" s="648"/>
      <c r="T46" s="648"/>
      <c r="U46" s="648"/>
      <c r="V46" s="648"/>
      <c r="W46" s="648"/>
      <c r="X46" s="648"/>
      <c r="Y46" s="648"/>
      <c r="Z46" s="648"/>
      <c r="AA46" s="648"/>
      <c r="AB46" s="648"/>
      <c r="AC46" s="648"/>
      <c r="AD46" s="648"/>
      <c r="AE46" s="648"/>
      <c r="AF46" s="648"/>
      <c r="AG46" s="648"/>
      <c r="AH46" s="648"/>
      <c r="AI46" s="648"/>
      <c r="AJ46" s="649"/>
    </row>
    <row r="47" spans="1:37">
      <c r="B47" s="650"/>
    </row>
    <row r="48" spans="1:37" ht="17.25">
      <c r="A48" s="651"/>
      <c r="B48" s="604"/>
      <c r="C48" s="651"/>
      <c r="D48" s="651"/>
      <c r="E48" s="651"/>
      <c r="F48" s="651"/>
      <c r="G48" s="651"/>
      <c r="H48" s="651"/>
      <c r="I48" s="651"/>
      <c r="J48" s="651"/>
      <c r="K48" s="651"/>
      <c r="L48" s="651"/>
      <c r="M48" s="651"/>
      <c r="N48" s="651"/>
      <c r="O48" s="651"/>
      <c r="P48" s="651"/>
      <c r="Q48" s="651"/>
      <c r="R48" s="651"/>
      <c r="S48" s="651"/>
      <c r="T48" s="651"/>
      <c r="U48" s="651"/>
      <c r="V48" s="651"/>
      <c r="W48" s="651"/>
      <c r="X48" s="651"/>
      <c r="Y48" s="651"/>
      <c r="Z48" s="651"/>
      <c r="AA48" s="651"/>
      <c r="AB48" s="651"/>
      <c r="AC48" s="651"/>
      <c r="AD48" s="651"/>
      <c r="AE48" s="652"/>
      <c r="AF48" s="651"/>
      <c r="AG48" s="651"/>
      <c r="AH48" s="651"/>
      <c r="AI48" s="651"/>
      <c r="AJ48" s="651"/>
    </row>
    <row r="49" spans="1:36">
      <c r="A49" s="653"/>
      <c r="B49" s="651" t="s">
        <v>16</v>
      </c>
      <c r="C49" s="653"/>
      <c r="D49" s="653"/>
      <c r="E49" s="653"/>
      <c r="F49" s="653"/>
      <c r="G49" s="653"/>
      <c r="H49" s="653"/>
      <c r="I49" s="653"/>
      <c r="J49" s="653"/>
      <c r="K49" s="653"/>
      <c r="L49" s="653"/>
      <c r="M49" s="653"/>
      <c r="N49" s="653"/>
      <c r="O49" s="653"/>
      <c r="P49" s="653"/>
      <c r="Q49" s="653"/>
      <c r="R49" s="653"/>
      <c r="S49" s="653"/>
      <c r="T49" s="653"/>
      <c r="U49" s="653"/>
      <c r="V49" s="653"/>
      <c r="W49" s="653"/>
      <c r="X49" s="653"/>
      <c r="Y49" s="653"/>
      <c r="Z49" s="653"/>
      <c r="AA49" s="653"/>
      <c r="AB49" s="653"/>
      <c r="AC49" s="653"/>
      <c r="AD49" s="653"/>
      <c r="AE49" s="653"/>
      <c r="AF49" s="653"/>
      <c r="AG49" s="653"/>
      <c r="AH49" s="653"/>
      <c r="AI49" s="653"/>
      <c r="AJ49" s="653"/>
    </row>
    <row r="50" spans="1:36">
      <c r="A50" s="653"/>
      <c r="B50" s="653"/>
      <c r="C50" s="653"/>
      <c r="D50" s="653"/>
      <c r="E50" s="653"/>
      <c r="F50" s="653"/>
      <c r="G50" s="653"/>
      <c r="H50" s="653"/>
      <c r="I50" s="653"/>
      <c r="J50" s="653"/>
      <c r="K50" s="653"/>
      <c r="L50" s="653"/>
      <c r="M50" s="653"/>
      <c r="N50" s="653"/>
      <c r="O50" s="653"/>
      <c r="P50" s="653"/>
      <c r="Q50" s="653"/>
      <c r="R50" s="653"/>
      <c r="S50" s="653"/>
      <c r="T50" s="653"/>
      <c r="U50" s="653"/>
      <c r="V50" s="653"/>
      <c r="W50" s="653"/>
      <c r="X50" s="653"/>
      <c r="Y50" s="653"/>
      <c r="Z50" s="653"/>
      <c r="AA50" s="653"/>
      <c r="AB50" s="653"/>
      <c r="AC50" s="653"/>
      <c r="AD50" s="653"/>
      <c r="AE50" s="653"/>
      <c r="AF50" s="653"/>
      <c r="AG50" s="653"/>
      <c r="AH50" s="653"/>
      <c r="AI50" s="653"/>
      <c r="AJ50" s="653"/>
    </row>
    <row r="51" spans="1:36">
      <c r="A51" s="653"/>
      <c r="B51" s="653"/>
      <c r="C51" s="653"/>
      <c r="D51" s="653"/>
      <c r="E51" s="653"/>
      <c r="F51" s="653"/>
      <c r="G51" s="653"/>
      <c r="H51" s="653"/>
      <c r="I51" s="653"/>
      <c r="J51" s="653"/>
      <c r="K51" s="653"/>
      <c r="L51" s="653"/>
      <c r="M51" s="653"/>
      <c r="N51" s="653"/>
      <c r="O51" s="653"/>
      <c r="P51" s="653"/>
      <c r="Q51" s="653"/>
      <c r="R51" s="653"/>
      <c r="S51" s="653"/>
      <c r="T51" s="653"/>
      <c r="U51" s="653"/>
      <c r="V51" s="653"/>
      <c r="W51" s="653"/>
      <c r="X51" s="653"/>
      <c r="Y51" s="653"/>
      <c r="Z51" s="653"/>
      <c r="AA51" s="653"/>
      <c r="AB51" s="653"/>
      <c r="AC51" s="653"/>
      <c r="AD51" s="653"/>
      <c r="AE51" s="653"/>
      <c r="AF51" s="653"/>
      <c r="AG51" s="653"/>
      <c r="AH51" s="653"/>
      <c r="AI51" s="653"/>
      <c r="AJ51" s="653"/>
    </row>
    <row r="52" spans="1:36">
      <c r="A52" s="653"/>
      <c r="B52" s="653"/>
      <c r="C52" s="653"/>
      <c r="D52" s="653"/>
      <c r="E52" s="653"/>
      <c r="F52" s="653"/>
      <c r="G52" s="653"/>
      <c r="H52" s="653"/>
      <c r="I52" s="653"/>
      <c r="J52" s="653"/>
      <c r="K52" s="653"/>
      <c r="L52" s="653"/>
      <c r="M52" s="653"/>
      <c r="N52" s="653"/>
      <c r="O52" s="653"/>
      <c r="P52" s="653"/>
      <c r="Q52" s="653"/>
      <c r="R52" s="653"/>
      <c r="S52" s="653"/>
      <c r="T52" s="653"/>
      <c r="U52" s="653"/>
      <c r="V52" s="653"/>
      <c r="W52" s="653"/>
      <c r="X52" s="653"/>
      <c r="Y52" s="653"/>
      <c r="Z52" s="653"/>
      <c r="AA52" s="653"/>
      <c r="AB52" s="653"/>
      <c r="AC52" s="653"/>
      <c r="AD52" s="653"/>
      <c r="AE52" s="653"/>
      <c r="AF52" s="653"/>
      <c r="AG52" s="653"/>
      <c r="AH52" s="653"/>
      <c r="AI52" s="653"/>
      <c r="AJ52" s="653"/>
    </row>
    <row r="53" spans="1:36">
      <c r="A53" s="653"/>
      <c r="B53" s="653"/>
      <c r="C53" s="653"/>
      <c r="D53" s="653"/>
      <c r="E53" s="653"/>
      <c r="F53" s="653"/>
      <c r="G53" s="653"/>
      <c r="H53" s="653"/>
      <c r="I53" s="653"/>
      <c r="J53" s="653"/>
      <c r="K53" s="653"/>
      <c r="L53" s="653"/>
      <c r="M53" s="653"/>
      <c r="N53" s="653"/>
      <c r="O53" s="653"/>
      <c r="P53" s="653"/>
      <c r="Q53" s="653"/>
      <c r="R53" s="653"/>
      <c r="S53" s="653"/>
      <c r="T53" s="653"/>
      <c r="U53" s="653"/>
      <c r="V53" s="653"/>
      <c r="W53" s="653"/>
      <c r="X53" s="653"/>
      <c r="Y53" s="653"/>
      <c r="Z53" s="653"/>
      <c r="AA53" s="653"/>
      <c r="AB53" s="653"/>
      <c r="AC53" s="653"/>
      <c r="AD53" s="653"/>
      <c r="AE53" s="653"/>
      <c r="AF53" s="653"/>
      <c r="AG53" s="653"/>
      <c r="AH53" s="653"/>
      <c r="AI53" s="653"/>
      <c r="AJ53" s="653"/>
    </row>
    <row r="54" spans="1:36">
      <c r="A54" s="653"/>
      <c r="B54" s="653"/>
      <c r="C54" s="653"/>
      <c r="D54" s="653"/>
      <c r="E54" s="653"/>
      <c r="F54" s="653"/>
      <c r="G54" s="653"/>
      <c r="H54" s="653"/>
      <c r="I54" s="653"/>
      <c r="J54" s="653"/>
      <c r="K54" s="653"/>
      <c r="L54" s="653"/>
      <c r="M54" s="653"/>
      <c r="N54" s="653"/>
      <c r="O54" s="653"/>
      <c r="P54" s="653"/>
      <c r="Q54" s="653"/>
      <c r="R54" s="653"/>
      <c r="S54" s="653"/>
      <c r="T54" s="653"/>
      <c r="U54" s="653"/>
      <c r="V54" s="653"/>
      <c r="W54" s="653"/>
      <c r="X54" s="653"/>
      <c r="Y54" s="653"/>
      <c r="Z54" s="653"/>
      <c r="AA54" s="653"/>
      <c r="AB54" s="653"/>
      <c r="AC54" s="653"/>
      <c r="AD54" s="653"/>
      <c r="AE54" s="653"/>
      <c r="AF54" s="653"/>
      <c r="AG54" s="653"/>
      <c r="AH54" s="653"/>
      <c r="AI54" s="653"/>
      <c r="AJ54" s="653"/>
    </row>
    <row r="55" spans="1:36">
      <c r="A55" s="653"/>
      <c r="B55" s="653"/>
      <c r="C55" s="653"/>
      <c r="D55" s="653"/>
      <c r="E55" s="653"/>
      <c r="F55" s="653"/>
      <c r="G55" s="653"/>
      <c r="H55" s="653"/>
      <c r="I55" s="653"/>
      <c r="J55" s="653"/>
      <c r="K55" s="653"/>
      <c r="L55" s="653"/>
      <c r="M55" s="653"/>
      <c r="N55" s="653"/>
      <c r="O55" s="653"/>
      <c r="P55" s="653"/>
      <c r="Q55" s="653"/>
      <c r="R55" s="653"/>
      <c r="S55" s="653"/>
      <c r="T55" s="653"/>
      <c r="U55" s="653"/>
      <c r="V55" s="653"/>
      <c r="W55" s="653"/>
      <c r="X55" s="653"/>
      <c r="Y55" s="653"/>
      <c r="Z55" s="653"/>
      <c r="AA55" s="653"/>
      <c r="AB55" s="653"/>
      <c r="AC55" s="653"/>
      <c r="AD55" s="653"/>
      <c r="AE55" s="653"/>
      <c r="AF55" s="653"/>
      <c r="AG55" s="653"/>
      <c r="AH55" s="653"/>
      <c r="AI55" s="653"/>
      <c r="AJ55" s="653"/>
    </row>
    <row r="56" spans="1:36">
      <c r="A56" s="653"/>
      <c r="B56" s="653"/>
      <c r="C56" s="653"/>
      <c r="D56" s="653"/>
      <c r="E56" s="653"/>
      <c r="F56" s="653"/>
      <c r="G56" s="653"/>
      <c r="H56" s="653"/>
      <c r="I56" s="653"/>
      <c r="J56" s="653"/>
      <c r="K56" s="653"/>
      <c r="L56" s="653"/>
      <c r="M56" s="653"/>
      <c r="N56" s="653"/>
      <c r="O56" s="653"/>
      <c r="P56" s="653"/>
      <c r="Q56" s="653"/>
      <c r="R56" s="653"/>
      <c r="S56" s="653"/>
      <c r="T56" s="653"/>
      <c r="U56" s="653"/>
      <c r="V56" s="653"/>
      <c r="W56" s="653"/>
      <c r="X56" s="653"/>
      <c r="Y56" s="653"/>
      <c r="Z56" s="653"/>
      <c r="AA56" s="653"/>
      <c r="AB56" s="653"/>
      <c r="AC56" s="653"/>
      <c r="AD56" s="653"/>
      <c r="AE56" s="653"/>
      <c r="AF56" s="653"/>
      <c r="AG56" s="653"/>
      <c r="AH56" s="653"/>
      <c r="AI56" s="653"/>
      <c r="AJ56" s="653"/>
    </row>
    <row r="57" spans="1:36">
      <c r="A57" s="653"/>
      <c r="B57" s="653"/>
      <c r="C57" s="653"/>
      <c r="D57" s="653"/>
      <c r="E57" s="653"/>
      <c r="F57" s="653"/>
      <c r="G57" s="653"/>
      <c r="H57" s="653"/>
      <c r="I57" s="653"/>
      <c r="J57" s="653"/>
      <c r="K57" s="653"/>
      <c r="L57" s="653"/>
      <c r="M57" s="653"/>
      <c r="N57" s="653"/>
      <c r="O57" s="653"/>
      <c r="P57" s="653"/>
      <c r="Q57" s="653"/>
      <c r="R57" s="653"/>
      <c r="S57" s="653"/>
      <c r="T57" s="653"/>
      <c r="U57" s="653"/>
      <c r="V57" s="653"/>
      <c r="W57" s="653"/>
      <c r="X57" s="653"/>
      <c r="Y57" s="653"/>
      <c r="Z57" s="653"/>
      <c r="AA57" s="653"/>
      <c r="AB57" s="653"/>
      <c r="AC57" s="653"/>
      <c r="AD57" s="653"/>
      <c r="AE57" s="653"/>
      <c r="AF57" s="653"/>
      <c r="AG57" s="653"/>
      <c r="AH57" s="653"/>
      <c r="AI57" s="653"/>
      <c r="AJ57" s="653"/>
    </row>
    <row r="58" spans="1:36">
      <c r="A58" s="653"/>
      <c r="B58" s="653"/>
      <c r="C58" s="653"/>
      <c r="D58" s="653"/>
      <c r="E58" s="653"/>
      <c r="F58" s="653"/>
      <c r="G58" s="653"/>
      <c r="H58" s="653"/>
      <c r="I58" s="653"/>
      <c r="J58" s="653"/>
      <c r="K58" s="653"/>
      <c r="L58" s="653"/>
      <c r="M58" s="653"/>
      <c r="N58" s="653"/>
      <c r="O58" s="653"/>
      <c r="P58" s="653"/>
      <c r="Q58" s="653"/>
      <c r="R58" s="653"/>
      <c r="S58" s="653"/>
      <c r="T58" s="653"/>
      <c r="U58" s="653"/>
      <c r="V58" s="653"/>
      <c r="W58" s="653"/>
      <c r="X58" s="653"/>
      <c r="Y58" s="653"/>
      <c r="Z58" s="653"/>
      <c r="AA58" s="653"/>
      <c r="AB58" s="653"/>
      <c r="AC58" s="653"/>
      <c r="AD58" s="653"/>
      <c r="AE58" s="653"/>
      <c r="AF58" s="653"/>
      <c r="AG58" s="653"/>
      <c r="AH58" s="653"/>
      <c r="AI58" s="653"/>
      <c r="AJ58" s="653"/>
    </row>
    <row r="59" spans="1:36">
      <c r="A59" s="653"/>
      <c r="B59" s="653"/>
      <c r="C59" s="653"/>
      <c r="D59" s="653"/>
      <c r="E59" s="653"/>
      <c r="F59" s="653"/>
      <c r="G59" s="653"/>
      <c r="H59" s="653"/>
      <c r="I59" s="653"/>
      <c r="J59" s="653"/>
      <c r="K59" s="653"/>
      <c r="L59" s="653"/>
      <c r="M59" s="653"/>
      <c r="N59" s="653"/>
      <c r="O59" s="653"/>
      <c r="P59" s="653"/>
      <c r="Q59" s="653"/>
      <c r="R59" s="653"/>
      <c r="S59" s="653"/>
      <c r="T59" s="653"/>
      <c r="U59" s="653"/>
      <c r="V59" s="653"/>
      <c r="W59" s="653"/>
      <c r="X59" s="653"/>
      <c r="Y59" s="653"/>
      <c r="Z59" s="653"/>
      <c r="AA59" s="653"/>
      <c r="AB59" s="653"/>
      <c r="AC59" s="653"/>
      <c r="AD59" s="653"/>
      <c r="AE59" s="653"/>
      <c r="AF59" s="653"/>
      <c r="AG59" s="653"/>
      <c r="AH59" s="653"/>
      <c r="AI59" s="653"/>
      <c r="AJ59" s="653"/>
    </row>
    <row r="60" spans="1:36">
      <c r="A60" s="653"/>
      <c r="B60" s="653"/>
      <c r="C60" s="653"/>
      <c r="D60" s="653"/>
      <c r="E60" s="653"/>
      <c r="F60" s="653"/>
      <c r="G60" s="653"/>
      <c r="H60" s="653"/>
      <c r="I60" s="653"/>
      <c r="J60" s="653"/>
      <c r="K60" s="653"/>
      <c r="L60" s="653"/>
      <c r="M60" s="653"/>
      <c r="N60" s="653"/>
      <c r="O60" s="653"/>
      <c r="P60" s="653"/>
      <c r="Q60" s="653"/>
      <c r="R60" s="653"/>
      <c r="S60" s="653"/>
      <c r="T60" s="653"/>
      <c r="U60" s="653"/>
      <c r="V60" s="653"/>
      <c r="W60" s="653"/>
      <c r="X60" s="653"/>
      <c r="Y60" s="653"/>
      <c r="Z60" s="653"/>
      <c r="AA60" s="653"/>
      <c r="AB60" s="653"/>
      <c r="AC60" s="653"/>
      <c r="AD60" s="653"/>
      <c r="AE60" s="653"/>
      <c r="AF60" s="653"/>
      <c r="AG60" s="653"/>
      <c r="AH60" s="653"/>
      <c r="AI60" s="653"/>
      <c r="AJ60" s="653"/>
    </row>
    <row r="61" spans="1:36">
      <c r="A61" s="653"/>
      <c r="B61" s="653"/>
      <c r="C61" s="653"/>
      <c r="D61" s="653"/>
      <c r="E61" s="653"/>
      <c r="F61" s="653"/>
      <c r="G61" s="653"/>
      <c r="H61" s="653"/>
      <c r="I61" s="653"/>
      <c r="J61" s="653"/>
      <c r="K61" s="653"/>
      <c r="L61" s="653"/>
      <c r="M61" s="653"/>
      <c r="N61" s="653"/>
      <c r="O61" s="653"/>
      <c r="P61" s="653"/>
      <c r="Q61" s="653"/>
      <c r="R61" s="653"/>
      <c r="S61" s="653"/>
      <c r="T61" s="653"/>
      <c r="U61" s="653"/>
      <c r="V61" s="653"/>
      <c r="W61" s="653"/>
      <c r="X61" s="653"/>
      <c r="Y61" s="653"/>
      <c r="Z61" s="653"/>
      <c r="AA61" s="653"/>
      <c r="AB61" s="653"/>
      <c r="AC61" s="653"/>
      <c r="AD61" s="653"/>
      <c r="AE61" s="653"/>
      <c r="AF61" s="653"/>
      <c r="AG61" s="653"/>
      <c r="AH61" s="653"/>
      <c r="AI61" s="653"/>
      <c r="AJ61" s="653"/>
    </row>
    <row r="62" spans="1:36">
      <c r="A62" s="653"/>
      <c r="B62" s="653"/>
      <c r="C62" s="653"/>
      <c r="D62" s="653"/>
      <c r="E62" s="653"/>
      <c r="F62" s="653"/>
      <c r="G62" s="653"/>
      <c r="H62" s="653"/>
      <c r="I62" s="653"/>
      <c r="J62" s="653"/>
      <c r="K62" s="653"/>
      <c r="L62" s="653"/>
      <c r="M62" s="653"/>
      <c r="N62" s="653"/>
      <c r="O62" s="653"/>
      <c r="P62" s="653"/>
      <c r="Q62" s="653"/>
      <c r="R62" s="653"/>
      <c r="S62" s="653"/>
      <c r="T62" s="653"/>
      <c r="U62" s="653"/>
      <c r="V62" s="653"/>
      <c r="W62" s="653"/>
      <c r="X62" s="653"/>
      <c r="Y62" s="653"/>
      <c r="Z62" s="653"/>
      <c r="AA62" s="653"/>
      <c r="AB62" s="653"/>
      <c r="AC62" s="653"/>
      <c r="AD62" s="653"/>
      <c r="AE62" s="653"/>
      <c r="AF62" s="653"/>
      <c r="AG62" s="653"/>
      <c r="AH62" s="653"/>
      <c r="AI62" s="653"/>
      <c r="AJ62" s="653"/>
    </row>
    <row r="63" spans="1:36">
      <c r="A63" s="653"/>
      <c r="B63" s="653"/>
      <c r="C63" s="653"/>
      <c r="D63" s="653"/>
      <c r="E63" s="653"/>
      <c r="F63" s="653"/>
      <c r="G63" s="653"/>
      <c r="H63" s="653"/>
      <c r="I63" s="653"/>
      <c r="J63" s="653"/>
      <c r="K63" s="653"/>
      <c r="L63" s="653"/>
      <c r="M63" s="653"/>
      <c r="N63" s="653"/>
      <c r="O63" s="653"/>
      <c r="P63" s="653"/>
      <c r="Q63" s="653"/>
      <c r="R63" s="653"/>
      <c r="S63" s="653"/>
      <c r="T63" s="653"/>
      <c r="U63" s="653"/>
      <c r="V63" s="653"/>
      <c r="W63" s="653"/>
      <c r="X63" s="653"/>
      <c r="Y63" s="653"/>
      <c r="Z63" s="653"/>
      <c r="AA63" s="653"/>
      <c r="AB63" s="653"/>
      <c r="AC63" s="653"/>
      <c r="AD63" s="653"/>
      <c r="AE63" s="653"/>
      <c r="AF63" s="653"/>
      <c r="AG63" s="653"/>
      <c r="AH63" s="653"/>
      <c r="AI63" s="653"/>
      <c r="AJ63" s="653"/>
    </row>
    <row r="64" spans="1:36">
      <c r="A64" s="653"/>
      <c r="B64" s="653"/>
      <c r="C64" s="653"/>
      <c r="D64" s="653"/>
      <c r="E64" s="653"/>
      <c r="F64" s="653"/>
      <c r="G64" s="653"/>
      <c r="H64" s="653"/>
      <c r="I64" s="653"/>
      <c r="J64" s="653"/>
      <c r="K64" s="653"/>
      <c r="L64" s="653"/>
      <c r="M64" s="653"/>
      <c r="N64" s="653"/>
      <c r="O64" s="653"/>
      <c r="P64" s="653"/>
      <c r="Q64" s="653"/>
      <c r="R64" s="653"/>
      <c r="S64" s="653"/>
      <c r="T64" s="653"/>
      <c r="U64" s="653"/>
      <c r="V64" s="653"/>
      <c r="W64" s="653"/>
      <c r="X64" s="653"/>
      <c r="Y64" s="653"/>
      <c r="Z64" s="653"/>
      <c r="AA64" s="653"/>
      <c r="AB64" s="653"/>
      <c r="AC64" s="653"/>
      <c r="AD64" s="653"/>
      <c r="AE64" s="653"/>
      <c r="AF64" s="653"/>
      <c r="AG64" s="653"/>
      <c r="AH64" s="653"/>
      <c r="AI64" s="653"/>
      <c r="AJ64" s="653"/>
    </row>
    <row r="65" spans="1:36">
      <c r="A65" s="653"/>
      <c r="B65" s="653"/>
      <c r="C65" s="653"/>
      <c r="D65" s="653"/>
      <c r="E65" s="653"/>
      <c r="F65" s="653"/>
      <c r="G65" s="653"/>
      <c r="H65" s="653"/>
      <c r="I65" s="653"/>
      <c r="J65" s="653"/>
      <c r="K65" s="653"/>
      <c r="L65" s="653"/>
      <c r="M65" s="653"/>
      <c r="N65" s="653"/>
      <c r="O65" s="653"/>
      <c r="P65" s="653"/>
      <c r="Q65" s="653"/>
      <c r="R65" s="653"/>
      <c r="S65" s="653"/>
      <c r="T65" s="653"/>
      <c r="U65" s="653"/>
      <c r="V65" s="653"/>
      <c r="W65" s="653"/>
      <c r="X65" s="653"/>
      <c r="Y65" s="653"/>
      <c r="Z65" s="653"/>
      <c r="AA65" s="653"/>
      <c r="AB65" s="653"/>
      <c r="AC65" s="653"/>
      <c r="AD65" s="653"/>
      <c r="AE65" s="653"/>
      <c r="AF65" s="653"/>
      <c r="AG65" s="653"/>
      <c r="AH65" s="653"/>
      <c r="AI65" s="653"/>
      <c r="AJ65" s="653"/>
    </row>
    <row r="66" spans="1:36">
      <c r="A66" s="653"/>
      <c r="B66" s="653"/>
      <c r="C66" s="653"/>
      <c r="D66" s="653"/>
      <c r="E66" s="653"/>
      <c r="F66" s="653"/>
      <c r="G66" s="653"/>
      <c r="H66" s="653"/>
      <c r="I66" s="653"/>
      <c r="J66" s="653"/>
      <c r="K66" s="653"/>
      <c r="L66" s="653"/>
      <c r="M66" s="653"/>
      <c r="N66" s="653"/>
      <c r="O66" s="653"/>
      <c r="P66" s="653"/>
      <c r="Q66" s="653"/>
      <c r="R66" s="653"/>
      <c r="S66" s="653"/>
      <c r="T66" s="653"/>
      <c r="U66" s="653"/>
      <c r="V66" s="653"/>
      <c r="W66" s="653"/>
      <c r="X66" s="653"/>
      <c r="Y66" s="653"/>
      <c r="Z66" s="653"/>
      <c r="AA66" s="653"/>
      <c r="AB66" s="653"/>
      <c r="AC66" s="653"/>
      <c r="AD66" s="653"/>
      <c r="AE66" s="653"/>
      <c r="AF66" s="653"/>
      <c r="AG66" s="653"/>
      <c r="AH66" s="653"/>
      <c r="AI66" s="653"/>
      <c r="AJ66" s="653"/>
    </row>
    <row r="67" spans="1:36">
      <c r="A67" s="653"/>
      <c r="B67" s="653"/>
      <c r="C67" s="653"/>
      <c r="D67" s="653"/>
      <c r="E67" s="653"/>
      <c r="F67" s="653"/>
      <c r="G67" s="653"/>
      <c r="H67" s="653"/>
      <c r="I67" s="653"/>
      <c r="J67" s="653"/>
      <c r="K67" s="653"/>
      <c r="L67" s="653"/>
      <c r="M67" s="653"/>
      <c r="N67" s="653"/>
      <c r="O67" s="653"/>
      <c r="P67" s="653"/>
      <c r="Q67" s="653"/>
      <c r="R67" s="653"/>
      <c r="S67" s="653"/>
      <c r="T67" s="653"/>
      <c r="U67" s="653"/>
      <c r="V67" s="653"/>
      <c r="W67" s="653"/>
      <c r="X67" s="653"/>
      <c r="Y67" s="653"/>
      <c r="Z67" s="653"/>
      <c r="AA67" s="653"/>
      <c r="AB67" s="653"/>
      <c r="AC67" s="653"/>
      <c r="AD67" s="653"/>
      <c r="AE67" s="653"/>
      <c r="AF67" s="653"/>
      <c r="AG67" s="653"/>
      <c r="AH67" s="653"/>
      <c r="AI67" s="653"/>
      <c r="AJ67" s="653"/>
    </row>
    <row r="68" spans="1:36">
      <c r="A68" s="653"/>
      <c r="B68" s="653"/>
      <c r="C68" s="653"/>
      <c r="D68" s="653"/>
      <c r="E68" s="653"/>
      <c r="F68" s="653"/>
      <c r="G68" s="653"/>
      <c r="H68" s="653"/>
      <c r="I68" s="653"/>
      <c r="J68" s="653"/>
      <c r="K68" s="653"/>
      <c r="L68" s="653"/>
      <c r="M68" s="653"/>
      <c r="N68" s="653"/>
      <c r="O68" s="653"/>
      <c r="P68" s="653"/>
      <c r="Q68" s="653"/>
      <c r="R68" s="653"/>
      <c r="S68" s="653"/>
      <c r="T68" s="653"/>
      <c r="U68" s="653"/>
      <c r="V68" s="653"/>
      <c r="W68" s="653"/>
      <c r="X68" s="653"/>
      <c r="Y68" s="653"/>
      <c r="Z68" s="653"/>
      <c r="AA68" s="653"/>
      <c r="AB68" s="653"/>
      <c r="AC68" s="653"/>
      <c r="AD68" s="653"/>
      <c r="AE68" s="653"/>
      <c r="AF68" s="653"/>
      <c r="AG68" s="653"/>
      <c r="AH68" s="653"/>
      <c r="AI68" s="653"/>
      <c r="AJ68" s="653"/>
    </row>
    <row r="69" spans="1:36">
      <c r="A69" s="653"/>
      <c r="B69" s="653"/>
      <c r="C69" s="653"/>
      <c r="D69" s="653"/>
      <c r="E69" s="653"/>
      <c r="F69" s="653"/>
      <c r="G69" s="653"/>
      <c r="H69" s="653"/>
      <c r="I69" s="653"/>
      <c r="J69" s="653"/>
      <c r="K69" s="653"/>
      <c r="L69" s="653"/>
      <c r="M69" s="653"/>
      <c r="N69" s="653"/>
      <c r="O69" s="653"/>
      <c r="P69" s="653"/>
      <c r="Q69" s="653"/>
      <c r="R69" s="653"/>
      <c r="S69" s="653"/>
      <c r="T69" s="653"/>
      <c r="U69" s="653"/>
      <c r="V69" s="653"/>
      <c r="W69" s="653"/>
      <c r="X69" s="653"/>
      <c r="Y69" s="653"/>
      <c r="Z69" s="653"/>
      <c r="AA69" s="653"/>
      <c r="AB69" s="653"/>
      <c r="AC69" s="653"/>
      <c r="AD69" s="653"/>
      <c r="AE69" s="653"/>
      <c r="AF69" s="653"/>
      <c r="AG69" s="653"/>
      <c r="AH69" s="653"/>
      <c r="AI69" s="653"/>
      <c r="AJ69" s="653"/>
    </row>
    <row r="70" spans="1:36">
      <c r="A70" s="653"/>
      <c r="B70" s="653"/>
      <c r="C70" s="653"/>
      <c r="D70" s="653"/>
      <c r="E70" s="653"/>
      <c r="F70" s="653"/>
      <c r="G70" s="653"/>
      <c r="H70" s="653"/>
      <c r="I70" s="653"/>
      <c r="J70" s="653"/>
      <c r="K70" s="653"/>
      <c r="L70" s="653"/>
      <c r="M70" s="653"/>
      <c r="N70" s="653"/>
      <c r="O70" s="653"/>
      <c r="P70" s="653"/>
      <c r="Q70" s="653"/>
      <c r="R70" s="653"/>
      <c r="S70" s="653"/>
      <c r="T70" s="653"/>
      <c r="U70" s="653"/>
      <c r="V70" s="653"/>
      <c r="W70" s="653"/>
      <c r="X70" s="653"/>
      <c r="Y70" s="653"/>
      <c r="Z70" s="653"/>
      <c r="AA70" s="653"/>
      <c r="AB70" s="653"/>
      <c r="AC70" s="653"/>
      <c r="AD70" s="653"/>
      <c r="AE70" s="653"/>
      <c r="AF70" s="653"/>
      <c r="AG70" s="653"/>
      <c r="AH70" s="653"/>
      <c r="AI70" s="653"/>
      <c r="AJ70" s="653"/>
    </row>
    <row r="71" spans="1:36">
      <c r="A71" s="653"/>
      <c r="B71" s="653"/>
      <c r="C71" s="653"/>
      <c r="D71" s="653"/>
      <c r="E71" s="653"/>
      <c r="F71" s="653"/>
      <c r="G71" s="653"/>
      <c r="H71" s="653"/>
      <c r="I71" s="653"/>
      <c r="J71" s="653"/>
      <c r="K71" s="653"/>
      <c r="L71" s="653"/>
      <c r="M71" s="653"/>
      <c r="N71" s="653"/>
      <c r="O71" s="653"/>
      <c r="P71" s="653"/>
      <c r="Q71" s="653"/>
      <c r="R71" s="653"/>
      <c r="S71" s="653"/>
      <c r="T71" s="653"/>
      <c r="U71" s="653"/>
      <c r="V71" s="653"/>
      <c r="W71" s="653"/>
      <c r="X71" s="653"/>
      <c r="Y71" s="653"/>
      <c r="Z71" s="653"/>
      <c r="AA71" s="653"/>
      <c r="AB71" s="653"/>
      <c r="AC71" s="653"/>
      <c r="AD71" s="653"/>
      <c r="AE71" s="653"/>
      <c r="AF71" s="653"/>
      <c r="AG71" s="653"/>
      <c r="AH71" s="653"/>
      <c r="AI71" s="653"/>
      <c r="AJ71" s="653"/>
    </row>
    <row r="72" spans="1:36">
      <c r="A72" s="653"/>
      <c r="B72" s="653"/>
      <c r="C72" s="653"/>
      <c r="D72" s="653"/>
      <c r="E72" s="653"/>
      <c r="F72" s="653"/>
      <c r="G72" s="653"/>
      <c r="H72" s="653"/>
      <c r="I72" s="653"/>
      <c r="J72" s="653"/>
      <c r="K72" s="653"/>
      <c r="L72" s="653"/>
      <c r="M72" s="653"/>
      <c r="N72" s="653"/>
      <c r="O72" s="653"/>
      <c r="P72" s="653"/>
      <c r="Q72" s="653"/>
      <c r="R72" s="653"/>
      <c r="S72" s="653"/>
      <c r="T72" s="653"/>
      <c r="U72" s="653"/>
      <c r="V72" s="653"/>
      <c r="W72" s="653"/>
      <c r="X72" s="653"/>
      <c r="Y72" s="653"/>
      <c r="Z72" s="653"/>
      <c r="AA72" s="653"/>
      <c r="AB72" s="653"/>
      <c r="AC72" s="653"/>
      <c r="AD72" s="653"/>
      <c r="AE72" s="653"/>
      <c r="AF72" s="653"/>
      <c r="AG72" s="653"/>
      <c r="AH72" s="653"/>
      <c r="AI72" s="653"/>
      <c r="AJ72" s="653"/>
    </row>
    <row r="73" spans="1:36">
      <c r="A73" s="653"/>
      <c r="B73" s="653"/>
      <c r="C73" s="653"/>
      <c r="D73" s="653"/>
      <c r="E73" s="653"/>
      <c r="F73" s="653"/>
      <c r="G73" s="653"/>
      <c r="H73" s="653"/>
      <c r="I73" s="653"/>
      <c r="J73" s="653"/>
      <c r="K73" s="653"/>
      <c r="L73" s="653"/>
      <c r="M73" s="653"/>
      <c r="N73" s="653"/>
      <c r="O73" s="653"/>
      <c r="P73" s="653"/>
      <c r="Q73" s="653"/>
      <c r="R73" s="653"/>
      <c r="S73" s="653"/>
      <c r="T73" s="653"/>
      <c r="U73" s="653"/>
      <c r="V73" s="653"/>
      <c r="W73" s="653"/>
      <c r="X73" s="653"/>
      <c r="Y73" s="653"/>
      <c r="Z73" s="653"/>
      <c r="AA73" s="653"/>
      <c r="AB73" s="653"/>
      <c r="AC73" s="653"/>
      <c r="AD73" s="653"/>
      <c r="AE73" s="653"/>
      <c r="AF73" s="653"/>
      <c r="AG73" s="653"/>
      <c r="AH73" s="653"/>
      <c r="AI73" s="653"/>
      <c r="AJ73" s="653"/>
    </row>
    <row r="74" spans="1:36">
      <c r="A74" s="653"/>
      <c r="B74" s="653"/>
      <c r="C74" s="653"/>
      <c r="D74" s="653"/>
      <c r="E74" s="653"/>
      <c r="F74" s="653"/>
      <c r="G74" s="653"/>
      <c r="H74" s="653"/>
      <c r="I74" s="653"/>
      <c r="J74" s="653"/>
      <c r="K74" s="653"/>
      <c r="L74" s="653"/>
      <c r="M74" s="653"/>
      <c r="N74" s="653"/>
      <c r="O74" s="653"/>
      <c r="P74" s="653"/>
      <c r="Q74" s="653"/>
      <c r="R74" s="653"/>
      <c r="S74" s="653"/>
      <c r="T74" s="653"/>
      <c r="U74" s="653"/>
      <c r="V74" s="653"/>
      <c r="W74" s="653"/>
      <c r="X74" s="653"/>
      <c r="Y74" s="653"/>
      <c r="Z74" s="653"/>
      <c r="AA74" s="653"/>
      <c r="AB74" s="653"/>
      <c r="AC74" s="653"/>
      <c r="AD74" s="653"/>
      <c r="AE74" s="653"/>
      <c r="AF74" s="653"/>
      <c r="AG74" s="653"/>
      <c r="AH74" s="653"/>
      <c r="AI74" s="653"/>
      <c r="AJ74" s="653"/>
    </row>
    <row r="75" spans="1:36">
      <c r="A75" s="653"/>
      <c r="B75" s="653"/>
      <c r="C75" s="653"/>
      <c r="D75" s="653"/>
      <c r="E75" s="653"/>
      <c r="F75" s="653"/>
      <c r="G75" s="653"/>
      <c r="H75" s="653"/>
      <c r="I75" s="653"/>
      <c r="J75" s="653"/>
      <c r="K75" s="653"/>
      <c r="L75" s="653"/>
      <c r="M75" s="653"/>
      <c r="N75" s="653"/>
      <c r="O75" s="653"/>
      <c r="P75" s="653"/>
      <c r="Q75" s="653"/>
      <c r="R75" s="653"/>
      <c r="S75" s="653"/>
      <c r="T75" s="653"/>
      <c r="U75" s="653"/>
      <c r="V75" s="653"/>
      <c r="W75" s="653"/>
      <c r="X75" s="653"/>
      <c r="Y75" s="653"/>
      <c r="Z75" s="653"/>
      <c r="AA75" s="653"/>
      <c r="AB75" s="653"/>
      <c r="AC75" s="653"/>
      <c r="AD75" s="653"/>
      <c r="AE75" s="653"/>
      <c r="AF75" s="653"/>
      <c r="AG75" s="653"/>
      <c r="AH75" s="653"/>
      <c r="AI75" s="653"/>
      <c r="AJ75" s="653"/>
    </row>
    <row r="76" spans="1:36">
      <c r="A76" s="653"/>
      <c r="B76" s="653"/>
      <c r="C76" s="653"/>
      <c r="D76" s="653"/>
      <c r="E76" s="653"/>
      <c r="F76" s="653"/>
      <c r="G76" s="653"/>
      <c r="H76" s="653"/>
      <c r="I76" s="653"/>
      <c r="J76" s="653"/>
      <c r="K76" s="653"/>
      <c r="L76" s="653"/>
      <c r="M76" s="653"/>
      <c r="N76" s="653"/>
      <c r="O76" s="653"/>
      <c r="P76" s="653"/>
      <c r="Q76" s="653"/>
      <c r="R76" s="653"/>
      <c r="S76" s="653"/>
      <c r="T76" s="653"/>
      <c r="U76" s="653"/>
      <c r="V76" s="653"/>
      <c r="W76" s="653"/>
      <c r="X76" s="653"/>
      <c r="Y76" s="653"/>
      <c r="Z76" s="653"/>
      <c r="AA76" s="653"/>
      <c r="AB76" s="653"/>
      <c r="AC76" s="653"/>
      <c r="AD76" s="653"/>
      <c r="AE76" s="653"/>
      <c r="AF76" s="653"/>
      <c r="AG76" s="653"/>
      <c r="AH76" s="653"/>
      <c r="AI76" s="653"/>
      <c r="AJ76" s="653"/>
    </row>
    <row r="77" spans="1:36">
      <c r="A77" s="653"/>
      <c r="B77" s="653"/>
      <c r="C77" s="653"/>
      <c r="D77" s="653"/>
      <c r="E77" s="653"/>
      <c r="F77" s="653"/>
      <c r="G77" s="653"/>
      <c r="H77" s="653"/>
      <c r="I77" s="653"/>
      <c r="J77" s="653"/>
      <c r="K77" s="653"/>
      <c r="L77" s="653"/>
      <c r="M77" s="653"/>
      <c r="N77" s="653"/>
      <c r="O77" s="653"/>
      <c r="P77" s="653"/>
      <c r="Q77" s="653"/>
      <c r="R77" s="653"/>
      <c r="S77" s="653"/>
      <c r="T77" s="653"/>
      <c r="U77" s="653"/>
      <c r="V77" s="653"/>
      <c r="W77" s="653"/>
      <c r="X77" s="653"/>
      <c r="Y77" s="653"/>
      <c r="Z77" s="653"/>
      <c r="AA77" s="653"/>
      <c r="AB77" s="653"/>
      <c r="AC77" s="653"/>
      <c r="AD77" s="653"/>
      <c r="AE77" s="653"/>
      <c r="AF77" s="653"/>
      <c r="AG77" s="653"/>
      <c r="AH77" s="653"/>
      <c r="AI77" s="653"/>
      <c r="AJ77" s="653"/>
    </row>
    <row r="78" spans="1:36">
      <c r="A78" s="653"/>
      <c r="B78" s="653"/>
      <c r="C78" s="653"/>
      <c r="D78" s="653"/>
      <c r="E78" s="653"/>
      <c r="F78" s="653"/>
      <c r="G78" s="653"/>
      <c r="H78" s="653"/>
      <c r="I78" s="653"/>
      <c r="J78" s="653"/>
      <c r="K78" s="653"/>
      <c r="L78" s="653"/>
      <c r="M78" s="653"/>
      <c r="N78" s="653"/>
      <c r="O78" s="653"/>
      <c r="P78" s="653"/>
      <c r="Q78" s="653"/>
      <c r="R78" s="653"/>
      <c r="S78" s="653"/>
      <c r="T78" s="653"/>
      <c r="U78" s="653"/>
      <c r="V78" s="653"/>
      <c r="W78" s="653"/>
      <c r="X78" s="653"/>
      <c r="Y78" s="653"/>
      <c r="Z78" s="653"/>
      <c r="AA78" s="653"/>
      <c r="AB78" s="653"/>
      <c r="AC78" s="653"/>
      <c r="AD78" s="653"/>
      <c r="AE78" s="653"/>
      <c r="AF78" s="653"/>
      <c r="AG78" s="653"/>
      <c r="AH78" s="653"/>
      <c r="AI78" s="653"/>
      <c r="AJ78" s="653"/>
    </row>
    <row r="79" spans="1:36">
      <c r="A79" s="653"/>
      <c r="B79" s="653"/>
      <c r="C79" s="653"/>
      <c r="D79" s="653"/>
      <c r="E79" s="653"/>
      <c r="F79" s="653"/>
      <c r="G79" s="653"/>
      <c r="H79" s="653"/>
      <c r="I79" s="653"/>
      <c r="J79" s="653"/>
      <c r="K79" s="653"/>
      <c r="L79" s="653"/>
      <c r="M79" s="653"/>
      <c r="N79" s="653"/>
      <c r="O79" s="653"/>
      <c r="P79" s="653"/>
      <c r="Q79" s="653"/>
      <c r="R79" s="653"/>
      <c r="S79" s="653"/>
      <c r="T79" s="653"/>
      <c r="U79" s="653"/>
      <c r="V79" s="653"/>
      <c r="W79" s="653"/>
      <c r="X79" s="653"/>
      <c r="Y79" s="653"/>
      <c r="Z79" s="653"/>
      <c r="AA79" s="653"/>
      <c r="AB79" s="653"/>
      <c r="AC79" s="653"/>
      <c r="AD79" s="653"/>
      <c r="AE79" s="653"/>
      <c r="AF79" s="653"/>
      <c r="AG79" s="653"/>
      <c r="AH79" s="653"/>
      <c r="AI79" s="653"/>
      <c r="AJ79" s="653"/>
    </row>
    <row r="80" spans="1:36">
      <c r="A80" s="653"/>
      <c r="B80" s="653"/>
      <c r="C80" s="653"/>
      <c r="D80" s="653"/>
      <c r="E80" s="653"/>
      <c r="F80" s="653"/>
      <c r="G80" s="653"/>
      <c r="H80" s="653"/>
      <c r="I80" s="653"/>
      <c r="J80" s="653"/>
      <c r="K80" s="653"/>
      <c r="L80" s="653"/>
      <c r="M80" s="653"/>
      <c r="N80" s="653"/>
      <c r="O80" s="653"/>
      <c r="P80" s="653"/>
      <c r="Q80" s="653"/>
      <c r="R80" s="653"/>
      <c r="S80" s="653"/>
      <c r="T80" s="653"/>
      <c r="U80" s="653"/>
      <c r="V80" s="653"/>
      <c r="W80" s="653"/>
      <c r="X80" s="653"/>
      <c r="Y80" s="653"/>
      <c r="Z80" s="653"/>
      <c r="AA80" s="653"/>
      <c r="AB80" s="653"/>
      <c r="AC80" s="653"/>
      <c r="AD80" s="653"/>
      <c r="AE80" s="653"/>
      <c r="AF80" s="653"/>
      <c r="AG80" s="653"/>
      <c r="AH80" s="653"/>
      <c r="AI80" s="653"/>
      <c r="AJ80" s="653"/>
    </row>
    <row r="81" spans="1:36">
      <c r="A81" s="653"/>
      <c r="B81" s="653"/>
      <c r="C81" s="653"/>
      <c r="D81" s="653"/>
      <c r="E81" s="653"/>
      <c r="F81" s="653"/>
      <c r="G81" s="653"/>
      <c r="H81" s="653"/>
      <c r="I81" s="653"/>
      <c r="J81" s="653"/>
      <c r="K81" s="653"/>
      <c r="L81" s="653"/>
      <c r="M81" s="653"/>
      <c r="N81" s="653"/>
      <c r="O81" s="653"/>
      <c r="P81" s="653"/>
      <c r="Q81" s="653"/>
      <c r="R81" s="653"/>
      <c r="S81" s="653"/>
      <c r="T81" s="653"/>
      <c r="U81" s="653"/>
      <c r="V81" s="653"/>
      <c r="W81" s="653"/>
      <c r="X81" s="653"/>
      <c r="Y81" s="653"/>
      <c r="Z81" s="653"/>
      <c r="AA81" s="653"/>
      <c r="AB81" s="653"/>
      <c r="AC81" s="653"/>
      <c r="AD81" s="653"/>
      <c r="AE81" s="653"/>
      <c r="AF81" s="653"/>
      <c r="AG81" s="653"/>
      <c r="AH81" s="653"/>
      <c r="AI81" s="653"/>
      <c r="AJ81" s="653"/>
    </row>
    <row r="82" spans="1:36">
      <c r="A82" s="653"/>
      <c r="B82" s="653"/>
      <c r="C82" s="653"/>
      <c r="D82" s="653"/>
      <c r="E82" s="653"/>
      <c r="F82" s="653"/>
      <c r="G82" s="653"/>
      <c r="H82" s="653"/>
      <c r="I82" s="653"/>
      <c r="J82" s="653"/>
      <c r="K82" s="653"/>
      <c r="L82" s="653"/>
      <c r="M82" s="653"/>
      <c r="N82" s="653"/>
      <c r="O82" s="653"/>
      <c r="P82" s="653"/>
      <c r="Q82" s="653"/>
      <c r="R82" s="653"/>
      <c r="S82" s="653"/>
      <c r="T82" s="653"/>
      <c r="U82" s="653"/>
      <c r="V82" s="653"/>
      <c r="W82" s="653"/>
      <c r="X82" s="653"/>
      <c r="Y82" s="653"/>
      <c r="Z82" s="653"/>
      <c r="AA82" s="653"/>
      <c r="AB82" s="653"/>
      <c r="AC82" s="653"/>
      <c r="AD82" s="653"/>
      <c r="AE82" s="653"/>
      <c r="AF82" s="653"/>
      <c r="AG82" s="653"/>
      <c r="AH82" s="653"/>
      <c r="AI82" s="653"/>
      <c r="AJ82" s="653"/>
    </row>
    <row r="83" spans="1:36">
      <c r="A83" s="653"/>
      <c r="B83" s="653"/>
      <c r="C83" s="653"/>
      <c r="D83" s="653"/>
      <c r="E83" s="653"/>
      <c r="F83" s="653"/>
      <c r="G83" s="653"/>
      <c r="H83" s="653"/>
      <c r="I83" s="653"/>
      <c r="J83" s="653"/>
      <c r="K83" s="653"/>
      <c r="L83" s="653"/>
      <c r="M83" s="653"/>
      <c r="N83" s="653"/>
      <c r="O83" s="653"/>
      <c r="P83" s="653"/>
      <c r="Q83" s="653"/>
      <c r="R83" s="653"/>
      <c r="S83" s="653"/>
      <c r="T83" s="653"/>
      <c r="U83" s="653"/>
      <c r="V83" s="653"/>
      <c r="W83" s="653"/>
      <c r="X83" s="653"/>
      <c r="Y83" s="653"/>
      <c r="Z83" s="653"/>
      <c r="AA83" s="653"/>
      <c r="AB83" s="653"/>
      <c r="AC83" s="653"/>
      <c r="AD83" s="653"/>
      <c r="AE83" s="653"/>
      <c r="AF83" s="653"/>
      <c r="AG83" s="653"/>
      <c r="AH83" s="653"/>
      <c r="AI83" s="653"/>
      <c r="AJ83" s="653"/>
    </row>
    <row r="84" spans="1:36">
      <c r="A84" s="653"/>
      <c r="B84" s="653"/>
      <c r="C84" s="653"/>
      <c r="D84" s="653"/>
      <c r="E84" s="653"/>
      <c r="F84" s="653"/>
      <c r="G84" s="653"/>
      <c r="H84" s="653"/>
      <c r="I84" s="653"/>
      <c r="J84" s="653"/>
      <c r="K84" s="653"/>
      <c r="L84" s="653"/>
      <c r="M84" s="653"/>
      <c r="N84" s="653"/>
      <c r="O84" s="653"/>
      <c r="P84" s="653"/>
      <c r="Q84" s="653"/>
      <c r="R84" s="653"/>
      <c r="S84" s="653"/>
      <c r="T84" s="653"/>
      <c r="U84" s="653"/>
      <c r="V84" s="653"/>
      <c r="W84" s="653"/>
      <c r="X84" s="653"/>
      <c r="Y84" s="653"/>
      <c r="Z84" s="653"/>
      <c r="AA84" s="653"/>
      <c r="AB84" s="653"/>
      <c r="AC84" s="653"/>
      <c r="AD84" s="653"/>
      <c r="AE84" s="653"/>
      <c r="AF84" s="653"/>
      <c r="AG84" s="653"/>
      <c r="AH84" s="653"/>
      <c r="AI84" s="653"/>
      <c r="AJ84" s="653"/>
    </row>
    <row r="85" spans="1:36">
      <c r="A85" s="653"/>
      <c r="B85" s="653"/>
      <c r="C85" s="653"/>
      <c r="D85" s="653"/>
      <c r="E85" s="653"/>
      <c r="F85" s="653"/>
      <c r="G85" s="653"/>
      <c r="H85" s="653"/>
      <c r="I85" s="653"/>
      <c r="J85" s="653"/>
      <c r="K85" s="653"/>
      <c r="L85" s="653"/>
      <c r="M85" s="653"/>
      <c r="N85" s="653"/>
      <c r="O85" s="653"/>
      <c r="P85" s="653"/>
      <c r="Q85" s="653"/>
      <c r="R85" s="653"/>
      <c r="S85" s="653"/>
      <c r="T85" s="653"/>
      <c r="U85" s="653"/>
      <c r="V85" s="653"/>
      <c r="W85" s="653"/>
      <c r="X85" s="653"/>
      <c r="Y85" s="653"/>
      <c r="Z85" s="653"/>
      <c r="AA85" s="653"/>
      <c r="AB85" s="653"/>
      <c r="AC85" s="653"/>
      <c r="AD85" s="653"/>
      <c r="AE85" s="653"/>
      <c r="AF85" s="653"/>
      <c r="AG85" s="653"/>
      <c r="AH85" s="653"/>
      <c r="AI85" s="653"/>
      <c r="AJ85" s="653"/>
    </row>
    <row r="86" spans="1:36">
      <c r="A86" s="653"/>
      <c r="B86" s="653"/>
      <c r="C86" s="653"/>
      <c r="D86" s="653"/>
      <c r="E86" s="653"/>
      <c r="F86" s="653"/>
      <c r="G86" s="653"/>
      <c r="H86" s="653"/>
      <c r="I86" s="653"/>
      <c r="J86" s="653"/>
      <c r="K86" s="653"/>
      <c r="L86" s="653"/>
      <c r="M86" s="653"/>
      <c r="N86" s="653"/>
      <c r="O86" s="653"/>
      <c r="P86" s="653"/>
      <c r="Q86" s="653"/>
      <c r="R86" s="653"/>
      <c r="S86" s="653"/>
      <c r="T86" s="653"/>
      <c r="U86" s="653"/>
      <c r="V86" s="653"/>
      <c r="W86" s="653"/>
      <c r="X86" s="653"/>
      <c r="Y86" s="653"/>
      <c r="Z86" s="653"/>
      <c r="AA86" s="653"/>
      <c r="AB86" s="653"/>
      <c r="AC86" s="653"/>
      <c r="AD86" s="653"/>
      <c r="AE86" s="653"/>
      <c r="AF86" s="653"/>
      <c r="AG86" s="653"/>
      <c r="AH86" s="653"/>
      <c r="AI86" s="653"/>
      <c r="AJ86" s="653"/>
    </row>
    <row r="87" spans="1:36">
      <c r="A87" s="653"/>
      <c r="B87" s="653"/>
      <c r="C87" s="653"/>
      <c r="D87" s="653"/>
      <c r="E87" s="653"/>
      <c r="F87" s="653"/>
      <c r="G87" s="653"/>
      <c r="H87" s="653"/>
      <c r="I87" s="653"/>
      <c r="J87" s="653"/>
      <c r="K87" s="653"/>
      <c r="L87" s="653"/>
      <c r="M87" s="653"/>
      <c r="N87" s="653"/>
      <c r="O87" s="653"/>
      <c r="P87" s="653"/>
      <c r="Q87" s="653"/>
      <c r="R87" s="653"/>
      <c r="S87" s="653"/>
      <c r="T87" s="653"/>
      <c r="U87" s="653"/>
      <c r="V87" s="653"/>
      <c r="W87" s="653"/>
      <c r="X87" s="653"/>
      <c r="Y87" s="653"/>
      <c r="Z87" s="653"/>
      <c r="AA87" s="653"/>
      <c r="AB87" s="653"/>
      <c r="AC87" s="653"/>
      <c r="AD87" s="653"/>
      <c r="AE87" s="653"/>
      <c r="AF87" s="653"/>
      <c r="AG87" s="653"/>
      <c r="AH87" s="653"/>
      <c r="AI87" s="653"/>
      <c r="AJ87" s="653"/>
    </row>
    <row r="88" spans="1:36">
      <c r="A88" s="653"/>
      <c r="B88" s="653"/>
      <c r="C88" s="653"/>
      <c r="D88" s="653"/>
      <c r="E88" s="653"/>
      <c r="F88" s="653"/>
      <c r="G88" s="653"/>
      <c r="H88" s="653"/>
      <c r="I88" s="653"/>
      <c r="J88" s="653"/>
      <c r="K88" s="653"/>
      <c r="L88" s="653"/>
      <c r="M88" s="653"/>
      <c r="N88" s="653"/>
      <c r="O88" s="653"/>
      <c r="P88" s="653"/>
      <c r="Q88" s="653"/>
      <c r="R88" s="653"/>
      <c r="S88" s="653"/>
      <c r="T88" s="653"/>
      <c r="U88" s="653"/>
      <c r="V88" s="653"/>
      <c r="W88" s="653"/>
      <c r="X88" s="653"/>
      <c r="Y88" s="653"/>
      <c r="Z88" s="653"/>
      <c r="AA88" s="653"/>
      <c r="AB88" s="653"/>
      <c r="AC88" s="653"/>
      <c r="AD88" s="653"/>
      <c r="AE88" s="653"/>
      <c r="AF88" s="653"/>
      <c r="AG88" s="653"/>
      <c r="AH88" s="653"/>
      <c r="AI88" s="653"/>
      <c r="AJ88" s="653"/>
    </row>
    <row r="89" spans="1:36">
      <c r="A89" s="653"/>
      <c r="B89" s="653"/>
      <c r="C89" s="653"/>
      <c r="D89" s="653"/>
      <c r="E89" s="653"/>
      <c r="F89" s="653"/>
      <c r="G89" s="653"/>
      <c r="H89" s="653"/>
      <c r="I89" s="653"/>
      <c r="J89" s="653"/>
      <c r="K89" s="653"/>
      <c r="L89" s="653"/>
      <c r="M89" s="653"/>
      <c r="N89" s="653"/>
      <c r="O89" s="653"/>
      <c r="P89" s="653"/>
      <c r="Q89" s="653"/>
      <c r="R89" s="653"/>
      <c r="S89" s="653"/>
      <c r="T89" s="653"/>
      <c r="U89" s="653"/>
      <c r="V89" s="653"/>
      <c r="W89" s="653"/>
      <c r="X89" s="653"/>
      <c r="Y89" s="653"/>
      <c r="Z89" s="653"/>
      <c r="AA89" s="653"/>
      <c r="AB89" s="653"/>
      <c r="AC89" s="653"/>
      <c r="AD89" s="653"/>
      <c r="AE89" s="653"/>
      <c r="AF89" s="653"/>
      <c r="AG89" s="653"/>
      <c r="AH89" s="653"/>
      <c r="AI89" s="653"/>
      <c r="AJ89" s="653"/>
    </row>
    <row r="90" spans="1:36">
      <c r="A90" s="653"/>
      <c r="B90" s="653"/>
      <c r="C90" s="653"/>
      <c r="D90" s="653"/>
      <c r="E90" s="653"/>
      <c r="F90" s="653"/>
      <c r="G90" s="653"/>
      <c r="H90" s="653"/>
      <c r="I90" s="653"/>
      <c r="J90" s="653"/>
      <c r="K90" s="653"/>
      <c r="L90" s="653"/>
      <c r="M90" s="653"/>
      <c r="N90" s="653"/>
      <c r="O90" s="653"/>
      <c r="P90" s="653"/>
      <c r="Q90" s="653"/>
      <c r="R90" s="653"/>
      <c r="S90" s="653"/>
      <c r="T90" s="653"/>
      <c r="U90" s="653"/>
      <c r="V90" s="653"/>
      <c r="W90" s="653"/>
      <c r="X90" s="653"/>
      <c r="Y90" s="653"/>
      <c r="Z90" s="653"/>
      <c r="AA90" s="653"/>
      <c r="AB90" s="653"/>
      <c r="AC90" s="653"/>
      <c r="AD90" s="653"/>
      <c r="AE90" s="653"/>
      <c r="AF90" s="653"/>
      <c r="AG90" s="653"/>
      <c r="AH90" s="653"/>
      <c r="AI90" s="653"/>
      <c r="AJ90" s="653"/>
    </row>
    <row r="91" spans="1:36">
      <c r="A91" s="653"/>
      <c r="B91" s="653"/>
      <c r="C91" s="653"/>
      <c r="D91" s="653"/>
      <c r="E91" s="653"/>
      <c r="F91" s="653"/>
      <c r="G91" s="653"/>
      <c r="H91" s="653"/>
      <c r="I91" s="653"/>
      <c r="J91" s="653"/>
      <c r="K91" s="653"/>
      <c r="L91" s="653"/>
      <c r="M91" s="653"/>
      <c r="N91" s="653"/>
      <c r="O91" s="653"/>
      <c r="P91" s="653"/>
      <c r="Q91" s="653"/>
      <c r="R91" s="653"/>
      <c r="S91" s="653"/>
      <c r="T91" s="653"/>
      <c r="U91" s="653"/>
      <c r="V91" s="653"/>
      <c r="W91" s="653"/>
      <c r="X91" s="653"/>
      <c r="Y91" s="653"/>
      <c r="Z91" s="653"/>
      <c r="AA91" s="653"/>
      <c r="AB91" s="653"/>
      <c r="AC91" s="653"/>
      <c r="AD91" s="653"/>
      <c r="AE91" s="653"/>
      <c r="AF91" s="653"/>
      <c r="AG91" s="653"/>
      <c r="AH91" s="653"/>
      <c r="AI91" s="653"/>
      <c r="AJ91" s="653"/>
    </row>
    <row r="92" spans="1:36">
      <c r="A92" s="653"/>
      <c r="B92" s="653"/>
      <c r="C92" s="653"/>
      <c r="D92" s="653"/>
      <c r="E92" s="653"/>
      <c r="F92" s="653"/>
      <c r="G92" s="653"/>
      <c r="H92" s="653"/>
      <c r="I92" s="653"/>
      <c r="J92" s="653"/>
      <c r="K92" s="653"/>
      <c r="L92" s="653"/>
      <c r="M92" s="653"/>
      <c r="N92" s="653"/>
      <c r="O92" s="653"/>
      <c r="P92" s="653"/>
      <c r="Q92" s="653"/>
      <c r="R92" s="653"/>
      <c r="S92" s="653"/>
      <c r="T92" s="653"/>
      <c r="U92" s="653"/>
      <c r="V92" s="653"/>
      <c r="W92" s="653"/>
      <c r="X92" s="653"/>
      <c r="Y92" s="653"/>
      <c r="Z92" s="653"/>
      <c r="AA92" s="653"/>
      <c r="AB92" s="653"/>
      <c r="AC92" s="653"/>
      <c r="AD92" s="653"/>
      <c r="AE92" s="653"/>
      <c r="AF92" s="653"/>
      <c r="AG92" s="653"/>
      <c r="AH92" s="653"/>
      <c r="AI92" s="653"/>
      <c r="AJ92" s="653"/>
    </row>
    <row r="93" spans="1:36">
      <c r="A93" s="653"/>
      <c r="B93" s="653"/>
      <c r="C93" s="653"/>
      <c r="D93" s="653"/>
      <c r="E93" s="653"/>
      <c r="F93" s="653"/>
      <c r="G93" s="653"/>
      <c r="H93" s="653"/>
      <c r="I93" s="653"/>
      <c r="J93" s="653"/>
      <c r="K93" s="653"/>
      <c r="L93" s="653"/>
      <c r="M93" s="653"/>
      <c r="N93" s="653"/>
      <c r="O93" s="653"/>
      <c r="P93" s="653"/>
      <c r="Q93" s="653"/>
      <c r="R93" s="653"/>
      <c r="S93" s="653"/>
      <c r="T93" s="653"/>
      <c r="U93" s="653"/>
      <c r="V93" s="653"/>
      <c r="W93" s="653"/>
      <c r="X93" s="653"/>
      <c r="Y93" s="653"/>
      <c r="Z93" s="653"/>
      <c r="AA93" s="653"/>
      <c r="AB93" s="653"/>
      <c r="AC93" s="653"/>
      <c r="AD93" s="653"/>
      <c r="AE93" s="653"/>
      <c r="AF93" s="653"/>
      <c r="AG93" s="653"/>
      <c r="AH93" s="653"/>
      <c r="AI93" s="653"/>
      <c r="AJ93" s="653"/>
    </row>
    <row r="94" spans="1:36">
      <c r="A94" s="653"/>
      <c r="B94" s="653"/>
      <c r="C94" s="653"/>
      <c r="D94" s="653"/>
      <c r="E94" s="653"/>
      <c r="F94" s="653"/>
      <c r="G94" s="653"/>
      <c r="H94" s="653"/>
      <c r="I94" s="653"/>
      <c r="J94" s="653"/>
      <c r="K94" s="653"/>
      <c r="L94" s="653"/>
      <c r="M94" s="653"/>
      <c r="N94" s="653"/>
      <c r="O94" s="653"/>
      <c r="P94" s="653"/>
      <c r="Q94" s="653"/>
      <c r="R94" s="653"/>
      <c r="S94" s="653"/>
      <c r="T94" s="653"/>
      <c r="U94" s="653"/>
      <c r="V94" s="653"/>
      <c r="W94" s="653"/>
      <c r="X94" s="653"/>
      <c r="Y94" s="653"/>
      <c r="Z94" s="653"/>
      <c r="AA94" s="653"/>
      <c r="AB94" s="653"/>
      <c r="AC94" s="653"/>
      <c r="AD94" s="653"/>
      <c r="AE94" s="653"/>
      <c r="AF94" s="653"/>
      <c r="AG94" s="653"/>
      <c r="AH94" s="653"/>
      <c r="AI94" s="653"/>
      <c r="AJ94" s="653"/>
    </row>
    <row r="95" spans="1:36">
      <c r="A95" s="653"/>
      <c r="B95" s="653"/>
      <c r="C95" s="653"/>
      <c r="D95" s="653"/>
      <c r="E95" s="653"/>
      <c r="F95" s="653"/>
      <c r="G95" s="653"/>
      <c r="H95" s="653"/>
      <c r="I95" s="653"/>
      <c r="J95" s="653"/>
      <c r="K95" s="653"/>
      <c r="L95" s="653"/>
      <c r="M95" s="653"/>
      <c r="N95" s="653"/>
      <c r="O95" s="653"/>
      <c r="P95" s="653"/>
      <c r="Q95" s="653"/>
      <c r="R95" s="653"/>
      <c r="S95" s="653"/>
      <c r="T95" s="653"/>
      <c r="U95" s="653"/>
      <c r="V95" s="653"/>
      <c r="W95" s="653"/>
      <c r="X95" s="653"/>
      <c r="Y95" s="653"/>
      <c r="Z95" s="653"/>
      <c r="AA95" s="653"/>
      <c r="AB95" s="653"/>
      <c r="AC95" s="653"/>
      <c r="AD95" s="653"/>
      <c r="AE95" s="653"/>
      <c r="AF95" s="653"/>
      <c r="AG95" s="653"/>
      <c r="AH95" s="653"/>
      <c r="AI95" s="653"/>
      <c r="AJ95" s="653"/>
    </row>
    <row r="96" spans="1:36">
      <c r="A96" s="653"/>
      <c r="B96" s="653"/>
      <c r="C96" s="653"/>
      <c r="D96" s="653"/>
      <c r="E96" s="653"/>
      <c r="F96" s="653"/>
      <c r="G96" s="653"/>
      <c r="H96" s="653"/>
      <c r="I96" s="653"/>
      <c r="J96" s="653"/>
      <c r="K96" s="653"/>
      <c r="L96" s="653"/>
      <c r="M96" s="653"/>
      <c r="N96" s="653"/>
      <c r="O96" s="653"/>
      <c r="P96" s="653"/>
      <c r="Q96" s="653"/>
      <c r="R96" s="653"/>
      <c r="S96" s="653"/>
      <c r="T96" s="653"/>
      <c r="U96" s="653"/>
      <c r="V96" s="653"/>
      <c r="W96" s="653"/>
      <c r="X96" s="653"/>
      <c r="Y96" s="653"/>
      <c r="Z96" s="653"/>
      <c r="AA96" s="653"/>
      <c r="AB96" s="653"/>
      <c r="AC96" s="653"/>
      <c r="AD96" s="653"/>
      <c r="AE96" s="653"/>
      <c r="AF96" s="653"/>
      <c r="AG96" s="653"/>
      <c r="AH96" s="653"/>
      <c r="AI96" s="653"/>
      <c r="AJ96" s="653"/>
    </row>
    <row r="97" spans="1:36">
      <c r="A97" s="653"/>
      <c r="B97" s="653"/>
      <c r="C97" s="653"/>
      <c r="D97" s="653"/>
      <c r="E97" s="653"/>
      <c r="F97" s="653"/>
      <c r="G97" s="653"/>
      <c r="H97" s="653"/>
      <c r="I97" s="653"/>
      <c r="J97" s="653"/>
      <c r="K97" s="653"/>
      <c r="L97" s="653"/>
      <c r="M97" s="653"/>
      <c r="N97" s="653"/>
      <c r="O97" s="653"/>
      <c r="P97" s="653"/>
      <c r="Q97" s="653"/>
      <c r="R97" s="653"/>
      <c r="S97" s="653"/>
      <c r="T97" s="653"/>
      <c r="U97" s="653"/>
      <c r="V97" s="653"/>
      <c r="W97" s="653"/>
      <c r="X97" s="653"/>
      <c r="Y97" s="653"/>
      <c r="Z97" s="653"/>
      <c r="AA97" s="653"/>
      <c r="AB97" s="653"/>
      <c r="AC97" s="653"/>
      <c r="AD97" s="653"/>
      <c r="AE97" s="653"/>
      <c r="AF97" s="653"/>
      <c r="AG97" s="653"/>
      <c r="AH97" s="653"/>
      <c r="AI97" s="653"/>
      <c r="AJ97" s="653"/>
    </row>
    <row r="98" spans="1:36">
      <c r="A98" s="653"/>
      <c r="B98" s="653"/>
      <c r="C98" s="653"/>
      <c r="D98" s="653"/>
      <c r="E98" s="653"/>
      <c r="F98" s="653"/>
      <c r="G98" s="653"/>
      <c r="H98" s="653"/>
      <c r="I98" s="653"/>
      <c r="J98" s="653"/>
      <c r="K98" s="653"/>
      <c r="L98" s="653"/>
      <c r="M98" s="653"/>
      <c r="N98" s="653"/>
      <c r="O98" s="653"/>
      <c r="P98" s="653"/>
      <c r="Q98" s="653"/>
      <c r="R98" s="653"/>
      <c r="S98" s="653"/>
      <c r="T98" s="653"/>
      <c r="U98" s="653"/>
      <c r="V98" s="653"/>
      <c r="W98" s="653"/>
      <c r="X98" s="653"/>
      <c r="Y98" s="653"/>
      <c r="Z98" s="653"/>
      <c r="AA98" s="653"/>
      <c r="AB98" s="653"/>
      <c r="AC98" s="653"/>
      <c r="AD98" s="653"/>
      <c r="AE98" s="653"/>
      <c r="AF98" s="653"/>
      <c r="AG98" s="653"/>
      <c r="AH98" s="653"/>
      <c r="AI98" s="653"/>
      <c r="AJ98" s="653"/>
    </row>
    <row r="99" spans="1:36">
      <c r="A99" s="653"/>
      <c r="B99" s="653"/>
      <c r="C99" s="653"/>
      <c r="D99" s="653"/>
      <c r="E99" s="653"/>
      <c r="F99" s="653"/>
      <c r="G99" s="653"/>
      <c r="H99" s="653"/>
      <c r="I99" s="653"/>
      <c r="J99" s="653"/>
      <c r="K99" s="653"/>
      <c r="L99" s="653"/>
      <c r="M99" s="653"/>
      <c r="N99" s="653"/>
      <c r="O99" s="653"/>
      <c r="P99" s="653"/>
      <c r="Q99" s="653"/>
      <c r="R99" s="653"/>
      <c r="S99" s="653"/>
      <c r="T99" s="653"/>
      <c r="U99" s="653"/>
      <c r="V99" s="653"/>
      <c r="W99" s="653"/>
      <c r="X99" s="653"/>
      <c r="Y99" s="653"/>
      <c r="Z99" s="653"/>
      <c r="AA99" s="653"/>
      <c r="AB99" s="653"/>
      <c r="AC99" s="653"/>
      <c r="AD99" s="653"/>
      <c r="AE99" s="653"/>
      <c r="AF99" s="653"/>
      <c r="AG99" s="653"/>
      <c r="AH99" s="653"/>
      <c r="AI99" s="653"/>
      <c r="AJ99" s="653"/>
    </row>
    <row r="100" spans="1:36">
      <c r="A100" s="653"/>
      <c r="B100" s="653"/>
      <c r="C100" s="653"/>
      <c r="D100" s="653"/>
      <c r="E100" s="653"/>
      <c r="F100" s="653"/>
      <c r="G100" s="653"/>
      <c r="H100" s="653"/>
      <c r="I100" s="653"/>
      <c r="J100" s="653"/>
      <c r="K100" s="653"/>
      <c r="L100" s="653"/>
      <c r="M100" s="653"/>
      <c r="N100" s="653"/>
      <c r="O100" s="653"/>
      <c r="P100" s="653"/>
      <c r="Q100" s="653"/>
      <c r="R100" s="653"/>
      <c r="S100" s="653"/>
      <c r="T100" s="653"/>
      <c r="U100" s="653"/>
      <c r="V100" s="653"/>
      <c r="W100" s="653"/>
      <c r="X100" s="653"/>
      <c r="Y100" s="653"/>
      <c r="Z100" s="653"/>
      <c r="AA100" s="653"/>
      <c r="AB100" s="653"/>
      <c r="AC100" s="653"/>
      <c r="AD100" s="653"/>
      <c r="AE100" s="653"/>
      <c r="AF100" s="653"/>
      <c r="AG100" s="653"/>
      <c r="AH100" s="653"/>
      <c r="AI100" s="653"/>
      <c r="AJ100" s="653"/>
    </row>
    <row r="101" spans="1:36">
      <c r="A101" s="653"/>
      <c r="B101" s="653"/>
      <c r="C101" s="653"/>
      <c r="D101" s="653"/>
      <c r="E101" s="653"/>
      <c r="F101" s="653"/>
      <c r="G101" s="653"/>
      <c r="H101" s="653"/>
      <c r="I101" s="653"/>
      <c r="J101" s="653"/>
      <c r="K101" s="653"/>
      <c r="L101" s="653"/>
      <c r="M101" s="653"/>
      <c r="N101" s="653"/>
      <c r="O101" s="653"/>
      <c r="P101" s="653"/>
      <c r="Q101" s="653"/>
      <c r="R101" s="653"/>
      <c r="S101" s="653"/>
      <c r="T101" s="653"/>
      <c r="U101" s="653"/>
      <c r="V101" s="653"/>
      <c r="W101" s="653"/>
      <c r="X101" s="653"/>
      <c r="Y101" s="653"/>
      <c r="Z101" s="653"/>
      <c r="AA101" s="653"/>
      <c r="AB101" s="653"/>
      <c r="AC101" s="653"/>
      <c r="AD101" s="653"/>
      <c r="AE101" s="653"/>
      <c r="AF101" s="653"/>
      <c r="AG101" s="653"/>
      <c r="AH101" s="653"/>
      <c r="AI101" s="653"/>
      <c r="AJ101" s="653"/>
    </row>
    <row r="102" spans="1:36">
      <c r="A102" s="653"/>
      <c r="B102" s="653"/>
      <c r="C102" s="653"/>
      <c r="D102" s="653"/>
      <c r="E102" s="653"/>
      <c r="F102" s="653"/>
      <c r="G102" s="653"/>
      <c r="H102" s="653"/>
      <c r="I102" s="653"/>
      <c r="J102" s="653"/>
      <c r="K102" s="653"/>
      <c r="L102" s="653"/>
      <c r="M102" s="653"/>
      <c r="N102" s="653"/>
      <c r="O102" s="653"/>
      <c r="P102" s="653"/>
      <c r="Q102" s="653"/>
      <c r="R102" s="653"/>
      <c r="S102" s="653"/>
      <c r="T102" s="653"/>
      <c r="U102" s="653"/>
      <c r="V102" s="653"/>
      <c r="W102" s="653"/>
      <c r="X102" s="653"/>
      <c r="Y102" s="653"/>
      <c r="Z102" s="653"/>
      <c r="AA102" s="653"/>
      <c r="AB102" s="653"/>
      <c r="AC102" s="653"/>
      <c r="AD102" s="653"/>
      <c r="AE102" s="653"/>
      <c r="AF102" s="653"/>
      <c r="AG102" s="653"/>
      <c r="AH102" s="653"/>
      <c r="AI102" s="653"/>
      <c r="AJ102" s="653"/>
    </row>
    <row r="103" spans="1:36">
      <c r="A103" s="653"/>
      <c r="B103" s="653"/>
      <c r="C103" s="653"/>
      <c r="D103" s="653"/>
      <c r="E103" s="653"/>
      <c r="F103" s="653"/>
      <c r="G103" s="653"/>
      <c r="H103" s="653"/>
      <c r="I103" s="653"/>
      <c r="J103" s="653"/>
      <c r="K103" s="653"/>
      <c r="L103" s="653"/>
      <c r="M103" s="653"/>
      <c r="N103" s="653"/>
      <c r="O103" s="653"/>
      <c r="P103" s="653"/>
      <c r="Q103" s="653"/>
      <c r="R103" s="653"/>
      <c r="S103" s="653"/>
      <c r="T103" s="653"/>
      <c r="U103" s="653"/>
      <c r="V103" s="653"/>
      <c r="W103" s="653"/>
      <c r="X103" s="653"/>
      <c r="Y103" s="653"/>
      <c r="Z103" s="653"/>
      <c r="AA103" s="653"/>
      <c r="AB103" s="653"/>
      <c r="AC103" s="653"/>
      <c r="AD103" s="653"/>
      <c r="AE103" s="653"/>
      <c r="AF103" s="653"/>
      <c r="AG103" s="653"/>
      <c r="AH103" s="653"/>
      <c r="AI103" s="653"/>
      <c r="AJ103" s="653"/>
    </row>
    <row r="104" spans="1:36">
      <c r="A104" s="653"/>
      <c r="B104" s="653"/>
      <c r="C104" s="653"/>
      <c r="D104" s="653"/>
      <c r="E104" s="653"/>
      <c r="F104" s="653"/>
      <c r="G104" s="653"/>
      <c r="H104" s="653"/>
      <c r="I104" s="653"/>
      <c r="J104" s="653"/>
      <c r="K104" s="653"/>
      <c r="L104" s="653"/>
      <c r="M104" s="653"/>
      <c r="N104" s="653"/>
      <c r="O104" s="653"/>
      <c r="P104" s="653"/>
      <c r="Q104" s="653"/>
      <c r="R104" s="653"/>
      <c r="S104" s="653"/>
      <c r="T104" s="653"/>
      <c r="U104" s="653"/>
      <c r="V104" s="653"/>
      <c r="W104" s="653"/>
      <c r="X104" s="653"/>
      <c r="Y104" s="653"/>
      <c r="Z104" s="653"/>
      <c r="AA104" s="653"/>
      <c r="AB104" s="653"/>
      <c r="AC104" s="653"/>
      <c r="AD104" s="653"/>
      <c r="AE104" s="653"/>
      <c r="AF104" s="653"/>
      <c r="AG104" s="653"/>
      <c r="AH104" s="653"/>
      <c r="AI104" s="653"/>
      <c r="AJ104" s="653"/>
    </row>
    <row r="105" spans="1:36">
      <c r="A105" s="653"/>
      <c r="B105" s="653"/>
      <c r="C105" s="653"/>
      <c r="D105" s="653"/>
      <c r="E105" s="653"/>
      <c r="F105" s="653"/>
      <c r="G105" s="653"/>
      <c r="H105" s="653"/>
      <c r="I105" s="653"/>
      <c r="J105" s="653"/>
      <c r="K105" s="653"/>
      <c r="L105" s="653"/>
      <c r="M105" s="653"/>
      <c r="N105" s="653"/>
      <c r="O105" s="653"/>
      <c r="P105" s="653"/>
      <c r="Q105" s="653"/>
      <c r="R105" s="653"/>
      <c r="S105" s="653"/>
      <c r="T105" s="653"/>
      <c r="U105" s="653"/>
      <c r="V105" s="653"/>
      <c r="W105" s="653"/>
      <c r="X105" s="653"/>
      <c r="Y105" s="653"/>
      <c r="Z105" s="653"/>
      <c r="AA105" s="653"/>
      <c r="AB105" s="653"/>
      <c r="AC105" s="653"/>
      <c r="AD105" s="653"/>
      <c r="AE105" s="653"/>
      <c r="AF105" s="653"/>
      <c r="AG105" s="653"/>
      <c r="AH105" s="653"/>
      <c r="AI105" s="653"/>
      <c r="AJ105" s="653"/>
    </row>
    <row r="106" spans="1:36">
      <c r="A106" s="653"/>
      <c r="B106" s="653"/>
      <c r="C106" s="653"/>
      <c r="D106" s="653"/>
      <c r="E106" s="653"/>
      <c r="F106" s="653"/>
      <c r="G106" s="653"/>
      <c r="H106" s="653"/>
      <c r="I106" s="653"/>
      <c r="J106" s="653"/>
      <c r="K106" s="653"/>
      <c r="L106" s="653"/>
      <c r="M106" s="653"/>
      <c r="N106" s="653"/>
      <c r="O106" s="653"/>
      <c r="P106" s="653"/>
      <c r="Q106" s="653"/>
      <c r="R106" s="653"/>
      <c r="S106" s="653"/>
      <c r="T106" s="653"/>
      <c r="U106" s="653"/>
      <c r="V106" s="653"/>
      <c r="W106" s="653"/>
      <c r="X106" s="653"/>
      <c r="Y106" s="653"/>
      <c r="Z106" s="653"/>
      <c r="AA106" s="653"/>
      <c r="AB106" s="653"/>
      <c r="AC106" s="653"/>
      <c r="AD106" s="653"/>
      <c r="AE106" s="653"/>
      <c r="AF106" s="653"/>
      <c r="AG106" s="653"/>
      <c r="AH106" s="653"/>
      <c r="AI106" s="653"/>
      <c r="AJ106" s="653"/>
    </row>
    <row r="107" spans="1:36">
      <c r="A107" s="653"/>
      <c r="B107" s="653"/>
      <c r="C107" s="653"/>
      <c r="D107" s="653"/>
      <c r="E107" s="653"/>
      <c r="F107" s="653"/>
      <c r="G107" s="653"/>
      <c r="H107" s="653"/>
      <c r="I107" s="653"/>
      <c r="J107" s="653"/>
      <c r="K107" s="653"/>
      <c r="L107" s="653"/>
      <c r="M107" s="653"/>
      <c r="N107" s="653"/>
      <c r="O107" s="653"/>
      <c r="P107" s="653"/>
      <c r="Q107" s="653"/>
      <c r="R107" s="653"/>
      <c r="S107" s="653"/>
      <c r="T107" s="653"/>
      <c r="U107" s="653"/>
      <c r="V107" s="653"/>
      <c r="W107" s="653"/>
      <c r="X107" s="653"/>
      <c r="Y107" s="653"/>
      <c r="Z107" s="653"/>
      <c r="AA107" s="653"/>
      <c r="AB107" s="653"/>
      <c r="AC107" s="653"/>
      <c r="AD107" s="653"/>
      <c r="AE107" s="653"/>
      <c r="AF107" s="653"/>
      <c r="AG107" s="653"/>
      <c r="AH107" s="653"/>
      <c r="AI107" s="653"/>
      <c r="AJ107" s="653"/>
    </row>
    <row r="108" spans="1:36">
      <c r="A108" s="651"/>
      <c r="B108" s="653"/>
      <c r="C108" s="651"/>
      <c r="D108" s="651"/>
      <c r="E108" s="651"/>
      <c r="F108" s="651"/>
      <c r="G108" s="651"/>
      <c r="H108" s="651"/>
      <c r="I108" s="651"/>
      <c r="J108" s="651"/>
      <c r="K108" s="651"/>
      <c r="L108" s="651"/>
      <c r="M108" s="651"/>
      <c r="N108" s="651"/>
      <c r="O108" s="651"/>
      <c r="P108" s="651"/>
      <c r="Q108" s="651"/>
      <c r="R108" s="651"/>
      <c r="S108" s="651"/>
      <c r="T108" s="651"/>
      <c r="U108" s="651"/>
      <c r="V108" s="651"/>
      <c r="W108" s="651"/>
      <c r="X108" s="651"/>
      <c r="Y108" s="651"/>
      <c r="Z108" s="651"/>
      <c r="AA108" s="651"/>
      <c r="AB108" s="651"/>
      <c r="AC108" s="651"/>
      <c r="AD108" s="651"/>
      <c r="AE108" s="651"/>
      <c r="AF108" s="651"/>
      <c r="AG108" s="651"/>
      <c r="AH108" s="651"/>
      <c r="AI108" s="651"/>
      <c r="AJ108" s="651"/>
    </row>
    <row r="109" spans="1:36">
      <c r="A109" s="651"/>
      <c r="B109" s="651"/>
      <c r="C109" s="651"/>
      <c r="D109" s="651"/>
      <c r="E109" s="651"/>
      <c r="F109" s="651"/>
      <c r="G109" s="651"/>
      <c r="H109" s="651"/>
      <c r="I109" s="651"/>
      <c r="J109" s="651"/>
      <c r="K109" s="651"/>
      <c r="L109" s="651"/>
      <c r="M109" s="651"/>
      <c r="N109" s="651"/>
      <c r="O109" s="651"/>
      <c r="P109" s="651"/>
      <c r="Q109" s="651"/>
      <c r="R109" s="651"/>
      <c r="S109" s="651"/>
      <c r="T109" s="651"/>
      <c r="U109" s="651"/>
      <c r="V109" s="651"/>
      <c r="W109" s="651"/>
      <c r="X109" s="651"/>
      <c r="Y109" s="651"/>
      <c r="Z109" s="651"/>
      <c r="AA109" s="651"/>
      <c r="AB109" s="651"/>
      <c r="AC109" s="651"/>
      <c r="AD109" s="651"/>
      <c r="AE109" s="651"/>
      <c r="AF109" s="651"/>
      <c r="AG109" s="651"/>
      <c r="AH109" s="651"/>
      <c r="AI109" s="651"/>
      <c r="AJ109" s="651"/>
    </row>
    <row r="110" spans="1:36">
      <c r="B110" s="651"/>
      <c r="AJ110" s="603"/>
    </row>
  </sheetData>
  <sheetProtection formatCells="0" formatColumns="0" formatRows="0" insertColumns="0" insertRows="0" autoFilter="0"/>
  <mergeCells count="53">
    <mergeCell ref="A11:F11"/>
    <mergeCell ref="G11:AJ11"/>
    <mergeCell ref="A12:F12"/>
    <mergeCell ref="G12:AJ12"/>
    <mergeCell ref="A24:AJ24"/>
    <mergeCell ref="G21:J21"/>
    <mergeCell ref="K21:O21"/>
    <mergeCell ref="P21:S21"/>
    <mergeCell ref="T21:X21"/>
    <mergeCell ref="Y21:AB21"/>
    <mergeCell ref="AC21:AJ21"/>
    <mergeCell ref="A13:F13"/>
    <mergeCell ref="G13:AJ13"/>
    <mergeCell ref="A14:F14"/>
    <mergeCell ref="G14:AJ14"/>
    <mergeCell ref="A18:F18"/>
    <mergeCell ref="A25:AJ25"/>
    <mergeCell ref="A26:AJ26"/>
    <mergeCell ref="A27:AJ28"/>
    <mergeCell ref="Z33:AI33"/>
    <mergeCell ref="Z34:AI34"/>
    <mergeCell ref="B33:Y33"/>
    <mergeCell ref="C34:Y34"/>
    <mergeCell ref="G18:AJ18"/>
    <mergeCell ref="H15:AJ15"/>
    <mergeCell ref="A15:F17"/>
    <mergeCell ref="G16:AJ16"/>
    <mergeCell ref="G17:AJ17"/>
    <mergeCell ref="A19:F19"/>
    <mergeCell ref="G19:AJ19"/>
    <mergeCell ref="A20:F20"/>
    <mergeCell ref="G20:AJ20"/>
    <mergeCell ref="A21:F21"/>
    <mergeCell ref="A5:AJ5"/>
    <mergeCell ref="A9:F9"/>
    <mergeCell ref="G9:AJ9"/>
    <mergeCell ref="A10:F10"/>
    <mergeCell ref="G10:AJ10"/>
    <mergeCell ref="Z35:AI35"/>
    <mergeCell ref="AI44:AJ44"/>
    <mergeCell ref="C35:Y35"/>
    <mergeCell ref="C38:AJ38"/>
    <mergeCell ref="B41:AI41"/>
    <mergeCell ref="D43:E43"/>
    <mergeCell ref="G43:H43"/>
    <mergeCell ref="J43:K43"/>
    <mergeCell ref="N43:P43"/>
    <mergeCell ref="Q43:AJ43"/>
    <mergeCell ref="N44:P44"/>
    <mergeCell ref="Q44:R44"/>
    <mergeCell ref="S44:W44"/>
    <mergeCell ref="X44:Y44"/>
    <mergeCell ref="Z44:AH44"/>
  </mergeCells>
  <phoneticPr fontId="6"/>
  <dataValidations count="2">
    <dataValidation imeMode="halfAlpha" allowBlank="1" showInputMessage="1" showErrorMessage="1" sqref="J43:K43 D43:E43 T21 A21 K21 G43:H43"/>
    <dataValidation imeMode="hiragana" allowBlank="1" showInputMessage="1" showErrorMessage="1" sqref="W45 S44"/>
  </dataValidations>
  <pageMargins left="0.62992125984251968" right="0.15748031496062992" top="0.62992125984251968" bottom="0.23622047244094491" header="0.51181102362204722" footer="0.35433070866141736"/>
  <pageSetup paperSize="9" scale="96" orientation="portrait" verticalDpi="0" r:id="rId1"/>
  <headerFooter alignWithMargins="0"/>
  <rowBreaks count="1" manualBreakCount="1">
    <brk id="4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82945" r:id="rId4" name="Check Box 1">
              <controlPr defaultSize="0" autoFill="0" autoLine="0" autoPict="0">
                <anchor moveWithCells="1">
                  <from>
                    <xdr:col>1</xdr:col>
                    <xdr:colOff>0</xdr:colOff>
                    <xdr:row>34</xdr:row>
                    <xdr:rowOff>57150</xdr:rowOff>
                  </from>
                  <to>
                    <xdr:col>2</xdr:col>
                    <xdr:colOff>19050</xdr:colOff>
                    <xdr:row>34</xdr:row>
                    <xdr:rowOff>295275</xdr:rowOff>
                  </to>
                </anchor>
              </controlPr>
            </control>
          </mc:Choice>
        </mc:AlternateContent>
        <mc:AlternateContent xmlns:mc="http://schemas.openxmlformats.org/markup-compatibility/2006">
          <mc:Choice Requires="x14">
            <control shapeId="82953" r:id="rId5" name="Check Box 9">
              <controlPr defaultSize="0" autoFill="0" autoLine="0" autoPict="0">
                <anchor moveWithCells="1">
                  <from>
                    <xdr:col>0</xdr:col>
                    <xdr:colOff>190500</xdr:colOff>
                    <xdr:row>33</xdr:row>
                    <xdr:rowOff>209550</xdr:rowOff>
                  </from>
                  <to>
                    <xdr:col>2</xdr:col>
                    <xdr:colOff>19050</xdr:colOff>
                    <xdr:row>33</xdr:row>
                    <xdr:rowOff>428625</xdr:rowOff>
                  </to>
                </anchor>
              </controlPr>
            </control>
          </mc:Choice>
        </mc:AlternateContent>
        <mc:AlternateContent xmlns:mc="http://schemas.openxmlformats.org/markup-compatibility/2006">
          <mc:Choice Requires="x14">
            <control shapeId="82966" r:id="rId6" name="Check Box 22">
              <controlPr defaultSize="0" autoFill="0" autoLine="0" autoPict="0">
                <anchor moveWithCells="1">
                  <from>
                    <xdr:col>0</xdr:col>
                    <xdr:colOff>9525</xdr:colOff>
                    <xdr:row>24</xdr:row>
                    <xdr:rowOff>123825</xdr:rowOff>
                  </from>
                  <to>
                    <xdr:col>1</xdr:col>
                    <xdr:colOff>47625</xdr:colOff>
                    <xdr:row>24</xdr:row>
                    <xdr:rowOff>352425</xdr:rowOff>
                  </to>
                </anchor>
              </controlPr>
            </control>
          </mc:Choice>
        </mc:AlternateContent>
        <mc:AlternateContent xmlns:mc="http://schemas.openxmlformats.org/markup-compatibility/2006">
          <mc:Choice Requires="x14">
            <control shapeId="82967" r:id="rId7" name="Check Box 23">
              <controlPr defaultSize="0" autoFill="0" autoLine="0" autoPict="0">
                <anchor moveWithCells="1">
                  <from>
                    <xdr:col>0</xdr:col>
                    <xdr:colOff>19050</xdr:colOff>
                    <xdr:row>25</xdr:row>
                    <xdr:rowOff>38100</xdr:rowOff>
                  </from>
                  <to>
                    <xdr:col>1</xdr:col>
                    <xdr:colOff>57150</xdr:colOff>
                    <xdr:row>25</xdr:row>
                    <xdr:rowOff>266700</xdr:rowOff>
                  </to>
                </anchor>
              </controlPr>
            </control>
          </mc:Choice>
        </mc:AlternateContent>
        <mc:AlternateContent xmlns:mc="http://schemas.openxmlformats.org/markup-compatibility/2006">
          <mc:Choice Requires="x14">
            <control shapeId="82968" r:id="rId8" name="Check Box 24">
              <controlPr defaultSize="0" autoFill="0" autoLine="0" autoPict="0">
                <anchor moveWithCells="1">
                  <from>
                    <xdr:col>0</xdr:col>
                    <xdr:colOff>19050</xdr:colOff>
                    <xdr:row>25</xdr:row>
                    <xdr:rowOff>447675</xdr:rowOff>
                  </from>
                  <to>
                    <xdr:col>1</xdr:col>
                    <xdr:colOff>57150</xdr:colOff>
                    <xdr:row>26</xdr:row>
                    <xdr:rowOff>209550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view="pageBreakPreview" zoomScale="85" zoomScaleNormal="85" zoomScaleSheetLayoutView="85" workbookViewId="0">
      <selection activeCell="A29" sqref="A29:A34"/>
    </sheetView>
  </sheetViews>
  <sheetFormatPr defaultColWidth="9" defaultRowHeight="13.5"/>
  <cols>
    <col min="1" max="1" width="21.75" style="4" customWidth="1"/>
    <col min="2" max="2" width="20.375" style="4" customWidth="1"/>
    <col min="3" max="5" width="10.75" style="4" customWidth="1"/>
    <col min="6" max="8" width="10.75" style="22" customWidth="1"/>
    <col min="9" max="9" width="19.25" style="4" bestFit="1" customWidth="1"/>
    <col min="10" max="16384" width="9" style="4"/>
  </cols>
  <sheetData>
    <row r="1" spans="1:11">
      <c r="A1" s="5" t="s">
        <v>70</v>
      </c>
      <c r="B1" s="5"/>
      <c r="C1" s="5"/>
      <c r="D1" s="5"/>
      <c r="E1" s="5"/>
    </row>
    <row r="2" spans="1:11" ht="27.75" customHeight="1">
      <c r="A2" s="1141" t="s">
        <v>235</v>
      </c>
      <c r="B2" s="1142"/>
      <c r="C2" s="1147" t="s">
        <v>236</v>
      </c>
      <c r="D2" s="1147"/>
      <c r="E2" s="1147"/>
      <c r="F2" s="1138" t="s">
        <v>237</v>
      </c>
      <c r="G2" s="1139"/>
      <c r="H2" s="1139"/>
      <c r="I2" s="1140"/>
    </row>
    <row r="3" spans="1:11" ht="39" customHeight="1">
      <c r="A3" s="1143"/>
      <c r="B3" s="1144"/>
      <c r="C3" s="1148" t="s">
        <v>260</v>
      </c>
      <c r="D3" s="1148"/>
      <c r="E3" s="1148"/>
      <c r="F3" s="1149" t="s">
        <v>238</v>
      </c>
      <c r="G3" s="1145"/>
      <c r="H3" s="1145"/>
      <c r="I3" s="28" t="s">
        <v>239</v>
      </c>
    </row>
    <row r="4" spans="1:11" ht="18" customHeight="1">
      <c r="A4" s="1145"/>
      <c r="B4" s="1146"/>
      <c r="C4" s="28" t="s">
        <v>65</v>
      </c>
      <c r="D4" s="28" t="s">
        <v>66</v>
      </c>
      <c r="E4" s="28" t="s">
        <v>67</v>
      </c>
      <c r="F4" s="28" t="s">
        <v>21</v>
      </c>
      <c r="G4" s="33" t="s">
        <v>22</v>
      </c>
      <c r="H4" s="33" t="s">
        <v>305</v>
      </c>
      <c r="I4" s="28" t="s">
        <v>21</v>
      </c>
      <c r="K4" s="573" t="s">
        <v>350</v>
      </c>
    </row>
    <row r="5" spans="1:11" ht="16.899999999999999" customHeight="1">
      <c r="A5" s="34" t="s">
        <v>240</v>
      </c>
      <c r="B5" s="35"/>
      <c r="C5" s="36">
        <v>0.27400000000000002</v>
      </c>
      <c r="D5" s="36">
        <v>0.2</v>
      </c>
      <c r="E5" s="36">
        <v>0.111</v>
      </c>
      <c r="F5" s="36">
        <v>7.0000000000000007E-2</v>
      </c>
      <c r="G5" s="36">
        <v>5.5E-2</v>
      </c>
      <c r="H5" s="38" t="s">
        <v>306</v>
      </c>
      <c r="I5" s="574" t="s">
        <v>241</v>
      </c>
      <c r="K5" s="4">
        <v>1</v>
      </c>
    </row>
    <row r="6" spans="1:11" ht="16.899999999999999" customHeight="1">
      <c r="A6" s="34" t="s">
        <v>242</v>
      </c>
      <c r="B6" s="35"/>
      <c r="C6" s="36">
        <v>0.2</v>
      </c>
      <c r="D6" s="36">
        <v>0.14599999999999999</v>
      </c>
      <c r="E6" s="36">
        <v>8.1000000000000003E-2</v>
      </c>
      <c r="F6" s="36">
        <v>7.0000000000000007E-2</v>
      </c>
      <c r="G6" s="36">
        <v>5.5E-2</v>
      </c>
      <c r="H6" s="38" t="s">
        <v>306</v>
      </c>
      <c r="I6" s="574" t="s">
        <v>241</v>
      </c>
      <c r="K6" s="4">
        <v>2</v>
      </c>
    </row>
    <row r="7" spans="1:11" ht="16.899999999999999" customHeight="1">
      <c r="A7" s="34" t="s">
        <v>340</v>
      </c>
      <c r="B7" s="35"/>
      <c r="C7" s="36">
        <v>0.27400000000000002</v>
      </c>
      <c r="D7" s="36">
        <v>0.2</v>
      </c>
      <c r="E7" s="36">
        <v>0.111</v>
      </c>
      <c r="F7" s="36">
        <v>7.0000000000000007E-2</v>
      </c>
      <c r="G7" s="36">
        <v>5.5E-2</v>
      </c>
      <c r="H7" s="38" t="s">
        <v>306</v>
      </c>
      <c r="I7" s="574" t="s">
        <v>241</v>
      </c>
      <c r="K7" s="4">
        <v>3</v>
      </c>
    </row>
    <row r="8" spans="1:11" ht="16.899999999999999" customHeight="1">
      <c r="A8" s="34" t="s">
        <v>243</v>
      </c>
      <c r="B8" s="35"/>
      <c r="C8" s="36">
        <v>0.23899999999999999</v>
      </c>
      <c r="D8" s="36">
        <v>0.17499999999999999</v>
      </c>
      <c r="E8" s="36">
        <v>9.7000000000000003E-2</v>
      </c>
      <c r="F8" s="36">
        <v>7.0000000000000007E-2</v>
      </c>
      <c r="G8" s="36">
        <v>5.5E-2</v>
      </c>
      <c r="H8" s="38" t="s">
        <v>306</v>
      </c>
      <c r="I8" s="574" t="s">
        <v>241</v>
      </c>
      <c r="K8" s="4">
        <v>4</v>
      </c>
    </row>
    <row r="9" spans="1:11" ht="16.899999999999999" customHeight="1">
      <c r="A9" s="34" t="s">
        <v>247</v>
      </c>
      <c r="B9" s="35"/>
      <c r="C9" s="36">
        <v>8.8999999999999996E-2</v>
      </c>
      <c r="D9" s="36">
        <v>6.5000000000000002E-2</v>
      </c>
      <c r="E9" s="36">
        <v>3.5999999999999997E-2</v>
      </c>
      <c r="F9" s="38" t="s">
        <v>342</v>
      </c>
      <c r="G9" s="38" t="s">
        <v>342</v>
      </c>
      <c r="H9" s="36">
        <v>6.0999999999999999E-2</v>
      </c>
      <c r="I9" s="574" t="s">
        <v>157</v>
      </c>
      <c r="K9" s="4">
        <v>5</v>
      </c>
    </row>
    <row r="10" spans="1:11" ht="16.899999999999999" customHeight="1">
      <c r="A10" s="34" t="s">
        <v>246</v>
      </c>
      <c r="B10" s="35"/>
      <c r="C10" s="36">
        <v>4.3999999999999997E-2</v>
      </c>
      <c r="D10" s="36">
        <v>3.2000000000000001E-2</v>
      </c>
      <c r="E10" s="36">
        <v>1.7999999999999999E-2</v>
      </c>
      <c r="F10" s="36">
        <v>1.4E-2</v>
      </c>
      <c r="G10" s="36">
        <v>1.2999999999999999E-2</v>
      </c>
      <c r="H10" s="38" t="s">
        <v>306</v>
      </c>
      <c r="I10" s="574" t="s">
        <v>245</v>
      </c>
      <c r="K10" s="4">
        <v>6</v>
      </c>
    </row>
    <row r="11" spans="1:11" ht="16.899999999999999" customHeight="1">
      <c r="A11" s="34" t="s">
        <v>248</v>
      </c>
      <c r="B11" s="35"/>
      <c r="C11" s="36">
        <v>8.5999999999999993E-2</v>
      </c>
      <c r="D11" s="36">
        <v>6.3E-2</v>
      </c>
      <c r="E11" s="36">
        <v>3.5000000000000003E-2</v>
      </c>
      <c r="F11" s="38" t="s">
        <v>306</v>
      </c>
      <c r="G11" s="38" t="s">
        <v>306</v>
      </c>
      <c r="H11" s="37">
        <v>2.1000000000000001E-2</v>
      </c>
      <c r="I11" s="574" t="s">
        <v>312</v>
      </c>
      <c r="K11" s="4">
        <v>7</v>
      </c>
    </row>
    <row r="12" spans="1:11" ht="16.899999999999999" customHeight="1">
      <c r="A12" s="34" t="s">
        <v>341</v>
      </c>
      <c r="B12" s="35"/>
      <c r="C12" s="36">
        <v>8.5999999999999993E-2</v>
      </c>
      <c r="D12" s="36">
        <v>6.3E-2</v>
      </c>
      <c r="E12" s="36">
        <v>3.5000000000000003E-2</v>
      </c>
      <c r="F12" s="38" t="s">
        <v>306</v>
      </c>
      <c r="G12" s="38" t="s">
        <v>306</v>
      </c>
      <c r="H12" s="37">
        <v>2.1000000000000001E-2</v>
      </c>
      <c r="I12" s="574" t="s">
        <v>313</v>
      </c>
      <c r="K12" s="4">
        <v>8</v>
      </c>
    </row>
    <row r="13" spans="1:11" ht="16.899999999999999" customHeight="1">
      <c r="A13" s="34" t="s">
        <v>244</v>
      </c>
      <c r="B13" s="35"/>
      <c r="C13" s="36">
        <v>6.4000000000000001E-2</v>
      </c>
      <c r="D13" s="36">
        <v>4.7E-2</v>
      </c>
      <c r="E13" s="36">
        <v>2.5999999999999999E-2</v>
      </c>
      <c r="F13" s="36">
        <v>2.1000000000000001E-2</v>
      </c>
      <c r="G13" s="36">
        <v>1.9E-2</v>
      </c>
      <c r="H13" s="38" t="s">
        <v>306</v>
      </c>
      <c r="I13" s="574" t="s">
        <v>245</v>
      </c>
      <c r="K13" s="4">
        <v>9</v>
      </c>
    </row>
    <row r="14" spans="1:11" ht="16.899999999999999" customHeight="1">
      <c r="A14" s="34" t="s">
        <v>374</v>
      </c>
      <c r="B14" s="35"/>
      <c r="C14" s="36">
        <v>6.7000000000000004E-2</v>
      </c>
      <c r="D14" s="36">
        <v>4.9000000000000002E-2</v>
      </c>
      <c r="E14" s="36">
        <v>2.7E-2</v>
      </c>
      <c r="F14" s="36">
        <v>0.04</v>
      </c>
      <c r="G14" s="36">
        <v>3.5999999999999997E-2</v>
      </c>
      <c r="H14" s="38" t="s">
        <v>306</v>
      </c>
      <c r="I14" s="574" t="s">
        <v>245</v>
      </c>
      <c r="K14" s="4">
        <v>10</v>
      </c>
    </row>
    <row r="15" spans="1:11" ht="16.899999999999999" customHeight="1">
      <c r="A15" s="34" t="s">
        <v>249</v>
      </c>
      <c r="B15" s="35"/>
      <c r="C15" s="36">
        <v>6.7000000000000004E-2</v>
      </c>
      <c r="D15" s="36">
        <v>4.9000000000000002E-2</v>
      </c>
      <c r="E15" s="36">
        <v>2.7E-2</v>
      </c>
      <c r="F15" s="36">
        <v>0.04</v>
      </c>
      <c r="G15" s="36">
        <v>3.5999999999999997E-2</v>
      </c>
      <c r="H15" s="38" t="s">
        <v>306</v>
      </c>
      <c r="I15" s="574" t="s">
        <v>245</v>
      </c>
      <c r="K15" s="4">
        <v>11</v>
      </c>
    </row>
    <row r="16" spans="1:11" ht="16.899999999999999" customHeight="1">
      <c r="A16" s="34" t="s">
        <v>250</v>
      </c>
      <c r="B16" s="35"/>
      <c r="C16" s="36">
        <v>6.4000000000000001E-2</v>
      </c>
      <c r="D16" s="36">
        <v>4.7E-2</v>
      </c>
      <c r="E16" s="36">
        <v>2.5999999999999999E-2</v>
      </c>
      <c r="F16" s="36">
        <v>1.7000000000000001E-2</v>
      </c>
      <c r="G16" s="36">
        <v>1.4999999999999999E-2</v>
      </c>
      <c r="H16" s="38" t="s">
        <v>306</v>
      </c>
      <c r="I16" s="574" t="s">
        <v>245</v>
      </c>
      <c r="K16" s="4">
        <v>12</v>
      </c>
    </row>
    <row r="17" spans="1:9" ht="16.899999999999999" customHeight="1">
      <c r="A17" s="34" t="s">
        <v>251</v>
      </c>
      <c r="B17" s="35"/>
      <c r="C17" s="36">
        <v>5.7000000000000002E-2</v>
      </c>
      <c r="D17" s="36">
        <v>4.1000000000000002E-2</v>
      </c>
      <c r="E17" s="36">
        <v>2.3E-2</v>
      </c>
      <c r="F17" s="36">
        <v>1.7000000000000001E-2</v>
      </c>
      <c r="G17" s="36">
        <v>1.4999999999999999E-2</v>
      </c>
      <c r="H17" s="38" t="s">
        <v>306</v>
      </c>
      <c r="I17" s="574" t="s">
        <v>245</v>
      </c>
    </row>
    <row r="18" spans="1:9" ht="16.899999999999999" customHeight="1">
      <c r="A18" s="34" t="s">
        <v>252</v>
      </c>
      <c r="B18" s="35"/>
      <c r="C18" s="36">
        <v>5.3999999999999999E-2</v>
      </c>
      <c r="D18" s="36">
        <v>0.04</v>
      </c>
      <c r="E18" s="36">
        <v>2.1999999999999999E-2</v>
      </c>
      <c r="F18" s="36">
        <v>1.7000000000000001E-2</v>
      </c>
      <c r="G18" s="36">
        <v>1.4999999999999999E-2</v>
      </c>
      <c r="H18" s="38" t="s">
        <v>306</v>
      </c>
      <c r="I18" s="574" t="s">
        <v>245</v>
      </c>
    </row>
    <row r="19" spans="1:9" ht="16.899999999999999" customHeight="1">
      <c r="A19" s="34" t="s">
        <v>375</v>
      </c>
      <c r="B19" s="35"/>
      <c r="C19" s="36">
        <v>8.5999999999999993E-2</v>
      </c>
      <c r="D19" s="36">
        <v>6.3E-2</v>
      </c>
      <c r="E19" s="36">
        <v>3.5000000000000003E-2</v>
      </c>
      <c r="F19" s="36">
        <v>1.9E-2</v>
      </c>
      <c r="G19" s="36">
        <v>1.6E-2</v>
      </c>
      <c r="H19" s="38" t="s">
        <v>306</v>
      </c>
      <c r="I19" s="574" t="s">
        <v>245</v>
      </c>
    </row>
    <row r="20" spans="1:9" ht="16.899999999999999" customHeight="1">
      <c r="A20" s="34" t="s">
        <v>372</v>
      </c>
      <c r="B20" s="35"/>
      <c r="C20" s="36">
        <v>8.5999999999999993E-2</v>
      </c>
      <c r="D20" s="36">
        <v>6.3E-2</v>
      </c>
      <c r="E20" s="36">
        <v>3.5000000000000003E-2</v>
      </c>
      <c r="F20" s="36">
        <v>1.9E-2</v>
      </c>
      <c r="G20" s="36">
        <v>1.6E-2</v>
      </c>
      <c r="H20" s="38" t="s">
        <v>306</v>
      </c>
      <c r="I20" s="574" t="s">
        <v>245</v>
      </c>
    </row>
    <row r="21" spans="1:9" ht="16.899999999999999" customHeight="1">
      <c r="A21" s="34" t="s">
        <v>373</v>
      </c>
      <c r="B21" s="35"/>
      <c r="C21" s="36">
        <v>0.15</v>
      </c>
      <c r="D21" s="36">
        <v>0.11</v>
      </c>
      <c r="E21" s="36">
        <v>6.0999999999999999E-2</v>
      </c>
      <c r="F21" s="36">
        <v>1.9E-2</v>
      </c>
      <c r="G21" s="36">
        <v>1.6E-2</v>
      </c>
      <c r="H21" s="38" t="s">
        <v>306</v>
      </c>
      <c r="I21" s="574" t="s">
        <v>245</v>
      </c>
    </row>
    <row r="22" spans="1:9" ht="16.899999999999999" customHeight="1">
      <c r="A22" s="34" t="s">
        <v>253</v>
      </c>
      <c r="B22" s="35"/>
      <c r="C22" s="36">
        <v>8.1000000000000003E-2</v>
      </c>
      <c r="D22" s="36">
        <v>5.8999999999999997E-2</v>
      </c>
      <c r="E22" s="36">
        <v>3.3000000000000002E-2</v>
      </c>
      <c r="F22" s="36">
        <v>1.2999999999999999E-2</v>
      </c>
      <c r="G22" s="36">
        <v>0.01</v>
      </c>
      <c r="H22" s="38" t="s">
        <v>306</v>
      </c>
      <c r="I22" s="574" t="s">
        <v>245</v>
      </c>
    </row>
    <row r="23" spans="1:9" ht="16.899999999999999" customHeight="1">
      <c r="A23" s="34" t="s">
        <v>254</v>
      </c>
      <c r="B23" s="35"/>
      <c r="C23" s="36">
        <v>0.126</v>
      </c>
      <c r="D23" s="36">
        <v>9.1999999999999998E-2</v>
      </c>
      <c r="E23" s="36">
        <v>5.0999999999999997E-2</v>
      </c>
      <c r="F23" s="36">
        <v>1.2999999999999999E-2</v>
      </c>
      <c r="G23" s="36">
        <v>0.01</v>
      </c>
      <c r="H23" s="38" t="s">
        <v>306</v>
      </c>
      <c r="I23" s="574" t="s">
        <v>245</v>
      </c>
    </row>
    <row r="24" spans="1:9" ht="16.899999999999999" customHeight="1">
      <c r="A24" s="34" t="s">
        <v>255</v>
      </c>
      <c r="B24" s="35"/>
      <c r="C24" s="36">
        <v>8.4000000000000005E-2</v>
      </c>
      <c r="D24" s="36">
        <v>6.0999999999999999E-2</v>
      </c>
      <c r="E24" s="36">
        <v>3.4000000000000002E-2</v>
      </c>
      <c r="F24" s="36">
        <v>1.2999999999999999E-2</v>
      </c>
      <c r="G24" s="36">
        <v>0.01</v>
      </c>
      <c r="H24" s="38" t="s">
        <v>306</v>
      </c>
      <c r="I24" s="574" t="s">
        <v>245</v>
      </c>
    </row>
    <row r="25" spans="1:9" ht="16.899999999999999" customHeight="1">
      <c r="A25" s="34" t="s">
        <v>256</v>
      </c>
      <c r="B25" s="35"/>
      <c r="C25" s="36">
        <v>8.1000000000000003E-2</v>
      </c>
      <c r="D25" s="36">
        <v>5.8999999999999997E-2</v>
      </c>
      <c r="E25" s="36">
        <v>3.3000000000000002E-2</v>
      </c>
      <c r="F25" s="38" t="s">
        <v>306</v>
      </c>
      <c r="G25" s="38" t="s">
        <v>306</v>
      </c>
      <c r="H25" s="36">
        <v>1.0999999999999999E-2</v>
      </c>
      <c r="I25" s="574" t="s">
        <v>312</v>
      </c>
    </row>
    <row r="26" spans="1:9" ht="16.899999999999999" customHeight="1">
      <c r="A26" s="34" t="s">
        <v>257</v>
      </c>
      <c r="B26" s="35"/>
      <c r="C26" s="36">
        <v>8.1000000000000003E-2</v>
      </c>
      <c r="D26" s="36">
        <v>5.8999999999999997E-2</v>
      </c>
      <c r="E26" s="36">
        <v>3.3000000000000002E-2</v>
      </c>
      <c r="F26" s="38" t="s">
        <v>306</v>
      </c>
      <c r="G26" s="38" t="s">
        <v>306</v>
      </c>
      <c r="H26" s="36">
        <v>1.0999999999999999E-2</v>
      </c>
      <c r="I26" s="574" t="s">
        <v>157</v>
      </c>
    </row>
    <row r="27" spans="1:9" ht="16.899999999999999" customHeight="1">
      <c r="A27" s="34" t="s">
        <v>258</v>
      </c>
      <c r="B27" s="35"/>
      <c r="C27" s="36">
        <v>9.9000000000000005E-2</v>
      </c>
      <c r="D27" s="36">
        <v>7.1999999999999995E-2</v>
      </c>
      <c r="E27" s="36">
        <v>0.04</v>
      </c>
      <c r="F27" s="36">
        <v>4.2999999999999997E-2</v>
      </c>
      <c r="G27" s="36">
        <v>3.9E-2</v>
      </c>
      <c r="H27" s="38" t="s">
        <v>342</v>
      </c>
      <c r="I27" s="574" t="s">
        <v>245</v>
      </c>
    </row>
    <row r="28" spans="1:9" ht="16.899999999999999" customHeight="1" thickBot="1">
      <c r="A28" s="588" t="s">
        <v>259</v>
      </c>
      <c r="B28" s="589"/>
      <c r="C28" s="590">
        <v>7.9000000000000001E-2</v>
      </c>
      <c r="D28" s="590">
        <v>5.8000000000000003E-2</v>
      </c>
      <c r="E28" s="590">
        <v>3.2000000000000001E-2</v>
      </c>
      <c r="F28" s="590">
        <v>4.2999999999999997E-2</v>
      </c>
      <c r="G28" s="590">
        <v>3.9E-2</v>
      </c>
      <c r="H28" s="591" t="s">
        <v>342</v>
      </c>
      <c r="I28" s="592" t="s">
        <v>245</v>
      </c>
    </row>
    <row r="29" spans="1:9" s="578" customFormat="1" ht="17.100000000000001" customHeight="1" thickTop="1">
      <c r="A29" s="582" t="s">
        <v>386</v>
      </c>
      <c r="B29" s="583"/>
      <c r="C29" s="584">
        <v>6.1000000000000006E-2</v>
      </c>
      <c r="D29" s="584">
        <v>4.4000000000000004E-2</v>
      </c>
      <c r="E29" s="584">
        <v>2.5000000000000001E-2</v>
      </c>
      <c r="F29" s="585" t="s">
        <v>306</v>
      </c>
      <c r="G29" s="585" t="s">
        <v>306</v>
      </c>
      <c r="H29" s="586">
        <v>1.7000000000000001E-2</v>
      </c>
      <c r="I29" s="587" t="s">
        <v>385</v>
      </c>
    </row>
    <row r="30" spans="1:9" s="578" customFormat="1" ht="17.100000000000001" customHeight="1">
      <c r="A30" s="34" t="s">
        <v>387</v>
      </c>
      <c r="B30" s="581"/>
      <c r="C30" s="579">
        <v>6.8000000000000005E-2</v>
      </c>
      <c r="D30" s="579">
        <v>0.05</v>
      </c>
      <c r="E30" s="579">
        <v>2.8000000000000001E-2</v>
      </c>
      <c r="F30" s="38" t="s">
        <v>306</v>
      </c>
      <c r="G30" s="38" t="s">
        <v>306</v>
      </c>
      <c r="H30" s="580">
        <v>2.5999999999999999E-2</v>
      </c>
      <c r="I30" s="574" t="s">
        <v>385</v>
      </c>
    </row>
    <row r="31" spans="1:9" s="578" customFormat="1" ht="17.100000000000001" customHeight="1">
      <c r="A31" s="34" t="s">
        <v>388</v>
      </c>
      <c r="B31" s="581"/>
      <c r="C31" s="579">
        <v>6.8000000000000005E-2</v>
      </c>
      <c r="D31" s="579">
        <v>0.05</v>
      </c>
      <c r="E31" s="579">
        <v>2.8000000000000001E-2</v>
      </c>
      <c r="F31" s="38" t="s">
        <v>306</v>
      </c>
      <c r="G31" s="38" t="s">
        <v>306</v>
      </c>
      <c r="H31" s="580">
        <v>2.5999999999999999E-2</v>
      </c>
      <c r="I31" s="574" t="s">
        <v>385</v>
      </c>
    </row>
    <row r="32" spans="1:9" s="578" customFormat="1" ht="17.100000000000001" customHeight="1">
      <c r="A32" s="34" t="s">
        <v>389</v>
      </c>
      <c r="B32" s="581"/>
      <c r="C32" s="579">
        <v>6.7000000000000004E-2</v>
      </c>
      <c r="D32" s="579">
        <v>4.9000000000000002E-2</v>
      </c>
      <c r="E32" s="579">
        <v>2.7E-2</v>
      </c>
      <c r="F32" s="38" t="s">
        <v>306</v>
      </c>
      <c r="G32" s="38" t="s">
        <v>306</v>
      </c>
      <c r="H32" s="580">
        <v>1.7999999999999999E-2</v>
      </c>
      <c r="I32" s="574" t="s">
        <v>385</v>
      </c>
    </row>
    <row r="33" spans="1:9" s="578" customFormat="1" ht="17.100000000000001" customHeight="1">
      <c r="A33" s="34" t="s">
        <v>390</v>
      </c>
      <c r="B33" s="581"/>
      <c r="C33" s="579">
        <v>6.5000000000000002E-2</v>
      </c>
      <c r="D33" s="579">
        <v>4.7E-2</v>
      </c>
      <c r="E33" s="579">
        <v>2.6000000000000002E-2</v>
      </c>
      <c r="F33" s="38" t="s">
        <v>306</v>
      </c>
      <c r="G33" s="38" t="s">
        <v>306</v>
      </c>
      <c r="H33" s="580">
        <v>1.7999999999999999E-2</v>
      </c>
      <c r="I33" s="574" t="s">
        <v>385</v>
      </c>
    </row>
    <row r="34" spans="1:9" s="578" customFormat="1" ht="17.100000000000001" customHeight="1">
      <c r="A34" s="34" t="s">
        <v>391</v>
      </c>
      <c r="B34" s="581"/>
      <c r="C34" s="579">
        <v>6.4000000000000001E-2</v>
      </c>
      <c r="D34" s="579">
        <v>4.7E-2</v>
      </c>
      <c r="E34" s="579">
        <v>2.6000000000000002E-2</v>
      </c>
      <c r="F34" s="38" t="s">
        <v>306</v>
      </c>
      <c r="G34" s="38" t="s">
        <v>306</v>
      </c>
      <c r="H34" s="580">
        <v>1.7999999999999999E-2</v>
      </c>
      <c r="I34" s="574" t="s">
        <v>385</v>
      </c>
    </row>
  </sheetData>
  <mergeCells count="5">
    <mergeCell ref="F2:I2"/>
    <mergeCell ref="A2:B4"/>
    <mergeCell ref="C2:E2"/>
    <mergeCell ref="C3:E3"/>
    <mergeCell ref="F3:H3"/>
  </mergeCells>
  <phoneticPr fontId="6"/>
  <pageMargins left="0.74803149606299213" right="0.74803149606299213" top="0.74803149606299213" bottom="0.51181102362204722" header="0.51181102362204722" footer="0.27559055118110237"/>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9</vt:i4>
      </vt:variant>
    </vt:vector>
  </HeadingPairs>
  <TitlesOfParts>
    <vt:vector size="15" baseType="lpstr">
      <vt:lpstr>はじめに</vt:lpstr>
      <vt:lpstr>別紙様式2-1 計画書_総括表</vt:lpstr>
      <vt:lpstr>別紙様式2-2 個表_処遇</vt:lpstr>
      <vt:lpstr>別紙様式2-3 個表_特定</vt:lpstr>
      <vt:lpstr>届出書</vt:lpstr>
      <vt:lpstr>【参考】数式用</vt:lpstr>
      <vt:lpstr>【参考】数式用!Print_Area</vt:lpstr>
      <vt:lpstr>はじめに!Print_Area</vt:lpstr>
      <vt:lpstr>届出書!Print_Area</vt:lpstr>
      <vt:lpstr>'別紙様式2-1 計画書_総括表'!Print_Area</vt:lpstr>
      <vt:lpstr>'別紙様式2-2 個表_処遇'!Print_Area</vt:lpstr>
      <vt:lpstr>'別紙様式2-3 個表_特定'!Print_Area</vt:lpstr>
      <vt:lpstr>【参考】数式用!Print_Titles</vt:lpstr>
      <vt:lpstr>'別紙様式2-2 個表_処遇'!Print_Titles</vt:lpstr>
      <vt:lpstr>'別紙様式2-3 個表_特定'!Print_Titles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倉田 聖慈(kurata-seiji)</dc:creator>
  <cp:lastModifiedBy>井口　公美</cp:lastModifiedBy>
  <cp:lastPrinted>2023-03-23T07:10:18Z</cp:lastPrinted>
  <dcterms:created xsi:type="dcterms:W3CDTF">2020-02-21T08:37:11Z</dcterms:created>
  <dcterms:modified xsi:type="dcterms:W3CDTF">2023-04-06T06:25:06Z</dcterms:modified>
</cp:coreProperties>
</file>