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1"/>
  </bookViews>
  <sheets>
    <sheet name="P7" sheetId="1" r:id="rId1"/>
    <sheet name="P8、P9" sheetId="2" r:id="rId2"/>
    <sheet name="P10" sheetId="3" r:id="rId3"/>
    <sheet name="P11～P15" sheetId="4" r:id="rId4"/>
    <sheet name="P16、P17" sheetId="5" r:id="rId5"/>
    <sheet name="P18" sheetId="6" r:id="rId6"/>
    <sheet name="P19" sheetId="7" r:id="rId7"/>
    <sheet name="P20" sheetId="8" r:id="rId8"/>
  </sheets>
  <definedNames>
    <definedName name="_xlfn.IFERROR" hidden="1">#NAME?</definedName>
    <definedName name="_xlnm.Print_Area" localSheetId="3">'P11～P15'!$A$1:$AX$51</definedName>
  </definedNames>
  <calcPr fullCalcOnLoad="1"/>
</workbook>
</file>

<file path=xl/sharedStrings.xml><?xml version="1.0" encoding="utf-8"?>
<sst xmlns="http://schemas.openxmlformats.org/spreadsheetml/2006/main" count="848" uniqueCount="504">
  <si>
    <t>人口</t>
  </si>
  <si>
    <t>人　　　　　口</t>
  </si>
  <si>
    <t>学　校　区　名</t>
  </si>
  <si>
    <t>男</t>
  </si>
  <si>
    <t>女</t>
  </si>
  <si>
    <t>総数</t>
  </si>
  <si>
    <t>世帯</t>
  </si>
  <si>
    <t>人</t>
  </si>
  <si>
    <t>吹田第一小学校区</t>
  </si>
  <si>
    <t>吹田第二小学校区</t>
  </si>
  <si>
    <t>吹田第三小学校区</t>
  </si>
  <si>
    <t>吹田東小学校区</t>
  </si>
  <si>
    <t>吹田南小学校区</t>
  </si>
  <si>
    <t>吹田第六小学校区</t>
  </si>
  <si>
    <t>千里第一小学校区</t>
  </si>
  <si>
    <t>千里第二小学校区</t>
  </si>
  <si>
    <t>千里第三小学校区</t>
  </si>
  <si>
    <t>千里新田小学校区</t>
  </si>
  <si>
    <t>佐井寺小学校区</t>
  </si>
  <si>
    <t>東佐井寺小学校区</t>
  </si>
  <si>
    <t>岸部第一小学校区</t>
  </si>
  <si>
    <t>岸部第二小学校区</t>
  </si>
  <si>
    <t>豊津第一小学校区</t>
  </si>
  <si>
    <t>豊津第二小学校区</t>
  </si>
  <si>
    <t>江坂大池小学校区</t>
  </si>
  <si>
    <t>山手小学校区</t>
  </si>
  <si>
    <t>片山小学校区</t>
  </si>
  <si>
    <t>山田第一小学校区</t>
  </si>
  <si>
    <t>山田第二小学校区</t>
  </si>
  <si>
    <t>山田第三小学校区</t>
  </si>
  <si>
    <t>山田第五小学校区</t>
  </si>
  <si>
    <t>東山田小学校区</t>
  </si>
  <si>
    <t>南山田小学校区</t>
  </si>
  <si>
    <t>西山田小学校区</t>
  </si>
  <si>
    <t>北山田小学校区</t>
  </si>
  <si>
    <t>佐竹台小学校区</t>
  </si>
  <si>
    <t>高野台小学校区</t>
  </si>
  <si>
    <t>津雲台小学校区</t>
  </si>
  <si>
    <t>古江台小学校区</t>
  </si>
  <si>
    <t>藤白台小学校区</t>
  </si>
  <si>
    <t>青山台小学校区</t>
  </si>
  <si>
    <t>桃山台小学校区</t>
  </si>
  <si>
    <t>千里たけみ小学校区</t>
  </si>
  <si>
    <t>人　　口</t>
  </si>
  <si>
    <t>人　口</t>
  </si>
  <si>
    <t>総　　数</t>
  </si>
  <si>
    <t>男</t>
  </si>
  <si>
    <t>女</t>
  </si>
  <si>
    <t>構成比</t>
  </si>
  <si>
    <t>老年人口</t>
  </si>
  <si>
    <t>年少人口</t>
  </si>
  <si>
    <t>生産年齢人口</t>
  </si>
  <si>
    <t>面　　積</t>
  </si>
  <si>
    <t>人口密度</t>
  </si>
  <si>
    <t>　　　世帯</t>
  </si>
  <si>
    <t>　　　　 人</t>
  </si>
  <si>
    <t>人／k㎡</t>
  </si>
  <si>
    <t>千里丘上</t>
  </si>
  <si>
    <t>西御旅町</t>
  </si>
  <si>
    <t>千里丘北</t>
  </si>
  <si>
    <t>西の庄町</t>
  </si>
  <si>
    <t>青葉丘北</t>
  </si>
  <si>
    <t>千里丘下</t>
  </si>
  <si>
    <t>青葉丘南</t>
  </si>
  <si>
    <t>千里丘中</t>
  </si>
  <si>
    <t>千里丘西</t>
  </si>
  <si>
    <t>高浜町</t>
  </si>
  <si>
    <t>山田南</t>
  </si>
  <si>
    <t>佐井寺南が丘</t>
  </si>
  <si>
    <t>千里万博公園</t>
  </si>
  <si>
    <t>竹谷町</t>
  </si>
  <si>
    <t>幸町</t>
  </si>
  <si>
    <t>千里山霧が丘</t>
  </si>
  <si>
    <t>東御旅町</t>
  </si>
  <si>
    <t>金田町</t>
  </si>
  <si>
    <t>千里山高塚</t>
  </si>
  <si>
    <t>日の出町</t>
  </si>
  <si>
    <t>朝日が丘町</t>
  </si>
  <si>
    <t>上山田</t>
  </si>
  <si>
    <t>平松町</t>
  </si>
  <si>
    <t>朝日町</t>
  </si>
  <si>
    <t>上山手町</t>
  </si>
  <si>
    <t>広芝町</t>
  </si>
  <si>
    <t>芳野町</t>
  </si>
  <si>
    <t>川岸町</t>
  </si>
  <si>
    <t>千里山月が丘</t>
  </si>
  <si>
    <t>藤が丘町</t>
  </si>
  <si>
    <t>南清和園町</t>
  </si>
  <si>
    <t>川園町</t>
  </si>
  <si>
    <t>南高浜町</t>
  </si>
  <si>
    <t>目俵町</t>
  </si>
  <si>
    <t>五月が丘北</t>
  </si>
  <si>
    <t>元町</t>
  </si>
  <si>
    <t>五月が丘西</t>
  </si>
  <si>
    <t>五月が丘東</t>
  </si>
  <si>
    <t>五月が丘南</t>
  </si>
  <si>
    <t>芝田町</t>
  </si>
  <si>
    <t>千里山虹が丘</t>
  </si>
  <si>
    <t>清水</t>
  </si>
  <si>
    <t>山田市場</t>
  </si>
  <si>
    <t>昭和町</t>
  </si>
  <si>
    <t>天道町</t>
  </si>
  <si>
    <t>山田丘</t>
  </si>
  <si>
    <t>新芦屋上</t>
  </si>
  <si>
    <t>出口町</t>
  </si>
  <si>
    <t>山田北</t>
  </si>
  <si>
    <t>新芦屋下</t>
  </si>
  <si>
    <t>千里山星が丘</t>
  </si>
  <si>
    <t>豊津町</t>
  </si>
  <si>
    <t>穂波町</t>
  </si>
  <si>
    <t>江の木町</t>
  </si>
  <si>
    <t>吹東町</t>
  </si>
  <si>
    <t>千里山松が丘</t>
  </si>
  <si>
    <t>中の島町</t>
  </si>
  <si>
    <t>円山町</t>
  </si>
  <si>
    <t>樫切山</t>
  </si>
  <si>
    <t>末広町</t>
  </si>
  <si>
    <t>高城町</t>
  </si>
  <si>
    <t>長野西</t>
  </si>
  <si>
    <t>清和園町</t>
  </si>
  <si>
    <t>長野東</t>
  </si>
  <si>
    <t>都道府県</t>
  </si>
  <si>
    <t>総　　　数</t>
  </si>
  <si>
    <t xml:space="preserve">人 </t>
  </si>
  <si>
    <t>北　海　道</t>
  </si>
  <si>
    <t>京　都　府</t>
  </si>
  <si>
    <t>青　森　県</t>
  </si>
  <si>
    <t>大　阪　府</t>
  </si>
  <si>
    <t>岩　手　県</t>
  </si>
  <si>
    <t>兵　庫　県</t>
  </si>
  <si>
    <t>宮　城　県</t>
  </si>
  <si>
    <t>奈　良　県</t>
  </si>
  <si>
    <t>秋　田　県</t>
  </si>
  <si>
    <t>和 歌 山 県</t>
  </si>
  <si>
    <t>山　形　県</t>
  </si>
  <si>
    <t>鳥　取　県</t>
  </si>
  <si>
    <t>福　島　県</t>
  </si>
  <si>
    <t>島　根　県</t>
  </si>
  <si>
    <t>茨　城　県</t>
  </si>
  <si>
    <t>岡　山　県</t>
  </si>
  <si>
    <t>栃　木　県</t>
  </si>
  <si>
    <t>広　島　県</t>
  </si>
  <si>
    <t>群　馬　県</t>
  </si>
  <si>
    <t>山　口　県</t>
  </si>
  <si>
    <t>埼　玉　県</t>
  </si>
  <si>
    <t>徳　島　県</t>
  </si>
  <si>
    <t>千　葉　県</t>
  </si>
  <si>
    <t>香　川　県</t>
  </si>
  <si>
    <t>東　京　都</t>
  </si>
  <si>
    <t>愛　媛　県</t>
  </si>
  <si>
    <t>神 奈 川 県</t>
  </si>
  <si>
    <t>高　知　県</t>
  </si>
  <si>
    <t>新　潟　県</t>
  </si>
  <si>
    <t>福　岡　県</t>
  </si>
  <si>
    <t>富　山　県</t>
  </si>
  <si>
    <t>佐　賀　県</t>
  </si>
  <si>
    <t>石　川　県</t>
  </si>
  <si>
    <t>長　崎　県</t>
  </si>
  <si>
    <t>福　井　県</t>
  </si>
  <si>
    <t>熊　本　県</t>
  </si>
  <si>
    <t>山　梨　県</t>
  </si>
  <si>
    <t>大　分　県</t>
  </si>
  <si>
    <t>長　野　県</t>
  </si>
  <si>
    <t>宮　崎　県</t>
  </si>
  <si>
    <t>岐　阜　県</t>
  </si>
  <si>
    <t>鹿 児 島 県</t>
  </si>
  <si>
    <t>静　岡　県</t>
  </si>
  <si>
    <t>沖　縄　県</t>
  </si>
  <si>
    <t>愛　知　県</t>
  </si>
  <si>
    <t>国　　　外</t>
  </si>
  <si>
    <t>三　重　県</t>
  </si>
  <si>
    <t>そ　の　他</t>
  </si>
  <si>
    <t>滋　賀　県</t>
  </si>
  <si>
    <t>人　　　口</t>
  </si>
  <si>
    <t>性　比</t>
  </si>
  <si>
    <t>１世帯</t>
  </si>
  <si>
    <t>対前年</t>
  </si>
  <si>
    <t>平　均</t>
  </si>
  <si>
    <t>人　口</t>
  </si>
  <si>
    <t>　</t>
  </si>
  <si>
    <t>(女＝100)</t>
  </si>
  <si>
    <t>人　員</t>
  </si>
  <si>
    <t>増減率</t>
  </si>
  <si>
    <t>k㎡</t>
  </si>
  <si>
    <t>％</t>
  </si>
  <si>
    <t>昭和15年(1940)</t>
  </si>
  <si>
    <t>　－</t>
  </si>
  <si>
    <t>〃</t>
  </si>
  <si>
    <t>　　57　(1982)</t>
  </si>
  <si>
    <t>　　58　(1983)</t>
  </si>
  <si>
    <t>　　18　(1943)</t>
  </si>
  <si>
    <t>△3.2</t>
  </si>
  <si>
    <t>　　59　(1984)</t>
  </si>
  <si>
    <t>　　19　(1944)</t>
  </si>
  <si>
    <t>△4.0</t>
  </si>
  <si>
    <t>　　20　(1945)</t>
  </si>
  <si>
    <t>　　21　(1946)</t>
  </si>
  <si>
    <t>　　62　(1987)</t>
  </si>
  <si>
    <t>　　22　(1947)</t>
  </si>
  <si>
    <t>　　63　(1988)</t>
  </si>
  <si>
    <t>△0.7</t>
  </si>
  <si>
    <t>　　23　(1948)</t>
  </si>
  <si>
    <t>平成元年(1989)</t>
  </si>
  <si>
    <t>△0.6</t>
  </si>
  <si>
    <t>　　24　(1949)</t>
  </si>
  <si>
    <t>△0.8</t>
  </si>
  <si>
    <t>　　25　(1950)</t>
  </si>
  <si>
    <t>△0.4</t>
  </si>
  <si>
    <t>　　26　(1951)</t>
  </si>
  <si>
    <t>△0.5</t>
  </si>
  <si>
    <t>　　27　(1952)</t>
  </si>
  <si>
    <t>　　28　(1953)</t>
  </si>
  <si>
    <t>　　29　(1954)</t>
  </si>
  <si>
    <t>　　30　(1955)</t>
  </si>
  <si>
    <t>　　31　(1956)</t>
  </si>
  <si>
    <t>　　32　(1957)</t>
  </si>
  <si>
    <t>　　10　(1998)</t>
  </si>
  <si>
    <t>　　33　(1958)</t>
  </si>
  <si>
    <t>　　11　(1999)</t>
  </si>
  <si>
    <t>〃</t>
  </si>
  <si>
    <t>　　34　(1959)</t>
  </si>
  <si>
    <t>　　12　(2000)</t>
  </si>
  <si>
    <t>　　35　(1960)</t>
  </si>
  <si>
    <t>　　13　(2001)</t>
  </si>
  <si>
    <t>　　36　(1961)</t>
  </si>
  <si>
    <t>　　14　(2002)</t>
  </si>
  <si>
    <t>　　37　(1962)</t>
  </si>
  <si>
    <t>　　15　(2003)</t>
  </si>
  <si>
    <t>　　38　(1963)</t>
  </si>
  <si>
    <t>　　16　(2004)</t>
  </si>
  <si>
    <t>　　39　(1964)</t>
  </si>
  <si>
    <t>　　17　(2005)</t>
  </si>
  <si>
    <t>　　40　(1965)</t>
  </si>
  <si>
    <t>　　18　(2006)</t>
  </si>
  <si>
    <t>　　41　(1966)</t>
  </si>
  <si>
    <t>　　42　(1967)</t>
  </si>
  <si>
    <t>　　20　(2008)</t>
  </si>
  <si>
    <t>　　43　(1968)</t>
  </si>
  <si>
    <t>　　44　(1969)</t>
  </si>
  <si>
    <t>　　45　(1970)</t>
  </si>
  <si>
    <t>　　46　(1971)</t>
  </si>
  <si>
    <t>　　47　(1972)</t>
  </si>
  <si>
    <t>　　48　(1973)</t>
  </si>
  <si>
    <t>　　49　(1974)</t>
  </si>
  <si>
    <t>　　50　(1975)</t>
  </si>
  <si>
    <t>　　51　(1976)</t>
  </si>
  <si>
    <t>　　52　(1977)</t>
  </si>
  <si>
    <t>　　53　(1978)</t>
  </si>
  <si>
    <t>　　54　(1979)</t>
  </si>
  <si>
    <t>　　55　(1980)</t>
  </si>
  <si>
    <t>年     次</t>
  </si>
  <si>
    <t>世帯数</t>
  </si>
  <si>
    <t>人口増減数</t>
  </si>
  <si>
    <t>自　　然　　動　　態</t>
  </si>
  <si>
    <t>社　　会　　動　　態</t>
  </si>
  <si>
    <t>増減数</t>
  </si>
  <si>
    <t>出　生</t>
  </si>
  <si>
    <t>死　亡</t>
  </si>
  <si>
    <t>転　入</t>
  </si>
  <si>
    <t>転　出</t>
  </si>
  <si>
    <t xml:space="preserve">人 </t>
  </si>
  <si>
    <t>年　　　次</t>
  </si>
  <si>
    <t>婚　　　　姻</t>
  </si>
  <si>
    <t>離　　　　婚</t>
  </si>
  <si>
    <t>死　　　　産</t>
  </si>
  <si>
    <t>　件</t>
  </si>
  <si>
    <t>人</t>
  </si>
  <si>
    <t>　　19　(2007)</t>
  </si>
  <si>
    <t>　　21　(2009)</t>
  </si>
  <si>
    <t>　　22　(2010)</t>
  </si>
  <si>
    <t>　　23　(2011)</t>
  </si>
  <si>
    <t>面 積</t>
  </si>
  <si>
    <t>年　　　　次</t>
  </si>
  <si>
    <t>年　　月</t>
  </si>
  <si>
    <t>資料：総務室・市民課</t>
  </si>
  <si>
    <t>資料：総務室・市民課</t>
  </si>
  <si>
    <t xml:space="preserve">各年9月30日現在 </t>
  </si>
  <si>
    <t>住民登録人口（住民基本台帳人口と外国人登録人口）　（つづき）</t>
  </si>
  <si>
    <t>　　24　(2012)</t>
  </si>
  <si>
    <t>増減率</t>
  </si>
  <si>
    <t>％</t>
  </si>
  <si>
    <t>　　25　(2013)</t>
  </si>
  <si>
    <t>　　26　(2014)</t>
  </si>
  <si>
    <t>岸部新町</t>
  </si>
  <si>
    <t>千里丘北小学校区</t>
  </si>
  <si>
    <t>資料：市民課</t>
  </si>
  <si>
    <t>人　口</t>
  </si>
  <si>
    <t>町丁別人口・世帯数等（つづき）</t>
  </si>
  <si>
    <t>世　帯　数</t>
  </si>
  <si>
    <t>㎡</t>
  </si>
  <si>
    <t>％</t>
  </si>
  <si>
    <t>人／k㎡</t>
  </si>
  <si>
    <t>尺谷</t>
  </si>
  <si>
    <t>世　　帯　　数</t>
  </si>
  <si>
    <t>総　　数</t>
  </si>
  <si>
    <t>％</t>
  </si>
  <si>
    <t>人</t>
  </si>
  <si>
    <t>30～34</t>
  </si>
  <si>
    <t>65～69</t>
  </si>
  <si>
    <t>30</t>
  </si>
  <si>
    <t>65</t>
  </si>
  <si>
    <t>31</t>
  </si>
  <si>
    <t>66</t>
  </si>
  <si>
    <t>0～14歳</t>
  </si>
  <si>
    <t>32</t>
  </si>
  <si>
    <t>67</t>
  </si>
  <si>
    <t>33</t>
  </si>
  <si>
    <t>68</t>
  </si>
  <si>
    <t>34</t>
  </si>
  <si>
    <t>69</t>
  </si>
  <si>
    <t>35～39</t>
  </si>
  <si>
    <t>70～74</t>
  </si>
  <si>
    <t>35</t>
  </si>
  <si>
    <t>70</t>
  </si>
  <si>
    <t>36</t>
  </si>
  <si>
    <t>71</t>
  </si>
  <si>
    <t>37</t>
  </si>
  <si>
    <t>72</t>
  </si>
  <si>
    <t>38</t>
  </si>
  <si>
    <t>73</t>
  </si>
  <si>
    <t>39</t>
  </si>
  <si>
    <t>74</t>
  </si>
  <si>
    <t>40～44</t>
  </si>
  <si>
    <t>75～79</t>
  </si>
  <si>
    <t>40</t>
  </si>
  <si>
    <t>75</t>
  </si>
  <si>
    <t>41</t>
  </si>
  <si>
    <t>76</t>
  </si>
  <si>
    <t>42</t>
  </si>
  <si>
    <t>77</t>
  </si>
  <si>
    <t>43</t>
  </si>
  <si>
    <t>78</t>
  </si>
  <si>
    <t>44</t>
  </si>
  <si>
    <t>79</t>
  </si>
  <si>
    <t>45～49</t>
  </si>
  <si>
    <t>80～84</t>
  </si>
  <si>
    <t>45</t>
  </si>
  <si>
    <t>80</t>
  </si>
  <si>
    <t>46</t>
  </si>
  <si>
    <t>81</t>
  </si>
  <si>
    <t>47</t>
  </si>
  <si>
    <t>82</t>
  </si>
  <si>
    <t>48</t>
  </si>
  <si>
    <t>83</t>
  </si>
  <si>
    <t>49</t>
  </si>
  <si>
    <t>84</t>
  </si>
  <si>
    <t>15～19</t>
  </si>
  <si>
    <t>50～54</t>
  </si>
  <si>
    <t>85～89</t>
  </si>
  <si>
    <t>50</t>
  </si>
  <si>
    <t>85</t>
  </si>
  <si>
    <t>51</t>
  </si>
  <si>
    <t>86</t>
  </si>
  <si>
    <t>52</t>
  </si>
  <si>
    <t>87</t>
  </si>
  <si>
    <t>53</t>
  </si>
  <si>
    <t>88</t>
  </si>
  <si>
    <t>54</t>
  </si>
  <si>
    <t>89</t>
  </si>
  <si>
    <t>20～24</t>
  </si>
  <si>
    <t>55～59</t>
  </si>
  <si>
    <t>90～94</t>
  </si>
  <si>
    <t>55</t>
  </si>
  <si>
    <t>90</t>
  </si>
  <si>
    <t>56</t>
  </si>
  <si>
    <t>91</t>
  </si>
  <si>
    <t>57</t>
  </si>
  <si>
    <t>92</t>
  </si>
  <si>
    <t>58</t>
  </si>
  <si>
    <t>93</t>
  </si>
  <si>
    <t>59</t>
  </si>
  <si>
    <t>94</t>
  </si>
  <si>
    <t>25～29</t>
  </si>
  <si>
    <t>60～64</t>
  </si>
  <si>
    <t>95～99</t>
  </si>
  <si>
    <t>60</t>
  </si>
  <si>
    <t>95</t>
  </si>
  <si>
    <t>61</t>
  </si>
  <si>
    <t>96</t>
  </si>
  <si>
    <t>62</t>
  </si>
  <si>
    <t>97</t>
  </si>
  <si>
    <t>63</t>
  </si>
  <si>
    <t>98</t>
  </si>
  <si>
    <t>64</t>
  </si>
  <si>
    <t>99</t>
  </si>
  <si>
    <t>　　56　(1981)</t>
  </si>
  <si>
    <t>　　2）転入には、転出取消、職権記載等を含みます。</t>
  </si>
  <si>
    <t>注：1）死亡には、失踪宣告を含みます。</t>
  </si>
  <si>
    <t>　　3）転出には、職権消除等を含みます。</t>
  </si>
  <si>
    <t>　　4）転入、転出には、管外転居は含みません。</t>
  </si>
  <si>
    <t>令和元年(2019)</t>
  </si>
  <si>
    <t>　　16　(1941)</t>
  </si>
  <si>
    <t>　　17　(1942)</t>
  </si>
  <si>
    <t>昭和60年(1985)</t>
  </si>
  <si>
    <t>　　61　(1986)</t>
  </si>
  <si>
    <t>　 　2　 (1990)</t>
  </si>
  <si>
    <t>　 　3　 (1991)</t>
  </si>
  <si>
    <t>　　 4　 (1992)</t>
  </si>
  <si>
    <t>　　 5　 (1993)</t>
  </si>
  <si>
    <t>　　 6　 (1994)</t>
  </si>
  <si>
    <t>　　 7 　(1995)</t>
  </si>
  <si>
    <t>　　 8　 (1996)</t>
  </si>
  <si>
    <t>　　 9 　(1997)</t>
  </si>
  <si>
    <t>　　27　(2015)</t>
  </si>
  <si>
    <t>　　28　(2016)</t>
  </si>
  <si>
    <t>　　30　(2018)</t>
  </si>
  <si>
    <t>丁目</t>
  </si>
  <si>
    <t>青山台</t>
  </si>
  <si>
    <t>泉町</t>
  </si>
  <si>
    <t>内本町</t>
  </si>
  <si>
    <t>江坂町</t>
  </si>
  <si>
    <t>春日</t>
  </si>
  <si>
    <t>片山町</t>
  </si>
  <si>
    <t>岸部北</t>
  </si>
  <si>
    <t>岸部中</t>
  </si>
  <si>
    <t>岸部南</t>
  </si>
  <si>
    <t>寿町</t>
  </si>
  <si>
    <t>佐井寺</t>
  </si>
  <si>
    <t>佐竹台</t>
  </si>
  <si>
    <t>千里山竹園</t>
  </si>
  <si>
    <t>千里山西</t>
  </si>
  <si>
    <t>千里山東</t>
  </si>
  <si>
    <t>高野台</t>
  </si>
  <si>
    <t>竹見台</t>
  </si>
  <si>
    <t>垂水町</t>
  </si>
  <si>
    <t>津雲台</t>
  </si>
  <si>
    <t>原町</t>
  </si>
  <si>
    <t>藤白台</t>
  </si>
  <si>
    <t>古江台</t>
  </si>
  <si>
    <t>南金田</t>
  </si>
  <si>
    <t>南正雀</t>
  </si>
  <si>
    <t>南吹田</t>
  </si>
  <si>
    <t>桃山台</t>
  </si>
  <si>
    <t>山田東</t>
  </si>
  <si>
    <t>山田西</t>
  </si>
  <si>
    <t>山手町</t>
  </si>
  <si>
    <t>町　名</t>
  </si>
  <si>
    <t>注：1）面積は、住居表示に基づく面積です。</t>
  </si>
  <si>
    <t>　　2）住民基本台帳に基づく数値です。</t>
  </si>
  <si>
    <t>　　3）寮関係の世帯数は、寮生個々を１世帯としています。</t>
  </si>
  <si>
    <t>　　4）下記の「町丁」を秘匿処理しています。</t>
  </si>
  <si>
    <t xml:space="preserve">  　         秘匿する町丁の基準。　世帯数が「１～６」の町丁。</t>
  </si>
  <si>
    <t>世帯</t>
  </si>
  <si>
    <t>総数</t>
  </si>
  <si>
    <t>注：1）住民基本台帳に基づく数値です。</t>
  </si>
  <si>
    <t>注：住民基本台帳に基づく数値です。</t>
  </si>
  <si>
    <t>　－</t>
  </si>
  <si>
    <t>平成29年(2017)</t>
  </si>
  <si>
    <t>平成30年(2018)</t>
  </si>
  <si>
    <t>令和元年(2019)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</si>
  <si>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</si>
  <si>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</si>
  <si>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</si>
  <si>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</si>
  <si>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</si>
  <si>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</si>
  <si>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</si>
  <si>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</si>
  <si>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</si>
  <si>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</si>
  <si>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</si>
  <si>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</si>
  <si>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　　※集計対象となる町丁には人口の極めて小さい町丁があり、市民の 個人情報が明らかになって</t>
  </si>
  <si>
    <t>　　　しまう場合があるため、単に公表を伏せるのではなく、隣接する町丁の結果に足し上げた結</t>
  </si>
  <si>
    <t>　　　果として公表します。</t>
  </si>
  <si>
    <t>　　　「秘匿する町丁」　→　「合算する町丁」</t>
  </si>
  <si>
    <t>　　　　岸部新町　   　→　　岸部中３丁目</t>
  </si>
  <si>
    <t>　　　　南正雀３丁目   →　　南正雀２丁目</t>
  </si>
  <si>
    <t>　　　　山田丘　　   　→　　千里万博公園</t>
  </si>
  <si>
    <t>年齢</t>
  </si>
  <si>
    <t>65歳以上</t>
  </si>
  <si>
    <t>0～4</t>
  </si>
  <si>
    <t>5～9</t>
  </si>
  <si>
    <t>10～14</t>
  </si>
  <si>
    <t>15～64歳</t>
  </si>
  <si>
    <t>100歳以上</t>
  </si>
  <si>
    <t>　　2）平成23年（2011）までは、住民基本台帳と外国人登録の合計の人口です。外国人登録法が平</t>
  </si>
  <si>
    <t xml:space="preserve">注：1）昭和15年（1940）、22年（1947）、25年（1950）は、10月1日現在の国勢調査人口です。 </t>
  </si>
  <si>
    <t>　　　  成24年（2012）7月9日に廃止され、外国人住民の方も住民基本台帳法が適用されることとな</t>
  </si>
  <si>
    <t>　　　  り、平成24年（2012）からは外国人を含む住民基本台帳の人口です。</t>
  </si>
  <si>
    <t>注：届出受理件数のみで、他市からの送付分は含みません。</t>
  </si>
  <si>
    <t>　　2）寮関係の世帯数は、寮生個々を1世帯としています。</t>
  </si>
  <si>
    <t>注：1）住民基本台帳に基づく数値です。</t>
  </si>
  <si>
    <t>注：住民基本台帳に基づく数値です。</t>
  </si>
  <si>
    <t>　　29　(2017)</t>
  </si>
  <si>
    <t>令和2年(2020)</t>
  </si>
  <si>
    <t>6　住民登録人口（住民基本台帳人口と外国人登録人口）</t>
  </si>
  <si>
    <t>7　人口動態（住民基本台帳人口&lt;外国人含む&gt;）</t>
  </si>
  <si>
    <t>8　婚姻・離婚・死産数</t>
  </si>
  <si>
    <t>9　町丁別人口・世帯数等</t>
  </si>
  <si>
    <t>10　年齢（各歳）・男女別人口</t>
  </si>
  <si>
    <t>11　小学校区別人口・世帯数</t>
  </si>
  <si>
    <t>12　都道府県別転入者数</t>
  </si>
  <si>
    <t>13　都道府県別転出者数</t>
  </si>
  <si>
    <t>　　2）国外からの転入者数に、外国人は含みません。</t>
  </si>
  <si>
    <t>　　 2　 (2020)</t>
  </si>
  <si>
    <t>　　 3　 (2021)</t>
  </si>
  <si>
    <t>令和3年(2021)</t>
  </si>
  <si>
    <t>令和3年(2021年)9月30日現在</t>
  </si>
  <si>
    <t>令和3年(2021年)9月30日現在</t>
  </si>
  <si>
    <t>令和3年(2021年)9月30日現在</t>
  </si>
  <si>
    <t>令和3年(2021年)</t>
  </si>
  <si>
    <t>X</t>
  </si>
  <si>
    <t>－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</si>
</sst>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0;&quot;△ &quot;0.00"/>
    <numFmt numFmtId="178" formatCode="0.00_);[Red]\(0.00\)"/>
    <numFmt numFmtId="179" formatCode="0.00_ "/>
    <numFmt numFmtId="180" formatCode="0_);[Red]\(0\)"/>
    <numFmt numFmtId="181" formatCode="0.0;&quot;△ &quot;0.0"/>
    <numFmt numFmtId="182" formatCode="0.0"/>
    <numFmt numFmtId="183" formatCode="0.0_);[Red]\(0.0\)"/>
    <numFmt numFmtId="184" formatCode="#,##0_);[Red]\(#,##0\)"/>
    <numFmt numFmtId="185" formatCode="#,##0.0_);[Red]\(#,##0.0\)"/>
    <numFmt numFmtId="186" formatCode="0.0_ "/>
    <numFmt numFmtId="187" formatCode="#,##0_ "/>
    <numFmt numFmtId="188" formatCode="#,##0_ ;[Red]\-#,##0\ "/>
    <numFmt numFmtId="189" formatCode="#,##0.0;\-#,##0.0"/>
    <numFmt numFmtId="190" formatCode="&quot;&quot;\ #,##0;&quot;△&quot;\ #,##0"/>
    <numFmt numFmtId="191" formatCode="#,##0.0;&quot;△ &quot;#,##0.0"/>
    <numFmt numFmtId="192" formatCode="0.000;&quot;△ &quot;0.000"/>
    <numFmt numFmtId="193" formatCode="#,##0.0_ ;[Red]\-#,##0.0\ "/>
    <numFmt numFmtId="194" formatCode="#,##0.0_ "/>
    <numFmt numFmtId="195" formatCode="#,##0.000;\-#,##0.000"/>
    <numFmt numFmtId="196" formatCode="#,##0.0000;\-#,##0.0000"/>
    <numFmt numFmtId="197" formatCode="#,##0.00000;\-#,##0.00000"/>
    <numFmt numFmtId="198" formatCode="#,##0.000000;\-#,##0.000000"/>
    <numFmt numFmtId="199" formatCode="#,##0.0000000;\-#,##0.0000000"/>
    <numFmt numFmtId="200" formatCode="#,##0.00000000;\-#,##0.00000000"/>
    <numFmt numFmtId="201" formatCode="#,##0;&quot;△ &quot;#,##0"/>
    <numFmt numFmtId="202" formatCode="&quot;&quot;\ #,##0.0;&quot;△&quot;\ #,##0.0"/>
    <numFmt numFmtId="203" formatCode="0.0000;&quot;△ &quot;0.0000"/>
    <numFmt numFmtId="204" formatCode="0.00000;&quot;△ &quot;0.00000"/>
    <numFmt numFmtId="205" formatCode="0.000000;&quot;△ &quot;0.000000"/>
    <numFmt numFmtId="206" formatCode="0.0000000;&quot;△ &quot;0.0000000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7"/>
      <name val="ＭＳ 明朝"/>
      <family val="1"/>
    </font>
    <font>
      <b/>
      <sz val="36"/>
      <name val="游明朝"/>
      <family val="1"/>
    </font>
    <font>
      <sz val="10"/>
      <name val="游明朝"/>
      <family val="1"/>
    </font>
    <font>
      <b/>
      <sz val="12"/>
      <name val="游明朝"/>
      <family val="1"/>
    </font>
    <font>
      <sz val="11"/>
      <name val="游明朝"/>
      <family val="1"/>
    </font>
    <font>
      <b/>
      <sz val="10"/>
      <name val="游明朝"/>
      <family val="1"/>
    </font>
    <font>
      <sz val="9"/>
      <color indexed="8"/>
      <name val="游明朝"/>
      <family val="1"/>
    </font>
    <font>
      <sz val="9"/>
      <name val="游明朝"/>
      <family val="1"/>
    </font>
    <font>
      <sz val="10"/>
      <color indexed="8"/>
      <name val="游明朝"/>
      <family val="1"/>
    </font>
    <font>
      <b/>
      <sz val="11"/>
      <name val="游明朝"/>
      <family val="1"/>
    </font>
    <font>
      <b/>
      <sz val="10"/>
      <color indexed="8"/>
      <name val="游明朝"/>
      <family val="1"/>
    </font>
    <font>
      <sz val="12"/>
      <name val="游明朝"/>
      <family val="1"/>
    </font>
    <font>
      <sz val="14"/>
      <color indexed="8"/>
      <name val="游明朝"/>
      <family val="1"/>
    </font>
    <font>
      <sz val="14"/>
      <name val="游明朝"/>
      <family val="1"/>
    </font>
    <font>
      <sz val="8"/>
      <name val="游明朝"/>
      <family val="1"/>
    </font>
    <font>
      <sz val="11"/>
      <color indexed="9"/>
      <name val="ＭＳ Ｐゴシック"/>
      <family val="3"/>
    </font>
    <font>
      <sz val="12"/>
      <name val="HGｺﾞｼｯｸM"/>
      <family val="3"/>
    </font>
    <font>
      <sz val="8"/>
      <color indexed="8"/>
      <name val="游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游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游明朝"/>
      <family val="1"/>
    </font>
    <font>
      <b/>
      <sz val="10"/>
      <color theme="1"/>
      <name val="游明朝"/>
      <family val="1"/>
    </font>
    <font>
      <sz val="10"/>
      <color theme="0"/>
      <name val="游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tted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>
        <color indexed="63"/>
      </left>
      <right style="dotted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76">
    <xf numFmtId="0" fontId="0" fillId="0" borderId="0" xfId="0" applyAlignment="1">
      <alignment vertical="center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>
      <alignment horizontal="right" vertical="center"/>
    </xf>
    <xf numFmtId="182" fontId="4" fillId="0" borderId="0" xfId="0" applyNumberFormat="1" applyFont="1" applyFill="1" applyAlignment="1" applyProtection="1">
      <alignment vertical="center"/>
      <protection/>
    </xf>
    <xf numFmtId="49" fontId="4" fillId="0" borderId="0" xfId="0" applyNumberFormat="1" applyFont="1" applyFill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2" fontId="10" fillId="0" borderId="10" xfId="0" applyNumberFormat="1" applyFont="1" applyFill="1" applyBorder="1" applyAlignment="1" applyProtection="1">
      <alignment horizontal="center" vertical="center"/>
      <protection/>
    </xf>
    <xf numFmtId="37" fontId="4" fillId="0" borderId="0" xfId="0" applyNumberFormat="1" applyFont="1" applyFill="1" applyBorder="1" applyAlignment="1" applyProtection="1">
      <alignment vertical="center"/>
      <protection locked="0"/>
    </xf>
    <xf numFmtId="37" fontId="4" fillId="0" borderId="0" xfId="0" applyNumberFormat="1" applyFont="1" applyFill="1" applyBorder="1" applyAlignment="1" applyProtection="1">
      <alignment vertical="center"/>
      <protection/>
    </xf>
    <xf numFmtId="38" fontId="4" fillId="0" borderId="0" xfId="49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 applyProtection="1">
      <alignment vertical="center"/>
      <protection/>
    </xf>
    <xf numFmtId="38" fontId="58" fillId="0" borderId="0" xfId="49" applyFont="1" applyFill="1" applyBorder="1" applyAlignment="1">
      <alignment vertical="center"/>
    </xf>
    <xf numFmtId="181" fontId="58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center" vertical="center"/>
      <protection/>
    </xf>
    <xf numFmtId="38" fontId="59" fillId="0" borderId="0" xfId="49" applyFont="1" applyFill="1" applyBorder="1" applyAlignment="1">
      <alignment vertical="center"/>
    </xf>
    <xf numFmtId="181" fontId="59" fillId="0" borderId="0" xfId="0" applyNumberFormat="1" applyFont="1" applyFill="1" applyBorder="1" applyAlignment="1">
      <alignment vertical="center"/>
    </xf>
    <xf numFmtId="2" fontId="4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left" vertical="center"/>
    </xf>
    <xf numFmtId="0" fontId="12" fillId="0" borderId="0" xfId="0" applyFont="1" applyFill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horizontal="centerContinuous" vertical="center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horizontal="centerContinuous" vertical="center"/>
      <protection/>
    </xf>
    <xf numFmtId="0" fontId="10" fillId="0" borderId="14" xfId="0" applyFont="1" applyFill="1" applyBorder="1" applyAlignment="1" applyProtection="1">
      <alignment horizontal="centerContinuous" vertical="center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 applyProtection="1">
      <alignment vertical="center"/>
      <protection/>
    </xf>
    <xf numFmtId="0" fontId="10" fillId="0" borderId="16" xfId="0" applyFont="1" applyFill="1" applyBorder="1" applyAlignment="1" applyProtection="1">
      <alignment vertical="center"/>
      <protection/>
    </xf>
    <xf numFmtId="0" fontId="10" fillId="0" borderId="0" xfId="0" applyFont="1" applyFill="1" applyAlignment="1" applyProtection="1">
      <alignment horizontal="right" vertical="center"/>
      <protection/>
    </xf>
    <xf numFmtId="190" fontId="10" fillId="0" borderId="0" xfId="0" applyNumberFormat="1" applyFont="1" applyFill="1" applyAlignment="1" applyProtection="1">
      <alignment vertical="center"/>
      <protection/>
    </xf>
    <xf numFmtId="190" fontId="12" fillId="0" borderId="0" xfId="0" applyNumberFormat="1" applyFont="1" applyFill="1" applyAlignment="1" applyProtection="1">
      <alignment vertical="center"/>
      <protection/>
    </xf>
    <xf numFmtId="37" fontId="10" fillId="0" borderId="0" xfId="0" applyNumberFormat="1" applyFont="1" applyFill="1" applyAlignment="1" applyProtection="1">
      <alignment vertical="center"/>
      <protection/>
    </xf>
    <xf numFmtId="0" fontId="10" fillId="0" borderId="17" xfId="0" applyFont="1" applyFill="1" applyBorder="1" applyAlignment="1" applyProtection="1">
      <alignment horizontal="left" vertical="center"/>
      <protection/>
    </xf>
    <xf numFmtId="0" fontId="10" fillId="0" borderId="17" xfId="0" applyFont="1" applyFill="1" applyBorder="1" applyAlignment="1" applyProtection="1">
      <alignment horizontal="centerContinuous" vertical="center"/>
      <protection/>
    </xf>
    <xf numFmtId="0" fontId="10" fillId="0" borderId="17" xfId="0" applyFont="1" applyFill="1" applyBorder="1" applyAlignment="1" applyProtection="1">
      <alignment vertical="center"/>
      <protection/>
    </xf>
    <xf numFmtId="0" fontId="10" fillId="0" borderId="17" xfId="0" applyFont="1" applyFill="1" applyBorder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horizontal="left"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37" fontId="10" fillId="0" borderId="0" xfId="0" applyNumberFormat="1" applyFont="1" applyFill="1" applyBorder="1" applyAlignment="1" applyProtection="1">
      <alignment vertical="center"/>
      <protection/>
    </xf>
    <xf numFmtId="37" fontId="10" fillId="0" borderId="10" xfId="0" applyNumberFormat="1" applyFont="1" applyFill="1" applyBorder="1" applyAlignment="1" applyProtection="1">
      <alignment vertical="center"/>
      <protection/>
    </xf>
    <xf numFmtId="0" fontId="12" fillId="0" borderId="18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>
      <alignment horizontal="right" vertical="center"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>
      <alignment vertical="center"/>
    </xf>
    <xf numFmtId="0" fontId="10" fillId="0" borderId="20" xfId="0" applyFont="1" applyFill="1" applyBorder="1" applyAlignment="1" applyProtection="1">
      <alignment horizontal="centerContinuous" vertical="center"/>
      <protection/>
    </xf>
    <xf numFmtId="0" fontId="10" fillId="0" borderId="19" xfId="0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10" fillId="0" borderId="21" xfId="0" applyFont="1" applyFill="1" applyBorder="1" applyAlignment="1" applyProtection="1">
      <alignment horizontal="center" vertical="center"/>
      <protection/>
    </xf>
    <xf numFmtId="0" fontId="10" fillId="0" borderId="22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Continuous" vertical="center"/>
      <protection/>
    </xf>
    <xf numFmtId="0" fontId="10" fillId="0" borderId="23" xfId="0" applyFont="1" applyFill="1" applyBorder="1" applyAlignment="1" applyProtection="1">
      <alignment horizontal="centerContinuous" vertical="center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25" xfId="0" applyFont="1" applyFill="1" applyBorder="1" applyAlignment="1" applyProtection="1">
      <alignment horizontal="center" vertical="center"/>
      <protection/>
    </xf>
    <xf numFmtId="0" fontId="10" fillId="0" borderId="26" xfId="0" applyFont="1" applyFill="1" applyBorder="1" applyAlignment="1" applyProtection="1">
      <alignment horizontal="center" vertical="center"/>
      <protection/>
    </xf>
    <xf numFmtId="0" fontId="10" fillId="0" borderId="27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2" fillId="0" borderId="0" xfId="0" applyFont="1" applyFill="1" applyAlignment="1" applyProtection="1">
      <alignment horizontal="centerContinuous" vertical="center"/>
      <protection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distributed" vertical="center"/>
      <protection/>
    </xf>
    <xf numFmtId="0" fontId="10" fillId="0" borderId="28" xfId="0" applyFont="1" applyFill="1" applyBorder="1" applyAlignment="1" applyProtection="1">
      <alignment vertical="center"/>
      <protection/>
    </xf>
    <xf numFmtId="0" fontId="10" fillId="0" borderId="29" xfId="0" applyFont="1" applyFill="1" applyBorder="1" applyAlignment="1" applyProtection="1">
      <alignment horizontal="right" vertical="center"/>
      <protection/>
    </xf>
    <xf numFmtId="0" fontId="10" fillId="0" borderId="29" xfId="0" applyFont="1" applyFill="1" applyBorder="1" applyAlignment="1" applyProtection="1">
      <alignment vertical="center"/>
      <protection/>
    </xf>
    <xf numFmtId="0" fontId="10" fillId="0" borderId="30" xfId="0" applyFont="1" applyFill="1" applyBorder="1" applyAlignment="1" applyProtection="1">
      <alignment horizontal="right" vertical="center"/>
      <protection/>
    </xf>
    <xf numFmtId="0" fontId="10" fillId="0" borderId="29" xfId="0" applyFont="1" applyFill="1" applyBorder="1" applyAlignment="1" applyProtection="1">
      <alignment horizontal="distributed" vertical="center"/>
      <protection/>
    </xf>
    <xf numFmtId="0" fontId="10" fillId="0" borderId="27" xfId="0" applyFont="1" applyFill="1" applyBorder="1" applyAlignment="1" applyProtection="1">
      <alignment horizontal="distributed" vertical="center"/>
      <protection/>
    </xf>
    <xf numFmtId="0" fontId="10" fillId="0" borderId="21" xfId="0" applyFont="1" applyFill="1" applyBorder="1" applyAlignment="1" applyProtection="1">
      <alignment horizontal="distributed" vertical="center"/>
      <protection/>
    </xf>
    <xf numFmtId="0" fontId="10" fillId="0" borderId="19" xfId="0" applyFont="1" applyFill="1" applyBorder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 wrapText="1"/>
      <protection/>
    </xf>
    <xf numFmtId="0" fontId="14" fillId="0" borderId="0" xfId="0" applyFont="1" applyFill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distributed" vertical="center"/>
      <protection/>
    </xf>
    <xf numFmtId="0" fontId="10" fillId="0" borderId="31" xfId="0" applyFont="1" applyFill="1" applyBorder="1" applyAlignment="1" applyProtection="1">
      <alignment horizontal="distributed" vertical="center"/>
      <protection/>
    </xf>
    <xf numFmtId="0" fontId="10" fillId="0" borderId="18" xfId="0" applyFont="1" applyFill="1" applyBorder="1" applyAlignment="1" applyProtection="1">
      <alignment horizontal="distributed" vertical="center"/>
      <protection/>
    </xf>
    <xf numFmtId="0" fontId="10" fillId="0" borderId="28" xfId="0" applyFont="1" applyFill="1" applyBorder="1" applyAlignment="1" applyProtection="1">
      <alignment horizontal="distributed" vertical="center"/>
      <protection/>
    </xf>
    <xf numFmtId="0" fontId="10" fillId="0" borderId="27" xfId="0" applyFont="1" applyFill="1" applyBorder="1" applyAlignment="1" applyProtection="1">
      <alignment horizontal="center" vertical="center" shrinkToFit="1"/>
      <protection/>
    </xf>
    <xf numFmtId="0" fontId="4" fillId="0" borderId="23" xfId="0" applyFont="1" applyFill="1" applyBorder="1" applyAlignment="1">
      <alignment horizontal="center" vertical="center"/>
    </xf>
    <xf numFmtId="180" fontId="10" fillId="0" borderId="30" xfId="0" applyNumberFormat="1" applyFont="1" applyFill="1" applyBorder="1" applyAlignment="1" applyProtection="1">
      <alignment horizontal="center" vertical="center"/>
      <protection/>
    </xf>
    <xf numFmtId="0" fontId="4" fillId="0" borderId="32" xfId="0" applyFont="1" applyFill="1" applyBorder="1" applyAlignment="1">
      <alignment horizontal="center" vertical="center"/>
    </xf>
    <xf numFmtId="180" fontId="10" fillId="0" borderId="0" xfId="0" applyNumberFormat="1" applyFont="1" applyFill="1" applyAlignment="1" applyProtection="1">
      <alignment vertical="center"/>
      <protection/>
    </xf>
    <xf numFmtId="180" fontId="10" fillId="0" borderId="29" xfId="0" applyNumberFormat="1" applyFont="1" applyFill="1" applyBorder="1" applyAlignment="1" applyProtection="1">
      <alignment horizontal="right" vertical="center"/>
      <protection/>
    </xf>
    <xf numFmtId="0" fontId="12" fillId="0" borderId="33" xfId="0" applyFont="1" applyFill="1" applyBorder="1" applyAlignment="1" applyProtection="1">
      <alignment horizontal="distributed" vertical="center"/>
      <protection/>
    </xf>
    <xf numFmtId="181" fontId="10" fillId="0" borderId="0" xfId="0" applyNumberFormat="1" applyFont="1" applyFill="1" applyBorder="1" applyAlignment="1" applyProtection="1">
      <alignment vertical="center"/>
      <protection/>
    </xf>
    <xf numFmtId="180" fontId="10" fillId="0" borderId="17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83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distributed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15" fillId="0" borderId="0" xfId="0" applyFont="1" applyFill="1" applyAlignment="1" applyProtection="1">
      <alignment horizontal="centerContinuous" vertical="center"/>
      <protection/>
    </xf>
    <xf numFmtId="0" fontId="15" fillId="0" borderId="0" xfId="0" applyFont="1" applyFill="1" applyAlignment="1" applyProtection="1">
      <alignment vertical="center"/>
      <protection/>
    </xf>
    <xf numFmtId="183" fontId="15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183" fontId="4" fillId="0" borderId="0" xfId="0" applyNumberFormat="1" applyFont="1" applyFill="1" applyAlignment="1" applyProtection="1">
      <alignment vertical="center"/>
      <protection/>
    </xf>
    <xf numFmtId="0" fontId="4" fillId="0" borderId="34" xfId="0" applyFont="1" applyFill="1" applyBorder="1" applyAlignment="1" applyProtection="1">
      <alignment vertical="center"/>
      <protection/>
    </xf>
    <xf numFmtId="0" fontId="15" fillId="0" borderId="34" xfId="0" applyFont="1" applyFill="1" applyBorder="1" applyAlignment="1" applyProtection="1">
      <alignment vertical="center"/>
      <protection/>
    </xf>
    <xf numFmtId="183" fontId="15" fillId="0" borderId="34" xfId="0" applyNumberFormat="1" applyFont="1" applyFill="1" applyBorder="1" applyAlignment="1" applyProtection="1">
      <alignment vertical="center"/>
      <protection/>
    </xf>
    <xf numFmtId="0" fontId="4" fillId="0" borderId="34" xfId="0" applyFont="1" applyFill="1" applyBorder="1" applyAlignment="1" applyProtection="1">
      <alignment horizontal="centerContinuous" vertical="center"/>
      <protection/>
    </xf>
    <xf numFmtId="183" fontId="4" fillId="0" borderId="34" xfId="0" applyNumberFormat="1" applyFont="1" applyFill="1" applyBorder="1" applyAlignment="1" applyProtection="1">
      <alignment horizontal="right" vertical="center"/>
      <protection/>
    </xf>
    <xf numFmtId="0" fontId="4" fillId="0" borderId="29" xfId="0" applyFont="1" applyFill="1" applyBorder="1" applyAlignment="1" applyProtection="1">
      <alignment vertical="center"/>
      <protection/>
    </xf>
    <xf numFmtId="0" fontId="4" fillId="0" borderId="22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37" fontId="4" fillId="0" borderId="10" xfId="0" applyNumberFormat="1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37" fontId="7" fillId="0" borderId="0" xfId="0" applyNumberFormat="1" applyFont="1" applyFill="1" applyAlignment="1" applyProtection="1">
      <alignment vertical="center"/>
      <protection/>
    </xf>
    <xf numFmtId="183" fontId="7" fillId="0" borderId="0" xfId="0" applyNumberFormat="1" applyFont="1" applyFill="1" applyAlignment="1" applyProtection="1">
      <alignment vertical="center"/>
      <protection/>
    </xf>
    <xf numFmtId="181" fontId="12" fillId="0" borderId="0" xfId="0" applyNumberFormat="1" applyFont="1" applyFill="1" applyBorder="1" applyAlignment="1" applyProtection="1">
      <alignment vertical="center"/>
      <protection/>
    </xf>
    <xf numFmtId="0" fontId="16" fillId="0" borderId="25" xfId="0" applyFont="1" applyFill="1" applyBorder="1" applyAlignment="1" applyProtection="1">
      <alignment vertical="center"/>
      <protection/>
    </xf>
    <xf numFmtId="37" fontId="12" fillId="0" borderId="21" xfId="0" applyNumberFormat="1" applyFont="1" applyFill="1" applyBorder="1" applyAlignment="1" applyProtection="1">
      <alignment vertical="center"/>
      <protection/>
    </xf>
    <xf numFmtId="49" fontId="4" fillId="0" borderId="25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49" fontId="7" fillId="0" borderId="0" xfId="0" applyNumberFormat="1" applyFont="1" applyFill="1" applyAlignment="1" applyProtection="1">
      <alignment vertical="center"/>
      <protection/>
    </xf>
    <xf numFmtId="49" fontId="7" fillId="0" borderId="0" xfId="0" applyNumberFormat="1" applyFont="1" applyFill="1" applyAlignment="1" applyProtection="1">
      <alignment horizontal="center" vertical="center"/>
      <protection/>
    </xf>
    <xf numFmtId="49" fontId="4" fillId="0" borderId="25" xfId="0" applyNumberFormat="1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horizontal="centerContinuous" vertical="center"/>
      <protection/>
    </xf>
    <xf numFmtId="183" fontId="4" fillId="0" borderId="17" xfId="0" applyNumberFormat="1" applyFont="1" applyFill="1" applyBorder="1" applyAlignment="1" applyProtection="1">
      <alignment horizontal="centerContinuous"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right" vertical="center"/>
      <protection/>
    </xf>
    <xf numFmtId="0" fontId="10" fillId="0" borderId="25" xfId="0" applyFont="1" applyFill="1" applyBorder="1" applyAlignment="1" applyProtection="1">
      <alignment vertical="center"/>
      <protection/>
    </xf>
    <xf numFmtId="37" fontId="10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17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horizontal="centerContinuous" vertical="center"/>
      <protection/>
    </xf>
    <xf numFmtId="0" fontId="0" fillId="0" borderId="0" xfId="0" applyAlignment="1">
      <alignment vertical="center"/>
    </xf>
    <xf numFmtId="0" fontId="4" fillId="0" borderId="0" xfId="0" applyFont="1" applyFill="1" applyAlignment="1" applyProtection="1">
      <alignment horizontal="right" vertical="center"/>
      <protection/>
    </xf>
    <xf numFmtId="0" fontId="10" fillId="0" borderId="20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36" xfId="0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horizontal="center" vertical="center" shrinkToFit="1"/>
      <protection/>
    </xf>
    <xf numFmtId="0" fontId="4" fillId="0" borderId="16" xfId="0" applyFont="1" applyFill="1" applyBorder="1" applyAlignment="1" applyProtection="1">
      <alignment vertical="center"/>
      <protection/>
    </xf>
    <xf numFmtId="49" fontId="10" fillId="0" borderId="0" xfId="0" applyNumberFormat="1" applyFont="1" applyFill="1" applyAlignment="1" applyProtection="1">
      <alignment vertical="center"/>
      <protection/>
    </xf>
    <xf numFmtId="182" fontId="4" fillId="0" borderId="0" xfId="0" applyNumberFormat="1" applyFont="1" applyFill="1" applyBorder="1" applyAlignment="1" applyProtection="1">
      <alignment vertical="center"/>
      <protection/>
    </xf>
    <xf numFmtId="182" fontId="4" fillId="0" borderId="0" xfId="0" applyNumberFormat="1" applyFont="1" applyFill="1" applyAlignment="1" applyProtection="1">
      <alignment horizontal="right" vertical="center"/>
      <protection/>
    </xf>
    <xf numFmtId="0" fontId="6" fillId="0" borderId="10" xfId="0" applyFont="1" applyFill="1" applyBorder="1" applyAlignment="1">
      <alignment vertical="center"/>
    </xf>
    <xf numFmtId="189" fontId="4" fillId="0" borderId="0" xfId="0" applyNumberFormat="1" applyFont="1" applyFill="1" applyAlignment="1" applyProtection="1">
      <alignment vertical="center"/>
      <protection/>
    </xf>
    <xf numFmtId="189" fontId="4" fillId="0" borderId="0" xfId="0" applyNumberFormat="1" applyFont="1" applyFill="1" applyBorder="1" applyAlignment="1" applyProtection="1">
      <alignment vertical="center"/>
      <protection/>
    </xf>
    <xf numFmtId="181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82" fontId="4" fillId="0" borderId="0" xfId="0" applyNumberFormat="1" applyFont="1" applyFill="1" applyBorder="1" applyAlignment="1">
      <alignment vertical="center"/>
    </xf>
    <xf numFmtId="189" fontId="4" fillId="0" borderId="0" xfId="0" applyNumberFormat="1" applyFont="1" applyFill="1" applyBorder="1" applyAlignment="1">
      <alignment vertical="center"/>
    </xf>
    <xf numFmtId="37" fontId="4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49" fontId="4" fillId="0" borderId="18" xfId="0" applyNumberFormat="1" applyFont="1" applyFill="1" applyBorder="1" applyAlignment="1" applyProtection="1">
      <alignment vertical="center"/>
      <protection/>
    </xf>
    <xf numFmtId="0" fontId="4" fillId="0" borderId="37" xfId="0" applyFont="1" applyFill="1" applyBorder="1" applyAlignment="1" applyProtection="1">
      <alignment horizontal="center" vertical="center"/>
      <protection/>
    </xf>
    <xf numFmtId="37" fontId="4" fillId="0" borderId="18" xfId="0" applyNumberFormat="1" applyFont="1" applyFill="1" applyBorder="1" applyAlignment="1" applyProtection="1">
      <alignment vertical="center"/>
      <protection/>
    </xf>
    <xf numFmtId="182" fontId="4" fillId="0" borderId="18" xfId="0" applyNumberFormat="1" applyFont="1" applyFill="1" applyBorder="1" applyAlignment="1" applyProtection="1">
      <alignment vertical="center"/>
      <protection/>
    </xf>
    <xf numFmtId="0" fontId="10" fillId="0" borderId="33" xfId="0" applyFont="1" applyFill="1" applyBorder="1" applyAlignment="1" applyProtection="1">
      <alignment horizontal="distributed" vertical="center"/>
      <protection/>
    </xf>
    <xf numFmtId="49" fontId="4" fillId="0" borderId="0" xfId="49" applyNumberFormat="1" applyFont="1" applyFill="1" applyBorder="1" applyAlignment="1" applyProtection="1">
      <alignment horizontal="distributed" vertical="center"/>
      <protection/>
    </xf>
    <xf numFmtId="49" fontId="4" fillId="0" borderId="33" xfId="49" applyNumberFormat="1" applyFont="1" applyFill="1" applyBorder="1" applyAlignment="1" applyProtection="1">
      <alignment horizontal="distributed" vertical="center"/>
      <protection/>
    </xf>
    <xf numFmtId="49" fontId="4" fillId="0" borderId="18" xfId="49" applyNumberFormat="1" applyFont="1" applyFill="1" applyBorder="1" applyAlignment="1" applyProtection="1">
      <alignment horizontal="distributed" vertical="center"/>
      <protection/>
    </xf>
    <xf numFmtId="49" fontId="4" fillId="0" borderId="38" xfId="49" applyNumberFormat="1" applyFont="1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37" fontId="12" fillId="0" borderId="18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vertical="center"/>
      <protection/>
    </xf>
    <xf numFmtId="49" fontId="7" fillId="0" borderId="25" xfId="0" applyNumberFormat="1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centerContinuous" vertical="center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49" fontId="7" fillId="0" borderId="33" xfId="0" applyNumberFormat="1" applyFont="1" applyFill="1" applyBorder="1" applyAlignment="1" applyProtection="1">
      <alignment vertical="center"/>
      <protection/>
    </xf>
    <xf numFmtId="49" fontId="7" fillId="0" borderId="38" xfId="0" applyNumberFormat="1" applyFont="1" applyFill="1" applyBorder="1" applyAlignment="1" applyProtection="1">
      <alignment vertical="center"/>
      <protection/>
    </xf>
    <xf numFmtId="49" fontId="4" fillId="0" borderId="21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vertical="distributed" wrapText="1"/>
    </xf>
    <xf numFmtId="0" fontId="8" fillId="0" borderId="29" xfId="0" applyFont="1" applyFill="1" applyBorder="1" applyAlignment="1" applyProtection="1">
      <alignment horizontal="right"/>
      <protection/>
    </xf>
    <xf numFmtId="0" fontId="8" fillId="0" borderId="29" xfId="0" applyFont="1" applyFill="1" applyBorder="1" applyAlignment="1" applyProtection="1">
      <alignment/>
      <protection/>
    </xf>
    <xf numFmtId="0" fontId="19" fillId="0" borderId="29" xfId="0" applyFont="1" applyFill="1" applyBorder="1" applyAlignment="1" applyProtection="1">
      <alignment horizontal="right"/>
      <protection/>
    </xf>
    <xf numFmtId="0" fontId="19" fillId="0" borderId="29" xfId="0" applyFont="1" applyFill="1" applyBorder="1" applyAlignment="1" applyProtection="1">
      <alignment/>
      <protection/>
    </xf>
    <xf numFmtId="0" fontId="19" fillId="0" borderId="29" xfId="0" applyFont="1" applyFill="1" applyBorder="1" applyAlignment="1">
      <alignment/>
    </xf>
    <xf numFmtId="0" fontId="19" fillId="0" borderId="30" xfId="0" applyFont="1" applyFill="1" applyBorder="1" applyAlignment="1" applyProtection="1">
      <alignment horizontal="right"/>
      <protection/>
    </xf>
    <xf numFmtId="0" fontId="8" fillId="0" borderId="0" xfId="0" applyFont="1" applyFill="1" applyAlignment="1" applyProtection="1">
      <alignment horizontal="right"/>
      <protection/>
    </xf>
    <xf numFmtId="0" fontId="8" fillId="0" borderId="30" xfId="0" applyFont="1" applyFill="1" applyBorder="1" applyAlignment="1" applyProtection="1">
      <alignment horizontal="right"/>
      <protection/>
    </xf>
    <xf numFmtId="0" fontId="9" fillId="0" borderId="30" xfId="0" applyFont="1" applyFill="1" applyBorder="1" applyAlignment="1" applyProtection="1">
      <alignment horizontal="right"/>
      <protection/>
    </xf>
    <xf numFmtId="0" fontId="9" fillId="0" borderId="29" xfId="0" applyFont="1" applyFill="1" applyBorder="1" applyAlignment="1" applyProtection="1">
      <alignment/>
      <protection/>
    </xf>
    <xf numFmtId="183" fontId="9" fillId="0" borderId="29" xfId="0" applyNumberFormat="1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25" xfId="0" applyFont="1" applyFill="1" applyBorder="1" applyAlignment="1" applyProtection="1">
      <alignment horizontal="distributed" vertical="center"/>
      <protection/>
    </xf>
    <xf numFmtId="0" fontId="12" fillId="0" borderId="0" xfId="0" applyFont="1" applyFill="1" applyAlignment="1" applyProtection="1">
      <alignment horizontal="distributed" vertical="center"/>
      <protection/>
    </xf>
    <xf numFmtId="49" fontId="4" fillId="0" borderId="33" xfId="0" applyNumberFormat="1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>
      <alignment vertical="center"/>
    </xf>
    <xf numFmtId="37" fontId="12" fillId="0" borderId="0" xfId="0" applyNumberFormat="1" applyFont="1" applyFill="1" applyBorder="1" applyAlignment="1" applyProtection="1">
      <alignment vertical="center"/>
      <protection/>
    </xf>
    <xf numFmtId="38" fontId="59" fillId="0" borderId="18" xfId="49" applyFont="1" applyFill="1" applyBorder="1" applyAlignment="1">
      <alignment vertical="center"/>
    </xf>
    <xf numFmtId="181" fontId="59" fillId="0" borderId="18" xfId="0" applyNumberFormat="1" applyFont="1" applyFill="1" applyBorder="1" applyAlignment="1">
      <alignment vertical="center"/>
    </xf>
    <xf numFmtId="37" fontId="12" fillId="0" borderId="0" xfId="0" applyNumberFormat="1" applyFont="1" applyFill="1" applyAlignment="1" applyProtection="1">
      <alignment vertical="center"/>
      <protection/>
    </xf>
    <xf numFmtId="189" fontId="12" fillId="0" borderId="0" xfId="0" applyNumberFormat="1" applyFont="1" applyFill="1" applyAlignment="1" applyProtection="1">
      <alignment vertical="center"/>
      <protection/>
    </xf>
    <xf numFmtId="37" fontId="10" fillId="0" borderId="0" xfId="0" applyNumberFormat="1" applyFont="1" applyFill="1" applyBorder="1" applyAlignment="1" applyProtection="1">
      <alignment vertical="center"/>
      <protection locked="0"/>
    </xf>
    <xf numFmtId="202" fontId="10" fillId="0" borderId="0" xfId="0" applyNumberFormat="1" applyFont="1" applyFill="1" applyAlignment="1" applyProtection="1">
      <alignment horizontal="right" vertical="center"/>
      <protection/>
    </xf>
    <xf numFmtId="37" fontId="10" fillId="0" borderId="0" xfId="0" applyNumberFormat="1" applyFont="1" applyFill="1" applyAlignment="1" applyProtection="1">
      <alignment vertical="center"/>
      <protection locked="0"/>
    </xf>
    <xf numFmtId="202" fontId="10" fillId="0" borderId="0" xfId="0" applyNumberFormat="1" applyFont="1" applyFill="1" applyAlignment="1" applyProtection="1">
      <alignment vertical="center"/>
      <protection/>
    </xf>
    <xf numFmtId="37" fontId="60" fillId="0" borderId="0" xfId="0" applyNumberFormat="1" applyFont="1" applyFill="1" applyAlignment="1" applyProtection="1">
      <alignment vertical="center"/>
      <protection/>
    </xf>
    <xf numFmtId="181" fontId="60" fillId="0" borderId="0" xfId="0" applyNumberFormat="1" applyFont="1" applyFill="1" applyAlignment="1" applyProtection="1">
      <alignment vertical="center"/>
      <protection/>
    </xf>
    <xf numFmtId="191" fontId="60" fillId="0" borderId="0" xfId="0" applyNumberFormat="1" applyFont="1" applyFill="1" applyAlignment="1" applyProtection="1">
      <alignment vertical="center"/>
      <protection/>
    </xf>
    <xf numFmtId="201" fontId="4" fillId="0" borderId="0" xfId="62" applyNumberFormat="1" applyFont="1" applyFill="1" applyAlignment="1">
      <alignment horizontal="right" vertical="center"/>
      <protection/>
    </xf>
    <xf numFmtId="37" fontId="10" fillId="0" borderId="39" xfId="0" applyNumberFormat="1" applyFont="1" applyFill="1" applyBorder="1" applyAlignment="1" applyProtection="1">
      <alignment vertical="center"/>
      <protection/>
    </xf>
    <xf numFmtId="37" fontId="10" fillId="0" borderId="18" xfId="0" applyNumberFormat="1" applyFont="1" applyFill="1" applyBorder="1" applyAlignment="1" applyProtection="1">
      <alignment vertical="center"/>
      <protection locked="0"/>
    </xf>
    <xf numFmtId="202" fontId="10" fillId="0" borderId="18" xfId="0" applyNumberFormat="1" applyFont="1" applyFill="1" applyBorder="1" applyAlignment="1" applyProtection="1">
      <alignment vertical="center"/>
      <protection/>
    </xf>
    <xf numFmtId="37" fontId="10" fillId="0" borderId="18" xfId="0" applyNumberFormat="1" applyFont="1" applyFill="1" applyBorder="1" applyAlignment="1" applyProtection="1">
      <alignment vertical="center"/>
      <protection/>
    </xf>
    <xf numFmtId="37" fontId="10" fillId="0" borderId="11" xfId="0" applyNumberFormat="1" applyFont="1" applyFill="1" applyBorder="1" applyAlignment="1" applyProtection="1">
      <alignment vertical="center"/>
      <protection/>
    </xf>
    <xf numFmtId="37" fontId="12" fillId="0" borderId="10" xfId="0" applyNumberFormat="1" applyFont="1" applyFill="1" applyBorder="1" applyAlignment="1" applyProtection="1">
      <alignment vertical="center"/>
      <protection/>
    </xf>
    <xf numFmtId="184" fontId="4" fillId="0" borderId="10" xfId="0" applyNumberFormat="1" applyFont="1" applyFill="1" applyBorder="1" applyAlignment="1" applyProtection="1">
      <alignment vertical="center"/>
      <protection/>
    </xf>
    <xf numFmtId="184" fontId="4" fillId="0" borderId="0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 vertical="center"/>
      <protection locked="0"/>
    </xf>
    <xf numFmtId="184" fontId="7" fillId="0" borderId="10" xfId="0" applyNumberFormat="1" applyFont="1" applyFill="1" applyBorder="1" applyAlignment="1" applyProtection="1">
      <alignment vertical="center"/>
      <protection/>
    </xf>
    <xf numFmtId="184" fontId="7" fillId="0" borderId="0" xfId="0" applyNumberFormat="1" applyFont="1" applyFill="1" applyBorder="1" applyAlignment="1" applyProtection="1">
      <alignment vertical="center"/>
      <protection/>
    </xf>
    <xf numFmtId="184" fontId="7" fillId="0" borderId="0" xfId="0" applyNumberFormat="1" applyFont="1" applyFill="1" applyAlignment="1" applyProtection="1">
      <alignment vertical="center"/>
      <protection/>
    </xf>
    <xf numFmtId="191" fontId="12" fillId="0" borderId="0" xfId="0" applyNumberFormat="1" applyFont="1" applyFill="1" applyBorder="1" applyAlignment="1" applyProtection="1">
      <alignment vertical="center"/>
      <protection/>
    </xf>
    <xf numFmtId="37" fontId="60" fillId="0" borderId="10" xfId="0" applyNumberFormat="1" applyFont="1" applyFill="1" applyBorder="1" applyAlignment="1" applyProtection="1">
      <alignment vertical="center"/>
      <protection/>
    </xf>
    <xf numFmtId="180" fontId="60" fillId="0" borderId="0" xfId="0" applyNumberFormat="1" applyFont="1" applyFill="1" applyBorder="1" applyAlignment="1" applyProtection="1">
      <alignment vertical="center"/>
      <protection/>
    </xf>
    <xf numFmtId="37" fontId="10" fillId="0" borderId="11" xfId="0" applyNumberFormat="1" applyFont="1" applyFill="1" applyBorder="1" applyAlignment="1" applyProtection="1">
      <alignment vertical="center"/>
      <protection locked="0"/>
    </xf>
    <xf numFmtId="181" fontId="10" fillId="0" borderId="0" xfId="0" applyNumberFormat="1" applyFont="1" applyFill="1" applyBorder="1" applyAlignment="1" applyProtection="1">
      <alignment vertical="center"/>
      <protection locked="0"/>
    </xf>
    <xf numFmtId="181" fontId="10" fillId="0" borderId="0" xfId="0" applyNumberFormat="1" applyFont="1" applyFill="1" applyAlignment="1" applyProtection="1">
      <alignment vertical="center"/>
      <protection/>
    </xf>
    <xf numFmtId="37" fontId="10" fillId="0" borderId="0" xfId="0" applyNumberFormat="1" applyFont="1" applyFill="1" applyAlignment="1" applyProtection="1">
      <alignment horizontal="right" vertical="center"/>
      <protection/>
    </xf>
    <xf numFmtId="37" fontId="10" fillId="0" borderId="10" xfId="0" applyNumberFormat="1" applyFont="1" applyFill="1" applyBorder="1" applyAlignment="1" applyProtection="1">
      <alignment horizontal="right" vertical="center"/>
      <protection/>
    </xf>
    <xf numFmtId="181" fontId="10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Alignment="1">
      <alignment horizontal="distributed" vertical="center"/>
    </xf>
    <xf numFmtId="0" fontId="4" fillId="0" borderId="0" xfId="0" applyFont="1" applyFill="1" applyAlignment="1">
      <alignment horizontal="left"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4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10" fillId="0" borderId="22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>
      <alignment horizontal="center" vertical="center"/>
    </xf>
    <xf numFmtId="0" fontId="10" fillId="0" borderId="0" xfId="0" applyFont="1" applyFill="1" applyAlignment="1" applyProtection="1">
      <alignment horizontal="right" vertical="center"/>
      <protection/>
    </xf>
    <xf numFmtId="0" fontId="10" fillId="0" borderId="41" xfId="0" applyFont="1" applyFill="1" applyBorder="1" applyAlignment="1" applyProtection="1">
      <alignment horizontal="center" vertical="center"/>
      <protection/>
    </xf>
    <xf numFmtId="0" fontId="10" fillId="0" borderId="24" xfId="0" applyFont="1" applyFill="1" applyBorder="1" applyAlignment="1" applyProtection="1">
      <alignment horizontal="center" vertical="center"/>
      <protection/>
    </xf>
    <xf numFmtId="0" fontId="10" fillId="0" borderId="42" xfId="0" applyFont="1" applyFill="1" applyBorder="1" applyAlignment="1" applyProtection="1">
      <alignment horizontal="center" vertical="center"/>
      <protection/>
    </xf>
    <xf numFmtId="0" fontId="10" fillId="0" borderId="43" xfId="0" applyFont="1" applyFill="1" applyBorder="1" applyAlignment="1" applyProtection="1">
      <alignment horizontal="center" vertical="center"/>
      <protection/>
    </xf>
    <xf numFmtId="0" fontId="6" fillId="0" borderId="43" xfId="0" applyFont="1" applyFill="1" applyBorder="1" applyAlignment="1">
      <alignment horizontal="center" vertical="center"/>
    </xf>
    <xf numFmtId="0" fontId="10" fillId="0" borderId="44" xfId="0" applyFont="1" applyFill="1" applyBorder="1" applyAlignment="1" applyProtection="1">
      <alignment horizontal="center" vertical="center"/>
      <protection/>
    </xf>
    <xf numFmtId="201" fontId="4" fillId="0" borderId="33" xfId="49" applyNumberFormat="1" applyFont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4" fillId="0" borderId="33" xfId="0" applyFont="1" applyFill="1" applyBorder="1" applyAlignment="1" applyProtection="1">
      <alignment horizontal="distributed" vertical="center"/>
      <protection/>
    </xf>
    <xf numFmtId="0" fontId="7" fillId="0" borderId="18" xfId="0" applyFont="1" applyFill="1" applyBorder="1" applyAlignment="1" applyProtection="1">
      <alignment horizontal="distributed" vertical="center"/>
      <protection/>
    </xf>
    <xf numFmtId="0" fontId="7" fillId="0" borderId="38" xfId="0" applyFont="1" applyFill="1" applyBorder="1" applyAlignment="1" applyProtection="1">
      <alignment horizontal="distributed" vertical="center"/>
      <protection/>
    </xf>
    <xf numFmtId="201" fontId="7" fillId="0" borderId="33" xfId="49" applyNumberFormat="1" applyFont="1" applyFill="1" applyBorder="1" applyAlignment="1" applyProtection="1">
      <alignment horizontal="distributed" vertical="center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10" fillId="0" borderId="40" xfId="0" applyFont="1" applyFill="1" applyBorder="1" applyAlignment="1" applyProtection="1">
      <alignment horizontal="center" vertical="center"/>
      <protection/>
    </xf>
    <xf numFmtId="0" fontId="10" fillId="0" borderId="45" xfId="0" applyFont="1" applyFill="1" applyBorder="1" applyAlignment="1" applyProtection="1">
      <alignment horizontal="distributed" vertical="center"/>
      <protection/>
    </xf>
    <xf numFmtId="0" fontId="10" fillId="0" borderId="46" xfId="0" applyFont="1" applyFill="1" applyBorder="1" applyAlignment="1" applyProtection="1">
      <alignment horizontal="distributed" vertical="center"/>
      <protection/>
    </xf>
    <xf numFmtId="0" fontId="10" fillId="0" borderId="30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>
      <alignment horizontal="center" vertical="center"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10" fillId="0" borderId="21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0" fillId="0" borderId="20" xfId="0" applyFont="1" applyFill="1" applyBorder="1" applyAlignment="1" applyProtection="1">
      <alignment horizontal="center" vertical="center"/>
      <protection/>
    </xf>
    <xf numFmtId="180" fontId="10" fillId="0" borderId="13" xfId="0" applyNumberFormat="1" applyFont="1" applyFill="1" applyBorder="1" applyAlignment="1" applyProtection="1">
      <alignment horizontal="center" vertical="center"/>
      <protection/>
    </xf>
    <xf numFmtId="180" fontId="10" fillId="0" borderId="14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E8"/>
  <sheetViews>
    <sheetView view="pageLayout" workbookViewId="0" topLeftCell="A32">
      <selection activeCell="D53" sqref="D53"/>
    </sheetView>
  </sheetViews>
  <sheetFormatPr defaultColWidth="9.00390625" defaultRowHeight="13.5"/>
  <cols>
    <col min="1" max="1" width="12.75390625" style="143" customWidth="1"/>
    <col min="2" max="6" width="12.50390625" style="143" customWidth="1"/>
    <col min="7" max="16384" width="9.00390625" style="143" customWidth="1"/>
  </cols>
  <sheetData>
    <row r="8" spans="2:5" ht="62.25" customHeight="1">
      <c r="B8" s="238" t="s">
        <v>0</v>
      </c>
      <c r="C8" s="238"/>
      <c r="D8" s="238"/>
      <c r="E8" s="238"/>
    </row>
  </sheetData>
  <sheetProtection/>
  <mergeCells count="1">
    <mergeCell ref="B8:E8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Demibold,標準"&amp;P+6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66"/>
  <sheetViews>
    <sheetView tabSelected="1" zoomScale="85" zoomScaleNormal="85" workbookViewId="0" topLeftCell="A1">
      <selection activeCell="A1" sqref="A1"/>
    </sheetView>
  </sheetViews>
  <sheetFormatPr defaultColWidth="8.875" defaultRowHeight="15" customHeight="1"/>
  <cols>
    <col min="1" max="1" width="14.375" style="30" customWidth="1"/>
    <col min="2" max="10" width="7.50390625" style="30" customWidth="1"/>
    <col min="11" max="11" width="14.375" style="30" customWidth="1"/>
    <col min="12" max="20" width="7.50390625" style="30" customWidth="1"/>
    <col min="21" max="16384" width="8.875" style="30" customWidth="1"/>
  </cols>
  <sheetData>
    <row r="1" spans="1:20" ht="15" customHeight="1">
      <c r="A1" s="21" t="s">
        <v>44</v>
      </c>
      <c r="T1" s="50" t="s">
        <v>44</v>
      </c>
    </row>
    <row r="3" spans="1:20" ht="15" customHeight="1">
      <c r="A3" s="101" t="s">
        <v>486</v>
      </c>
      <c r="C3" s="105"/>
      <c r="D3" s="105"/>
      <c r="E3" s="105"/>
      <c r="F3" s="44"/>
      <c r="G3" s="44"/>
      <c r="H3" s="44"/>
      <c r="I3" s="44"/>
      <c r="J3" s="44"/>
      <c r="K3" s="101" t="s">
        <v>277</v>
      </c>
      <c r="M3" s="105"/>
      <c r="N3" s="105"/>
      <c r="O3" s="105"/>
      <c r="P3" s="105"/>
      <c r="Q3" s="105"/>
      <c r="R3" s="105"/>
      <c r="S3" s="44"/>
      <c r="T3" s="44"/>
    </row>
    <row r="4" spans="1:20" s="29" customFormat="1" ht="15" customHeight="1" thickBot="1">
      <c r="A4" s="44"/>
      <c r="B4" s="44"/>
      <c r="C4" s="44"/>
      <c r="D4" s="44"/>
      <c r="E4" s="44"/>
      <c r="F4" s="44"/>
      <c r="G4" s="44"/>
      <c r="H4" s="44"/>
      <c r="I4" s="44"/>
      <c r="J4" s="144" t="s">
        <v>276</v>
      </c>
      <c r="K4" s="44"/>
      <c r="L4" s="44"/>
      <c r="M4" s="44"/>
      <c r="N4" s="44"/>
      <c r="O4" s="44"/>
      <c r="P4" s="44"/>
      <c r="Q4" s="44"/>
      <c r="R4" s="44"/>
      <c r="S4" s="44"/>
      <c r="T4" s="44"/>
    </row>
    <row r="5" spans="1:20" s="29" customFormat="1" ht="15" customHeight="1">
      <c r="A5" s="240" t="s">
        <v>272</v>
      </c>
      <c r="B5" s="145"/>
      <c r="C5" s="145"/>
      <c r="D5" s="145"/>
      <c r="E5" s="51" t="s">
        <v>173</v>
      </c>
      <c r="F5" s="80"/>
      <c r="G5" s="52" t="s">
        <v>174</v>
      </c>
      <c r="H5" s="52" t="s">
        <v>175</v>
      </c>
      <c r="I5" s="52" t="s">
        <v>176</v>
      </c>
      <c r="J5" s="145"/>
      <c r="K5" s="240" t="s">
        <v>250</v>
      </c>
      <c r="L5" s="145"/>
      <c r="M5" s="145"/>
      <c r="N5" s="145"/>
      <c r="O5" s="51" t="s">
        <v>173</v>
      </c>
      <c r="P5" s="80"/>
      <c r="Q5" s="52" t="s">
        <v>174</v>
      </c>
      <c r="R5" s="52" t="s">
        <v>175</v>
      </c>
      <c r="S5" s="52" t="s">
        <v>176</v>
      </c>
      <c r="T5" s="145"/>
    </row>
    <row r="6" spans="1:20" s="29" customFormat="1" ht="15" customHeight="1">
      <c r="A6" s="241"/>
      <c r="B6" s="7" t="s">
        <v>271</v>
      </c>
      <c r="C6" s="1" t="s">
        <v>251</v>
      </c>
      <c r="D6" s="244" t="s">
        <v>45</v>
      </c>
      <c r="E6" s="244" t="s">
        <v>46</v>
      </c>
      <c r="F6" s="244" t="s">
        <v>47</v>
      </c>
      <c r="G6" s="146"/>
      <c r="H6" s="1" t="s">
        <v>177</v>
      </c>
      <c r="I6" s="1" t="s">
        <v>178</v>
      </c>
      <c r="J6" s="1" t="s">
        <v>53</v>
      </c>
      <c r="K6" s="241"/>
      <c r="L6" s="7" t="s">
        <v>271</v>
      </c>
      <c r="M6" s="1" t="s">
        <v>251</v>
      </c>
      <c r="N6" s="244" t="s">
        <v>45</v>
      </c>
      <c r="O6" s="244" t="s">
        <v>46</v>
      </c>
      <c r="P6" s="244" t="s">
        <v>47</v>
      </c>
      <c r="Q6" s="146"/>
      <c r="R6" s="1" t="s">
        <v>177</v>
      </c>
      <c r="S6" s="1" t="s">
        <v>178</v>
      </c>
      <c r="T6" s="1" t="s">
        <v>53</v>
      </c>
    </row>
    <row r="7" spans="1:20" s="29" customFormat="1" ht="15" customHeight="1">
      <c r="A7" s="242"/>
      <c r="B7" s="31" t="s">
        <v>179</v>
      </c>
      <c r="C7" s="147"/>
      <c r="D7" s="245"/>
      <c r="E7" s="245"/>
      <c r="F7" s="245"/>
      <c r="G7" s="148" t="s">
        <v>180</v>
      </c>
      <c r="H7" s="7" t="s">
        <v>181</v>
      </c>
      <c r="I7" s="7" t="s">
        <v>182</v>
      </c>
      <c r="J7" s="180"/>
      <c r="K7" s="242"/>
      <c r="L7" s="149"/>
      <c r="M7" s="147"/>
      <c r="N7" s="245"/>
      <c r="O7" s="245"/>
      <c r="P7" s="245"/>
      <c r="Q7" s="150" t="s">
        <v>180</v>
      </c>
      <c r="R7" s="7" t="s">
        <v>181</v>
      </c>
      <c r="S7" s="7" t="s">
        <v>182</v>
      </c>
      <c r="T7" s="147"/>
    </row>
    <row r="8" spans="1:20" ht="12.75" customHeight="1">
      <c r="A8" s="151"/>
      <c r="B8" s="190" t="s">
        <v>183</v>
      </c>
      <c r="C8" s="190" t="s">
        <v>6</v>
      </c>
      <c r="D8" s="190" t="s">
        <v>7</v>
      </c>
      <c r="E8" s="191"/>
      <c r="F8" s="191"/>
      <c r="G8" s="192"/>
      <c r="H8" s="190" t="s">
        <v>7</v>
      </c>
      <c r="I8" s="190" t="s">
        <v>184</v>
      </c>
      <c r="J8" s="190" t="s">
        <v>56</v>
      </c>
      <c r="K8" s="2"/>
      <c r="L8" s="193" t="s">
        <v>183</v>
      </c>
      <c r="M8" s="190" t="s">
        <v>6</v>
      </c>
      <c r="N8" s="190" t="s">
        <v>7</v>
      </c>
      <c r="O8" s="191"/>
      <c r="P8" s="191"/>
      <c r="Q8" s="191"/>
      <c r="R8" s="190" t="s">
        <v>7</v>
      </c>
      <c r="S8" s="190" t="s">
        <v>184</v>
      </c>
      <c r="T8" s="190" t="s">
        <v>56</v>
      </c>
    </row>
    <row r="9" spans="1:20" ht="12.75" customHeight="1">
      <c r="A9" s="152" t="s">
        <v>185</v>
      </c>
      <c r="B9" s="1">
        <v>20.45</v>
      </c>
      <c r="C9" s="3">
        <v>14326</v>
      </c>
      <c r="D9" s="3">
        <v>66094</v>
      </c>
      <c r="E9" s="3">
        <v>33651</v>
      </c>
      <c r="F9" s="3">
        <v>32443</v>
      </c>
      <c r="G9" s="4">
        <v>103.7</v>
      </c>
      <c r="H9" s="5">
        <v>4.6</v>
      </c>
      <c r="I9" s="4" t="s">
        <v>446</v>
      </c>
      <c r="J9" s="3">
        <v>3232</v>
      </c>
      <c r="K9" s="14" t="s">
        <v>393</v>
      </c>
      <c r="L9" s="20">
        <v>36.6</v>
      </c>
      <c r="M9" s="10">
        <v>121526</v>
      </c>
      <c r="N9" s="10">
        <v>345646</v>
      </c>
      <c r="O9" s="10">
        <v>172327</v>
      </c>
      <c r="P9" s="10">
        <v>173319</v>
      </c>
      <c r="Q9" s="153">
        <v>99.4</v>
      </c>
      <c r="R9" s="153">
        <v>2.8</v>
      </c>
      <c r="S9" s="153">
        <v>0.7</v>
      </c>
      <c r="T9" s="10">
        <v>9444</v>
      </c>
    </row>
    <row r="10" spans="1:20" ht="12.75" customHeight="1">
      <c r="A10" s="152" t="s">
        <v>391</v>
      </c>
      <c r="B10" s="1" t="s">
        <v>187</v>
      </c>
      <c r="C10" s="3">
        <v>14829</v>
      </c>
      <c r="D10" s="3">
        <v>68658</v>
      </c>
      <c r="E10" s="3">
        <v>34947</v>
      </c>
      <c r="F10" s="3">
        <v>33711</v>
      </c>
      <c r="G10" s="4">
        <v>103.7</v>
      </c>
      <c r="H10" s="5">
        <v>4.6</v>
      </c>
      <c r="I10" s="5">
        <v>3.9</v>
      </c>
      <c r="J10" s="3">
        <v>3357</v>
      </c>
      <c r="K10" s="6" t="s">
        <v>394</v>
      </c>
      <c r="L10" s="1" t="s">
        <v>187</v>
      </c>
      <c r="M10" s="10">
        <v>122976</v>
      </c>
      <c r="N10" s="3">
        <v>348379</v>
      </c>
      <c r="O10" s="3">
        <v>173749</v>
      </c>
      <c r="P10" s="3">
        <v>174630</v>
      </c>
      <c r="Q10" s="5">
        <v>99.5</v>
      </c>
      <c r="R10" s="5">
        <v>2.8</v>
      </c>
      <c r="S10" s="5">
        <v>0.8</v>
      </c>
      <c r="T10" s="3">
        <v>9519</v>
      </c>
    </row>
    <row r="11" spans="1:20" ht="12.75" customHeight="1">
      <c r="A11" s="152" t="s">
        <v>392</v>
      </c>
      <c r="B11" s="1" t="s">
        <v>187</v>
      </c>
      <c r="C11" s="3">
        <v>15020</v>
      </c>
      <c r="D11" s="3">
        <v>68850</v>
      </c>
      <c r="E11" s="3">
        <v>34218</v>
      </c>
      <c r="F11" s="3">
        <v>34632</v>
      </c>
      <c r="G11" s="4">
        <v>98.8</v>
      </c>
      <c r="H11" s="5">
        <v>4.6</v>
      </c>
      <c r="I11" s="5">
        <v>0.3</v>
      </c>
      <c r="J11" s="3">
        <v>3367</v>
      </c>
      <c r="K11" s="6" t="s">
        <v>197</v>
      </c>
      <c r="L11" s="1" t="s">
        <v>187</v>
      </c>
      <c r="M11" s="10">
        <v>124084</v>
      </c>
      <c r="N11" s="3">
        <v>349404</v>
      </c>
      <c r="O11" s="3">
        <v>174158</v>
      </c>
      <c r="P11" s="3">
        <v>175246</v>
      </c>
      <c r="Q11" s="5">
        <v>99.4</v>
      </c>
      <c r="R11" s="5">
        <v>2.8</v>
      </c>
      <c r="S11" s="5">
        <v>0.3</v>
      </c>
      <c r="T11" s="3">
        <v>9547</v>
      </c>
    </row>
    <row r="12" spans="1:20" ht="12.75" customHeight="1">
      <c r="A12" s="152" t="s">
        <v>190</v>
      </c>
      <c r="B12" s="1" t="s">
        <v>187</v>
      </c>
      <c r="C12" s="3">
        <v>14948</v>
      </c>
      <c r="D12" s="3">
        <v>66628</v>
      </c>
      <c r="E12" s="3">
        <v>32689</v>
      </c>
      <c r="F12" s="3">
        <v>33939</v>
      </c>
      <c r="G12" s="4">
        <v>96.3</v>
      </c>
      <c r="H12" s="5">
        <v>4.5</v>
      </c>
      <c r="I12" s="154" t="s">
        <v>191</v>
      </c>
      <c r="J12" s="3">
        <v>3258</v>
      </c>
      <c r="K12" s="6" t="s">
        <v>199</v>
      </c>
      <c r="L12" s="1" t="s">
        <v>187</v>
      </c>
      <c r="M12" s="10">
        <v>123735</v>
      </c>
      <c r="N12" s="3">
        <v>346960</v>
      </c>
      <c r="O12" s="3">
        <v>172738</v>
      </c>
      <c r="P12" s="3">
        <v>174222</v>
      </c>
      <c r="Q12" s="5">
        <v>99.1</v>
      </c>
      <c r="R12" s="5">
        <v>2.8</v>
      </c>
      <c r="S12" s="154" t="s">
        <v>200</v>
      </c>
      <c r="T12" s="3">
        <v>9480</v>
      </c>
    </row>
    <row r="13" spans="1:20" ht="12.75" customHeight="1">
      <c r="A13" s="152" t="s">
        <v>193</v>
      </c>
      <c r="B13" s="1" t="s">
        <v>187</v>
      </c>
      <c r="C13" s="3">
        <v>14374</v>
      </c>
      <c r="D13" s="3">
        <v>63956</v>
      </c>
      <c r="E13" s="3">
        <v>30881</v>
      </c>
      <c r="F13" s="3">
        <v>33075</v>
      </c>
      <c r="G13" s="4">
        <v>93.4</v>
      </c>
      <c r="H13" s="5">
        <v>4.4</v>
      </c>
      <c r="I13" s="154" t="s">
        <v>194</v>
      </c>
      <c r="J13" s="3">
        <v>3127</v>
      </c>
      <c r="K13" s="6" t="s">
        <v>202</v>
      </c>
      <c r="L13" s="1" t="s">
        <v>187</v>
      </c>
      <c r="M13" s="10">
        <v>124253</v>
      </c>
      <c r="N13" s="3">
        <v>344822</v>
      </c>
      <c r="O13" s="3">
        <v>171622</v>
      </c>
      <c r="P13" s="3">
        <v>173200</v>
      </c>
      <c r="Q13" s="5">
        <v>99.1</v>
      </c>
      <c r="R13" s="5">
        <v>2.8</v>
      </c>
      <c r="S13" s="154" t="s">
        <v>203</v>
      </c>
      <c r="T13" s="3">
        <v>9421</v>
      </c>
    </row>
    <row r="14" spans="1:12" ht="7.5" customHeight="1">
      <c r="A14" s="152"/>
      <c r="B14" s="1"/>
      <c r="C14" s="3"/>
      <c r="D14" s="3"/>
      <c r="E14" s="3"/>
      <c r="F14" s="3"/>
      <c r="G14" s="4"/>
      <c r="H14" s="5"/>
      <c r="I14" s="154"/>
      <c r="J14" s="3"/>
      <c r="L14" s="155"/>
    </row>
    <row r="15" spans="1:20" ht="12.75" customHeight="1">
      <c r="A15" s="152" t="s">
        <v>195</v>
      </c>
      <c r="B15" s="1" t="s">
        <v>187</v>
      </c>
      <c r="C15" s="3">
        <v>14587</v>
      </c>
      <c r="D15" s="3">
        <v>64703</v>
      </c>
      <c r="E15" s="3">
        <v>31006</v>
      </c>
      <c r="F15" s="3">
        <v>33697</v>
      </c>
      <c r="G15" s="154">
        <v>92</v>
      </c>
      <c r="H15" s="5">
        <v>4.4</v>
      </c>
      <c r="I15" s="5">
        <v>1.2</v>
      </c>
      <c r="J15" s="3">
        <v>3164</v>
      </c>
      <c r="K15" s="6" t="s">
        <v>395</v>
      </c>
      <c r="L15" s="1" t="s">
        <v>187</v>
      </c>
      <c r="M15" s="10">
        <v>124642</v>
      </c>
      <c r="N15" s="3">
        <v>342179</v>
      </c>
      <c r="O15" s="3">
        <v>169986</v>
      </c>
      <c r="P15" s="3">
        <v>172193</v>
      </c>
      <c r="Q15" s="5">
        <v>98.7</v>
      </c>
      <c r="R15" s="5">
        <v>2.7</v>
      </c>
      <c r="S15" s="154" t="s">
        <v>205</v>
      </c>
      <c r="T15" s="3">
        <v>9349</v>
      </c>
    </row>
    <row r="16" spans="1:20" ht="12.75" customHeight="1">
      <c r="A16" s="152" t="s">
        <v>196</v>
      </c>
      <c r="B16" s="1" t="s">
        <v>187</v>
      </c>
      <c r="C16" s="3">
        <v>15170</v>
      </c>
      <c r="D16" s="3">
        <v>67667</v>
      </c>
      <c r="E16" s="3">
        <v>33585</v>
      </c>
      <c r="F16" s="3">
        <v>34082</v>
      </c>
      <c r="G16" s="154">
        <v>98.5</v>
      </c>
      <c r="H16" s="5">
        <v>4.5</v>
      </c>
      <c r="I16" s="5">
        <v>4.5</v>
      </c>
      <c r="J16" s="3">
        <v>3309</v>
      </c>
      <c r="K16" s="6" t="s">
        <v>396</v>
      </c>
      <c r="L16" s="1" t="s">
        <v>187</v>
      </c>
      <c r="M16" s="10">
        <v>125794</v>
      </c>
      <c r="N16" s="3">
        <v>340688</v>
      </c>
      <c r="O16" s="3">
        <v>169049</v>
      </c>
      <c r="P16" s="3">
        <v>171639</v>
      </c>
      <c r="Q16" s="5">
        <v>98.5</v>
      </c>
      <c r="R16" s="5">
        <v>2.7</v>
      </c>
      <c r="S16" s="154" t="s">
        <v>207</v>
      </c>
      <c r="T16" s="3">
        <v>9308</v>
      </c>
    </row>
    <row r="17" spans="1:20" ht="12.75" customHeight="1">
      <c r="A17" s="152" t="s">
        <v>198</v>
      </c>
      <c r="B17" s="1" t="s">
        <v>187</v>
      </c>
      <c r="C17" s="3">
        <v>16907</v>
      </c>
      <c r="D17" s="3">
        <v>72197</v>
      </c>
      <c r="E17" s="3">
        <v>36211</v>
      </c>
      <c r="F17" s="3">
        <v>35986</v>
      </c>
      <c r="G17" s="154">
        <v>100.1</v>
      </c>
      <c r="H17" s="5">
        <v>4.3</v>
      </c>
      <c r="I17" s="5">
        <v>6.7</v>
      </c>
      <c r="J17" s="3">
        <v>3530</v>
      </c>
      <c r="K17" s="6" t="s">
        <v>397</v>
      </c>
      <c r="L17" s="1">
        <v>36.11</v>
      </c>
      <c r="M17" s="10">
        <v>126754</v>
      </c>
      <c r="N17" s="3">
        <v>338993</v>
      </c>
      <c r="O17" s="3">
        <v>168150</v>
      </c>
      <c r="P17" s="3">
        <v>170843</v>
      </c>
      <c r="Q17" s="5">
        <v>98.4</v>
      </c>
      <c r="R17" s="5">
        <v>2.7</v>
      </c>
      <c r="S17" s="154" t="s">
        <v>209</v>
      </c>
      <c r="T17" s="3">
        <v>9388</v>
      </c>
    </row>
    <row r="18" spans="1:20" ht="12.75" customHeight="1">
      <c r="A18" s="152" t="s">
        <v>201</v>
      </c>
      <c r="B18" s="1" t="s">
        <v>187</v>
      </c>
      <c r="C18" s="3">
        <v>17154</v>
      </c>
      <c r="D18" s="3">
        <v>74679</v>
      </c>
      <c r="E18" s="3">
        <v>37599</v>
      </c>
      <c r="F18" s="3">
        <v>37080</v>
      </c>
      <c r="G18" s="154">
        <v>101.4</v>
      </c>
      <c r="H18" s="5">
        <v>4.4</v>
      </c>
      <c r="I18" s="5">
        <v>3.4</v>
      </c>
      <c r="J18" s="3">
        <v>3652</v>
      </c>
      <c r="K18" s="6" t="s">
        <v>398</v>
      </c>
      <c r="L18" s="1" t="s">
        <v>187</v>
      </c>
      <c r="M18" s="10">
        <v>127847</v>
      </c>
      <c r="N18" s="3">
        <v>336943</v>
      </c>
      <c r="O18" s="3">
        <v>166900</v>
      </c>
      <c r="P18" s="3">
        <v>170043</v>
      </c>
      <c r="Q18" s="5">
        <v>98.2</v>
      </c>
      <c r="R18" s="5">
        <v>2.6</v>
      </c>
      <c r="S18" s="154" t="s">
        <v>203</v>
      </c>
      <c r="T18" s="3">
        <v>9331</v>
      </c>
    </row>
    <row r="19" spans="1:20" ht="12.75" customHeight="1">
      <c r="A19" s="152" t="s">
        <v>204</v>
      </c>
      <c r="B19" s="1" t="s">
        <v>187</v>
      </c>
      <c r="C19" s="3">
        <v>17889</v>
      </c>
      <c r="D19" s="3">
        <v>77427</v>
      </c>
      <c r="E19" s="3">
        <v>38651</v>
      </c>
      <c r="F19" s="3">
        <v>38776</v>
      </c>
      <c r="G19" s="154">
        <v>99.7</v>
      </c>
      <c r="H19" s="5">
        <v>4.3</v>
      </c>
      <c r="I19" s="5">
        <v>3.7</v>
      </c>
      <c r="J19" s="3">
        <v>3786</v>
      </c>
      <c r="K19" s="6" t="s">
        <v>399</v>
      </c>
      <c r="L19" s="1" t="s">
        <v>187</v>
      </c>
      <c r="M19" s="10">
        <v>128713</v>
      </c>
      <c r="N19" s="3">
        <v>335052</v>
      </c>
      <c r="O19" s="3">
        <v>165907</v>
      </c>
      <c r="P19" s="3">
        <v>169145</v>
      </c>
      <c r="Q19" s="5">
        <v>98.1</v>
      </c>
      <c r="R19" s="5">
        <v>2.6</v>
      </c>
      <c r="S19" s="154" t="s">
        <v>203</v>
      </c>
      <c r="T19" s="3">
        <v>9279</v>
      </c>
    </row>
    <row r="20" spans="1:12" ht="7.5" customHeight="1">
      <c r="A20" s="152"/>
      <c r="B20" s="1"/>
      <c r="C20" s="3"/>
      <c r="D20" s="3"/>
      <c r="E20" s="3"/>
      <c r="F20" s="3"/>
      <c r="G20" s="154"/>
      <c r="H20" s="5"/>
      <c r="I20" s="5"/>
      <c r="J20" s="3"/>
      <c r="L20" s="155"/>
    </row>
    <row r="21" spans="1:20" ht="12.75" customHeight="1">
      <c r="A21" s="152" t="s">
        <v>206</v>
      </c>
      <c r="B21" s="1" t="s">
        <v>187</v>
      </c>
      <c r="C21" s="3">
        <v>17415</v>
      </c>
      <c r="D21" s="3">
        <v>78415</v>
      </c>
      <c r="E21" s="3">
        <v>39137</v>
      </c>
      <c r="F21" s="3">
        <v>39278</v>
      </c>
      <c r="G21" s="154">
        <v>99.6</v>
      </c>
      <c r="H21" s="5">
        <v>4.5</v>
      </c>
      <c r="I21" s="5">
        <v>1.3</v>
      </c>
      <c r="J21" s="3">
        <v>3834</v>
      </c>
      <c r="K21" s="6" t="s">
        <v>400</v>
      </c>
      <c r="L21" s="1" t="s">
        <v>187</v>
      </c>
      <c r="M21" s="10">
        <v>131139</v>
      </c>
      <c r="N21" s="3">
        <v>337550</v>
      </c>
      <c r="O21" s="3">
        <v>167001</v>
      </c>
      <c r="P21" s="3">
        <v>170549</v>
      </c>
      <c r="Q21" s="5">
        <v>97.9</v>
      </c>
      <c r="R21" s="5">
        <v>2.6</v>
      </c>
      <c r="S21" s="5">
        <v>0.7</v>
      </c>
      <c r="T21" s="3">
        <v>9348</v>
      </c>
    </row>
    <row r="22" spans="1:20" ht="12.75" customHeight="1">
      <c r="A22" s="152" t="s">
        <v>208</v>
      </c>
      <c r="B22" s="1" t="s">
        <v>187</v>
      </c>
      <c r="C22" s="3">
        <v>18093</v>
      </c>
      <c r="D22" s="3">
        <v>81246</v>
      </c>
      <c r="E22" s="3">
        <v>40405</v>
      </c>
      <c r="F22" s="3">
        <v>40841</v>
      </c>
      <c r="G22" s="154">
        <v>98.9</v>
      </c>
      <c r="H22" s="5">
        <v>4.5</v>
      </c>
      <c r="I22" s="5">
        <v>5.9</v>
      </c>
      <c r="J22" s="3">
        <v>3973</v>
      </c>
      <c r="K22" s="6" t="s">
        <v>401</v>
      </c>
      <c r="L22" s="1" t="s">
        <v>187</v>
      </c>
      <c r="M22" s="10">
        <v>133471</v>
      </c>
      <c r="N22" s="3">
        <v>339561</v>
      </c>
      <c r="O22" s="3">
        <v>168029</v>
      </c>
      <c r="P22" s="3">
        <v>171532</v>
      </c>
      <c r="Q22" s="5">
        <v>98</v>
      </c>
      <c r="R22" s="5">
        <v>2.5</v>
      </c>
      <c r="S22" s="5">
        <v>0.6</v>
      </c>
      <c r="T22" s="3">
        <v>9404</v>
      </c>
    </row>
    <row r="23" spans="1:20" ht="12.75" customHeight="1">
      <c r="A23" s="152" t="s">
        <v>210</v>
      </c>
      <c r="B23" s="1" t="s">
        <v>187</v>
      </c>
      <c r="C23" s="3">
        <v>18706</v>
      </c>
      <c r="D23" s="3">
        <v>82174</v>
      </c>
      <c r="E23" s="3">
        <v>40925</v>
      </c>
      <c r="F23" s="3">
        <v>41249</v>
      </c>
      <c r="G23" s="154">
        <v>99.2</v>
      </c>
      <c r="H23" s="5">
        <v>4.4</v>
      </c>
      <c r="I23" s="5">
        <v>1.1</v>
      </c>
      <c r="J23" s="3">
        <v>4018</v>
      </c>
      <c r="K23" s="6" t="s">
        <v>402</v>
      </c>
      <c r="L23" s="1" t="s">
        <v>187</v>
      </c>
      <c r="M23" s="10">
        <v>135498</v>
      </c>
      <c r="N23" s="3">
        <v>340540</v>
      </c>
      <c r="O23" s="3">
        <v>168270</v>
      </c>
      <c r="P23" s="3">
        <v>172270</v>
      </c>
      <c r="Q23" s="5">
        <v>97.67806350496315</v>
      </c>
      <c r="R23" s="156">
        <v>2.5132474280063173</v>
      </c>
      <c r="S23" s="156">
        <v>0.3</v>
      </c>
      <c r="T23" s="3">
        <v>9430.628634727222</v>
      </c>
    </row>
    <row r="24" spans="1:20" ht="12.75" customHeight="1">
      <c r="A24" s="152" t="s">
        <v>211</v>
      </c>
      <c r="B24" s="7">
        <v>22.23</v>
      </c>
      <c r="C24" s="3">
        <v>18563</v>
      </c>
      <c r="D24" s="3">
        <v>84921</v>
      </c>
      <c r="E24" s="3">
        <v>42291</v>
      </c>
      <c r="F24" s="3">
        <v>42630</v>
      </c>
      <c r="G24" s="154">
        <v>99.2</v>
      </c>
      <c r="H24" s="5">
        <v>4.6</v>
      </c>
      <c r="I24" s="5">
        <v>3.3</v>
      </c>
      <c r="J24" s="3">
        <v>3820</v>
      </c>
      <c r="K24" s="6" t="s">
        <v>216</v>
      </c>
      <c r="L24" s="1" t="s">
        <v>187</v>
      </c>
      <c r="M24" s="10">
        <v>138076</v>
      </c>
      <c r="N24" s="3">
        <v>342886</v>
      </c>
      <c r="O24" s="3">
        <v>169130</v>
      </c>
      <c r="P24" s="3">
        <v>173756</v>
      </c>
      <c r="Q24" s="5">
        <v>97.3</v>
      </c>
      <c r="R24" s="156">
        <v>2.5</v>
      </c>
      <c r="S24" s="156">
        <v>0.7</v>
      </c>
      <c r="T24" s="3">
        <v>9496</v>
      </c>
    </row>
    <row r="25" spans="1:20" ht="12.75" customHeight="1">
      <c r="A25" s="152" t="s">
        <v>212</v>
      </c>
      <c r="B25" s="1" t="s">
        <v>187</v>
      </c>
      <c r="C25" s="3">
        <v>18985</v>
      </c>
      <c r="D25" s="3">
        <v>88138</v>
      </c>
      <c r="E25" s="3">
        <v>43981</v>
      </c>
      <c r="F25" s="3">
        <v>44157</v>
      </c>
      <c r="G25" s="154">
        <v>99.6</v>
      </c>
      <c r="H25" s="5">
        <v>4.6</v>
      </c>
      <c r="I25" s="5">
        <v>3.8</v>
      </c>
      <c r="J25" s="3">
        <v>3965</v>
      </c>
      <c r="K25" s="6" t="s">
        <v>218</v>
      </c>
      <c r="L25" s="1" t="s">
        <v>219</v>
      </c>
      <c r="M25" s="10">
        <v>140178</v>
      </c>
      <c r="N25" s="3">
        <v>344939</v>
      </c>
      <c r="O25" s="3">
        <v>169967</v>
      </c>
      <c r="P25" s="3">
        <v>174972</v>
      </c>
      <c r="Q25" s="5">
        <v>97.1</v>
      </c>
      <c r="R25" s="156">
        <v>2.5</v>
      </c>
      <c r="S25" s="157">
        <v>0.6</v>
      </c>
      <c r="T25" s="3">
        <v>9552</v>
      </c>
    </row>
    <row r="26" spans="1:12" ht="7.5" customHeight="1">
      <c r="A26" s="152"/>
      <c r="B26" s="1"/>
      <c r="C26" s="3"/>
      <c r="D26" s="3"/>
      <c r="E26" s="3"/>
      <c r="F26" s="3"/>
      <c r="G26" s="154"/>
      <c r="H26" s="5"/>
      <c r="I26" s="5"/>
      <c r="J26" s="3"/>
      <c r="L26" s="155"/>
    </row>
    <row r="27" spans="1:20" ht="12.75" customHeight="1">
      <c r="A27" s="152" t="s">
        <v>213</v>
      </c>
      <c r="B27" s="1" t="s">
        <v>187</v>
      </c>
      <c r="C27" s="3">
        <v>21234</v>
      </c>
      <c r="D27" s="3">
        <v>97887</v>
      </c>
      <c r="E27" s="3">
        <v>49075</v>
      </c>
      <c r="F27" s="3">
        <v>48812</v>
      </c>
      <c r="G27" s="154">
        <v>100.5</v>
      </c>
      <c r="H27" s="5">
        <v>4.6</v>
      </c>
      <c r="I27" s="5">
        <v>11.1</v>
      </c>
      <c r="J27" s="3">
        <v>4403</v>
      </c>
      <c r="K27" s="14" t="s">
        <v>221</v>
      </c>
      <c r="L27" s="1" t="s">
        <v>219</v>
      </c>
      <c r="M27" s="10">
        <v>141655</v>
      </c>
      <c r="N27" s="3">
        <v>346145</v>
      </c>
      <c r="O27" s="3">
        <v>170310</v>
      </c>
      <c r="P27" s="3">
        <v>175835</v>
      </c>
      <c r="Q27" s="156">
        <v>96.8</v>
      </c>
      <c r="R27" s="156">
        <v>2.4435777063993505</v>
      </c>
      <c r="S27" s="158">
        <v>0.3</v>
      </c>
      <c r="T27" s="3">
        <v>9585.848795347549</v>
      </c>
    </row>
    <row r="28" spans="1:20" ht="12.75" customHeight="1">
      <c r="A28" s="152" t="s">
        <v>214</v>
      </c>
      <c r="B28" s="7">
        <v>37.41</v>
      </c>
      <c r="C28" s="3">
        <v>21333</v>
      </c>
      <c r="D28" s="3">
        <v>100887</v>
      </c>
      <c r="E28" s="3">
        <v>50180</v>
      </c>
      <c r="F28" s="3">
        <v>50707</v>
      </c>
      <c r="G28" s="154">
        <v>99</v>
      </c>
      <c r="H28" s="5">
        <v>4.7</v>
      </c>
      <c r="I28" s="5">
        <v>3.1</v>
      </c>
      <c r="J28" s="3">
        <v>2697</v>
      </c>
      <c r="K28" s="14" t="s">
        <v>223</v>
      </c>
      <c r="L28" s="1" t="s">
        <v>219</v>
      </c>
      <c r="M28" s="10">
        <v>143724</v>
      </c>
      <c r="N28" s="3">
        <v>348035</v>
      </c>
      <c r="O28" s="3">
        <v>170754</v>
      </c>
      <c r="P28" s="3">
        <v>177281</v>
      </c>
      <c r="Q28" s="5">
        <v>96.31827437796493</v>
      </c>
      <c r="R28" s="156">
        <v>2.4</v>
      </c>
      <c r="S28" s="159">
        <v>0.5</v>
      </c>
      <c r="T28" s="3">
        <v>9638</v>
      </c>
    </row>
    <row r="29" spans="1:20" ht="12.75" customHeight="1">
      <c r="A29" s="152" t="s">
        <v>215</v>
      </c>
      <c r="B29" s="1" t="s">
        <v>187</v>
      </c>
      <c r="C29" s="3">
        <v>23433</v>
      </c>
      <c r="D29" s="3">
        <v>108738</v>
      </c>
      <c r="E29" s="3">
        <v>54375</v>
      </c>
      <c r="F29" s="3">
        <v>54363</v>
      </c>
      <c r="G29" s="154">
        <v>100</v>
      </c>
      <c r="H29" s="5">
        <v>4.6</v>
      </c>
      <c r="I29" s="5">
        <v>7.8</v>
      </c>
      <c r="J29" s="3">
        <v>2907</v>
      </c>
      <c r="K29" s="14" t="s">
        <v>225</v>
      </c>
      <c r="L29" s="1" t="s">
        <v>219</v>
      </c>
      <c r="M29" s="10">
        <v>145468</v>
      </c>
      <c r="N29" s="3">
        <v>349076</v>
      </c>
      <c r="O29" s="3">
        <v>170966</v>
      </c>
      <c r="P29" s="3">
        <v>178110</v>
      </c>
      <c r="Q29" s="5">
        <v>95.98899556453877</v>
      </c>
      <c r="R29" s="156">
        <v>2.4</v>
      </c>
      <c r="S29" s="158">
        <v>0.2991078483485856</v>
      </c>
      <c r="T29" s="3">
        <v>9667</v>
      </c>
    </row>
    <row r="30" spans="1:20" ht="12.75" customHeight="1">
      <c r="A30" s="152" t="s">
        <v>217</v>
      </c>
      <c r="B30" s="8">
        <v>36.6</v>
      </c>
      <c r="C30" s="3">
        <v>24508</v>
      </c>
      <c r="D30" s="3">
        <v>112227</v>
      </c>
      <c r="E30" s="3">
        <v>56170</v>
      </c>
      <c r="F30" s="3">
        <v>56057</v>
      </c>
      <c r="G30" s="154">
        <v>100.2</v>
      </c>
      <c r="H30" s="5">
        <v>4.6</v>
      </c>
      <c r="I30" s="5">
        <v>3.2</v>
      </c>
      <c r="J30" s="3">
        <v>3066</v>
      </c>
      <c r="K30" s="14" t="s">
        <v>227</v>
      </c>
      <c r="L30" s="1" t="s">
        <v>219</v>
      </c>
      <c r="M30" s="10">
        <v>147271</v>
      </c>
      <c r="N30" s="3">
        <v>350483</v>
      </c>
      <c r="O30" s="3">
        <v>171291</v>
      </c>
      <c r="P30" s="3">
        <v>179192</v>
      </c>
      <c r="Q30" s="5">
        <v>95.5907629804902</v>
      </c>
      <c r="R30" s="156">
        <v>2.3798507513359723</v>
      </c>
      <c r="S30" s="158">
        <v>0.40306408919547604</v>
      </c>
      <c r="T30" s="3">
        <v>9705.98172251454</v>
      </c>
    </row>
    <row r="31" spans="1:20" ht="12.75" customHeight="1">
      <c r="A31" s="152" t="s">
        <v>220</v>
      </c>
      <c r="B31" s="1" t="s">
        <v>187</v>
      </c>
      <c r="C31" s="3">
        <v>25984</v>
      </c>
      <c r="D31" s="3">
        <v>116397</v>
      </c>
      <c r="E31" s="3">
        <v>58392</v>
      </c>
      <c r="F31" s="3">
        <v>58005</v>
      </c>
      <c r="G31" s="154">
        <v>100.7</v>
      </c>
      <c r="H31" s="5">
        <v>4.5</v>
      </c>
      <c r="I31" s="5">
        <v>3.7</v>
      </c>
      <c r="J31" s="3">
        <v>3180</v>
      </c>
      <c r="K31" s="14" t="s">
        <v>229</v>
      </c>
      <c r="L31" s="1" t="s">
        <v>219</v>
      </c>
      <c r="M31" s="9">
        <v>148482</v>
      </c>
      <c r="N31" s="10">
        <v>351283</v>
      </c>
      <c r="O31" s="9">
        <v>171290</v>
      </c>
      <c r="P31" s="9">
        <v>179993</v>
      </c>
      <c r="Q31" s="160">
        <v>95.16481196490975</v>
      </c>
      <c r="R31" s="161">
        <v>2.365828854675988</v>
      </c>
      <c r="S31" s="13">
        <v>0.2282564346915542</v>
      </c>
      <c r="T31" s="162">
        <v>9728.136250346164</v>
      </c>
    </row>
    <row r="32" spans="1:12" ht="7.5" customHeight="1">
      <c r="A32" s="152"/>
      <c r="B32" s="1"/>
      <c r="C32" s="3"/>
      <c r="D32" s="3"/>
      <c r="E32" s="3"/>
      <c r="F32" s="3"/>
      <c r="G32" s="154"/>
      <c r="H32" s="5"/>
      <c r="I32" s="5"/>
      <c r="J32" s="3"/>
      <c r="L32" s="155"/>
    </row>
    <row r="33" spans="1:20" ht="12.75" customHeight="1">
      <c r="A33" s="152" t="s">
        <v>222</v>
      </c>
      <c r="B33" s="1" t="s">
        <v>187</v>
      </c>
      <c r="C33" s="3">
        <v>27491</v>
      </c>
      <c r="D33" s="3">
        <v>120203</v>
      </c>
      <c r="E33" s="3">
        <v>60412</v>
      </c>
      <c r="F33" s="3">
        <v>59791</v>
      </c>
      <c r="G33" s="154">
        <v>101</v>
      </c>
      <c r="H33" s="5">
        <v>4.3</v>
      </c>
      <c r="I33" s="5">
        <v>7.5</v>
      </c>
      <c r="J33" s="3">
        <v>3284</v>
      </c>
      <c r="K33" s="14" t="s">
        <v>231</v>
      </c>
      <c r="L33" s="1" t="s">
        <v>187</v>
      </c>
      <c r="M33" s="9">
        <v>149679</v>
      </c>
      <c r="N33" s="10">
        <v>351168</v>
      </c>
      <c r="O33" s="9">
        <v>170927</v>
      </c>
      <c r="P33" s="9">
        <v>180241</v>
      </c>
      <c r="Q33" s="160">
        <v>94.83247429830061</v>
      </c>
      <c r="R33" s="161">
        <v>2.3461407411861384</v>
      </c>
      <c r="S33" s="13">
        <v>-0.03273713786320431</v>
      </c>
      <c r="T33" s="162">
        <v>9724.951536970368</v>
      </c>
    </row>
    <row r="34" spans="1:20" ht="12.75" customHeight="1">
      <c r="A34" s="152" t="s">
        <v>224</v>
      </c>
      <c r="B34" s="1" t="s">
        <v>187</v>
      </c>
      <c r="C34" s="3">
        <v>30118</v>
      </c>
      <c r="D34" s="3">
        <v>128354</v>
      </c>
      <c r="E34" s="3">
        <v>65146</v>
      </c>
      <c r="F34" s="3">
        <v>63208</v>
      </c>
      <c r="G34" s="154">
        <v>103.1</v>
      </c>
      <c r="H34" s="5">
        <v>4.3</v>
      </c>
      <c r="I34" s="5">
        <v>6.8</v>
      </c>
      <c r="J34" s="3">
        <v>3507</v>
      </c>
      <c r="K34" s="14" t="s">
        <v>233</v>
      </c>
      <c r="L34" s="1" t="s">
        <v>187</v>
      </c>
      <c r="M34" s="9">
        <v>151067</v>
      </c>
      <c r="N34" s="10">
        <v>351343</v>
      </c>
      <c r="O34" s="9">
        <v>170635</v>
      </c>
      <c r="P34" s="9">
        <v>180708</v>
      </c>
      <c r="Q34" s="160">
        <v>94.42581402040861</v>
      </c>
      <c r="R34" s="161">
        <v>2.325742882297259</v>
      </c>
      <c r="S34" s="13">
        <v>0.04983369783123747</v>
      </c>
      <c r="T34" s="162">
        <v>9729.797839933537</v>
      </c>
    </row>
    <row r="35" spans="1:20" ht="12.75" customHeight="1">
      <c r="A35" s="152" t="s">
        <v>226</v>
      </c>
      <c r="B35" s="1" t="s">
        <v>187</v>
      </c>
      <c r="C35" s="3">
        <v>32977</v>
      </c>
      <c r="D35" s="3">
        <v>136623</v>
      </c>
      <c r="E35" s="3">
        <v>69953</v>
      </c>
      <c r="F35" s="3">
        <v>66670</v>
      </c>
      <c r="G35" s="154">
        <v>104.9</v>
      </c>
      <c r="H35" s="5">
        <v>4.1</v>
      </c>
      <c r="I35" s="5">
        <v>6.4</v>
      </c>
      <c r="J35" s="3">
        <v>3733</v>
      </c>
      <c r="K35" s="14" t="s">
        <v>267</v>
      </c>
      <c r="L35" s="1" t="s">
        <v>187</v>
      </c>
      <c r="M35" s="9">
        <v>152572</v>
      </c>
      <c r="N35" s="10">
        <v>351868</v>
      </c>
      <c r="O35" s="9">
        <v>170463</v>
      </c>
      <c r="P35" s="9">
        <v>181405</v>
      </c>
      <c r="Q35" s="160">
        <v>93.96819271795155</v>
      </c>
      <c r="R35" s="161">
        <v>2.3062422987179825</v>
      </c>
      <c r="S35" s="13">
        <v>0.14942662867909706</v>
      </c>
      <c r="T35" s="162">
        <v>9744.336748823041</v>
      </c>
    </row>
    <row r="36" spans="1:20" ht="12.75" customHeight="1">
      <c r="A36" s="152" t="s">
        <v>228</v>
      </c>
      <c r="B36" s="1" t="s">
        <v>187</v>
      </c>
      <c r="C36" s="3">
        <v>39138</v>
      </c>
      <c r="D36" s="3">
        <v>154009</v>
      </c>
      <c r="E36" s="3">
        <v>79042</v>
      </c>
      <c r="F36" s="3">
        <v>74967</v>
      </c>
      <c r="G36" s="154">
        <v>105.4</v>
      </c>
      <c r="H36" s="5">
        <v>3.9</v>
      </c>
      <c r="I36" s="5">
        <v>12.7</v>
      </c>
      <c r="J36" s="3">
        <v>4208</v>
      </c>
      <c r="K36" s="14" t="s">
        <v>236</v>
      </c>
      <c r="L36" s="1" t="s">
        <v>187</v>
      </c>
      <c r="M36" s="9">
        <v>154196</v>
      </c>
      <c r="N36" s="10">
        <v>352626</v>
      </c>
      <c r="O36" s="9">
        <v>170592</v>
      </c>
      <c r="P36" s="9">
        <v>182034</v>
      </c>
      <c r="Q36" s="160">
        <v>93.7</v>
      </c>
      <c r="R36" s="161">
        <v>2.3</v>
      </c>
      <c r="S36" s="13">
        <v>0.2</v>
      </c>
      <c r="T36" s="162">
        <v>9765</v>
      </c>
    </row>
    <row r="37" spans="1:20" ht="12.75" customHeight="1">
      <c r="A37" s="152" t="s">
        <v>230</v>
      </c>
      <c r="B37" s="1" t="s">
        <v>187</v>
      </c>
      <c r="C37" s="3">
        <v>45525</v>
      </c>
      <c r="D37" s="3">
        <v>172870</v>
      </c>
      <c r="E37" s="3">
        <v>89220</v>
      </c>
      <c r="F37" s="3">
        <v>83650</v>
      </c>
      <c r="G37" s="154">
        <v>106.7</v>
      </c>
      <c r="H37" s="5">
        <v>3.8</v>
      </c>
      <c r="I37" s="5">
        <v>12.2</v>
      </c>
      <c r="J37" s="3">
        <v>4723</v>
      </c>
      <c r="K37" s="14" t="s">
        <v>268</v>
      </c>
      <c r="L37" s="1" t="s">
        <v>187</v>
      </c>
      <c r="M37" s="9">
        <v>155081</v>
      </c>
      <c r="N37" s="10">
        <v>352366</v>
      </c>
      <c r="O37" s="9">
        <v>170304</v>
      </c>
      <c r="P37" s="9">
        <v>182062</v>
      </c>
      <c r="Q37" s="160">
        <v>93.5</v>
      </c>
      <c r="R37" s="161">
        <v>2.3</v>
      </c>
      <c r="S37" s="13">
        <v>-0.073732509</v>
      </c>
      <c r="T37" s="162">
        <v>9758</v>
      </c>
    </row>
    <row r="38" spans="1:12" ht="7.5" customHeight="1">
      <c r="A38" s="152"/>
      <c r="B38" s="1"/>
      <c r="C38" s="3"/>
      <c r="D38" s="3"/>
      <c r="E38" s="3"/>
      <c r="F38" s="3"/>
      <c r="G38" s="154"/>
      <c r="H38" s="5"/>
      <c r="I38" s="5"/>
      <c r="J38" s="3"/>
      <c r="L38" s="155"/>
    </row>
    <row r="39" spans="1:20" ht="12.75" customHeight="1">
      <c r="A39" s="152" t="s">
        <v>232</v>
      </c>
      <c r="B39" s="1" t="s">
        <v>187</v>
      </c>
      <c r="C39" s="3">
        <v>53472</v>
      </c>
      <c r="D39" s="3">
        <v>197272</v>
      </c>
      <c r="E39" s="3">
        <v>101549</v>
      </c>
      <c r="F39" s="3">
        <v>95723</v>
      </c>
      <c r="G39" s="154">
        <v>106.1</v>
      </c>
      <c r="H39" s="5">
        <v>3.7</v>
      </c>
      <c r="I39" s="5">
        <v>14.1</v>
      </c>
      <c r="J39" s="3">
        <v>5390</v>
      </c>
      <c r="K39" s="14" t="s">
        <v>269</v>
      </c>
      <c r="L39" s="1" t="s">
        <v>187</v>
      </c>
      <c r="M39" s="11">
        <v>155679</v>
      </c>
      <c r="N39" s="11">
        <v>351771</v>
      </c>
      <c r="O39" s="11">
        <v>169750</v>
      </c>
      <c r="P39" s="11">
        <v>182021</v>
      </c>
      <c r="Q39" s="12">
        <v>93.3</v>
      </c>
      <c r="R39" s="12">
        <v>2.3</v>
      </c>
      <c r="S39" s="13">
        <v>-0.2</v>
      </c>
      <c r="T39" s="11">
        <v>9742</v>
      </c>
    </row>
    <row r="40" spans="1:22" ht="12.75" customHeight="1">
      <c r="A40" s="152" t="s">
        <v>234</v>
      </c>
      <c r="B40" s="1" t="s">
        <v>187</v>
      </c>
      <c r="C40" s="3">
        <v>58383</v>
      </c>
      <c r="D40" s="3">
        <v>211506</v>
      </c>
      <c r="E40" s="3">
        <v>108783</v>
      </c>
      <c r="F40" s="3">
        <v>102723</v>
      </c>
      <c r="G40" s="154">
        <v>105.9</v>
      </c>
      <c r="H40" s="5">
        <v>3.6</v>
      </c>
      <c r="I40" s="5">
        <v>7.2</v>
      </c>
      <c r="J40" s="3">
        <v>5779</v>
      </c>
      <c r="K40" s="14" t="s">
        <v>270</v>
      </c>
      <c r="L40" s="1" t="s">
        <v>187</v>
      </c>
      <c r="M40" s="11">
        <v>157273</v>
      </c>
      <c r="N40" s="11">
        <v>353493</v>
      </c>
      <c r="O40" s="11">
        <v>170642</v>
      </c>
      <c r="P40" s="11">
        <v>182851</v>
      </c>
      <c r="Q40" s="12">
        <v>93.3</v>
      </c>
      <c r="R40" s="12">
        <v>2.2</v>
      </c>
      <c r="S40" s="13">
        <v>0.5</v>
      </c>
      <c r="T40" s="11">
        <v>9789</v>
      </c>
      <c r="V40" s="163"/>
    </row>
    <row r="41" spans="1:22" ht="12.75" customHeight="1">
      <c r="A41" s="152" t="s">
        <v>235</v>
      </c>
      <c r="B41" s="1" t="s">
        <v>187</v>
      </c>
      <c r="C41" s="3">
        <v>64525</v>
      </c>
      <c r="D41" s="3">
        <v>230413</v>
      </c>
      <c r="E41" s="3">
        <v>118575</v>
      </c>
      <c r="F41" s="3">
        <v>111838</v>
      </c>
      <c r="G41" s="154">
        <v>106</v>
      </c>
      <c r="H41" s="5">
        <v>3.6</v>
      </c>
      <c r="I41" s="5">
        <v>8.9</v>
      </c>
      <c r="J41" s="3">
        <v>6295</v>
      </c>
      <c r="K41" s="14" t="s">
        <v>278</v>
      </c>
      <c r="L41" s="1" t="s">
        <v>187</v>
      </c>
      <c r="M41" s="11">
        <v>158925</v>
      </c>
      <c r="N41" s="11">
        <v>356167</v>
      </c>
      <c r="O41" s="11">
        <v>171721</v>
      </c>
      <c r="P41" s="11">
        <v>184446</v>
      </c>
      <c r="Q41" s="13">
        <v>93.10096179911736</v>
      </c>
      <c r="R41" s="13">
        <v>2.241101148340412</v>
      </c>
      <c r="S41" s="13">
        <v>0.7564506227846096</v>
      </c>
      <c r="T41" s="11">
        <v>9863</v>
      </c>
      <c r="V41" s="163"/>
    </row>
    <row r="42" spans="1:22" ht="12.75" customHeight="1">
      <c r="A42" s="152" t="s">
        <v>237</v>
      </c>
      <c r="B42" s="1" t="s">
        <v>187</v>
      </c>
      <c r="C42" s="3">
        <v>69766</v>
      </c>
      <c r="D42" s="3">
        <v>241821</v>
      </c>
      <c r="E42" s="3">
        <v>124075</v>
      </c>
      <c r="F42" s="3">
        <v>117746</v>
      </c>
      <c r="G42" s="154">
        <v>105.4</v>
      </c>
      <c r="H42" s="5">
        <v>3.7</v>
      </c>
      <c r="I42" s="5">
        <v>5</v>
      </c>
      <c r="J42" s="3">
        <v>6607</v>
      </c>
      <c r="K42" s="14" t="s">
        <v>281</v>
      </c>
      <c r="L42" s="1" t="s">
        <v>187</v>
      </c>
      <c r="M42" s="11">
        <v>161187</v>
      </c>
      <c r="N42" s="11">
        <v>359689</v>
      </c>
      <c r="O42" s="11">
        <v>173311</v>
      </c>
      <c r="P42" s="11">
        <v>186378</v>
      </c>
      <c r="Q42" s="13">
        <v>92.98897938597904</v>
      </c>
      <c r="R42" s="13">
        <v>2.2315012997326087</v>
      </c>
      <c r="S42" s="13">
        <v>0.988861966437093</v>
      </c>
      <c r="T42" s="11">
        <v>9960.92495153697</v>
      </c>
      <c r="V42" s="118"/>
    </row>
    <row r="43" spans="1:20" ht="12.75" customHeight="1">
      <c r="A43" s="152" t="s">
        <v>238</v>
      </c>
      <c r="B43" s="1" t="s">
        <v>187</v>
      </c>
      <c r="C43" s="3">
        <v>80114</v>
      </c>
      <c r="D43" s="3">
        <v>252030</v>
      </c>
      <c r="E43" s="3">
        <v>129267</v>
      </c>
      <c r="F43" s="3">
        <v>122763</v>
      </c>
      <c r="G43" s="154">
        <v>105.3</v>
      </c>
      <c r="H43" s="5">
        <v>3.1</v>
      </c>
      <c r="I43" s="5">
        <v>4.2</v>
      </c>
      <c r="J43" s="3">
        <v>6886</v>
      </c>
      <c r="K43" s="14" t="s">
        <v>282</v>
      </c>
      <c r="L43" s="1">
        <v>36.09</v>
      </c>
      <c r="M43" s="15">
        <v>163064</v>
      </c>
      <c r="N43" s="15">
        <v>361877</v>
      </c>
      <c r="O43" s="15">
        <v>174255</v>
      </c>
      <c r="P43" s="15">
        <v>187622</v>
      </c>
      <c r="Q43" s="16">
        <f>O43/P43*100</f>
        <v>92.875568963128</v>
      </c>
      <c r="R43" s="16">
        <f>N43/M43</f>
        <v>2.219232939214051</v>
      </c>
      <c r="S43" s="16">
        <f>(N43-N42)/N43*100</f>
        <v>0.6046253284955938</v>
      </c>
      <c r="T43" s="15">
        <f>N43/L43</f>
        <v>10027.071210861734</v>
      </c>
    </row>
    <row r="44" spans="1:12" ht="7.5" customHeight="1">
      <c r="A44" s="152"/>
      <c r="B44" s="1"/>
      <c r="C44" s="3"/>
      <c r="D44" s="3"/>
      <c r="E44" s="3"/>
      <c r="F44" s="3"/>
      <c r="G44" s="154"/>
      <c r="H44" s="5"/>
      <c r="I44" s="5"/>
      <c r="J44" s="3"/>
      <c r="L44" s="155"/>
    </row>
    <row r="45" spans="1:20" ht="12.75" customHeight="1">
      <c r="A45" s="152" t="s">
        <v>239</v>
      </c>
      <c r="B45" s="1" t="s">
        <v>187</v>
      </c>
      <c r="C45" s="3">
        <v>83174</v>
      </c>
      <c r="D45" s="3">
        <v>257590</v>
      </c>
      <c r="E45" s="3">
        <v>131782</v>
      </c>
      <c r="F45" s="3">
        <v>125808</v>
      </c>
      <c r="G45" s="154">
        <v>104.7</v>
      </c>
      <c r="H45" s="5">
        <v>3.1</v>
      </c>
      <c r="I45" s="5">
        <v>2.2</v>
      </c>
      <c r="J45" s="3">
        <v>7038</v>
      </c>
      <c r="K45" s="14" t="s">
        <v>403</v>
      </c>
      <c r="L45" s="1" t="s">
        <v>187</v>
      </c>
      <c r="M45" s="15">
        <v>165540</v>
      </c>
      <c r="N45" s="15">
        <v>365587</v>
      </c>
      <c r="O45" s="15">
        <v>175892</v>
      </c>
      <c r="P45" s="15">
        <v>189695</v>
      </c>
      <c r="Q45" s="16">
        <f>O45/P45*100</f>
        <v>92.72358259310998</v>
      </c>
      <c r="R45" s="16">
        <f>N45/M45</f>
        <v>2.208451129636342</v>
      </c>
      <c r="S45" s="16">
        <f>(N45-N43)/N43*100</f>
        <v>1.025210223363187</v>
      </c>
      <c r="T45" s="15">
        <v>10130</v>
      </c>
    </row>
    <row r="46" spans="1:20" ht="12.75" customHeight="1">
      <c r="A46" s="152" t="s">
        <v>240</v>
      </c>
      <c r="B46" s="1" t="s">
        <v>187</v>
      </c>
      <c r="C46" s="3">
        <v>87787</v>
      </c>
      <c r="D46" s="3">
        <v>268404</v>
      </c>
      <c r="E46" s="3">
        <v>136902</v>
      </c>
      <c r="F46" s="3">
        <v>131502</v>
      </c>
      <c r="G46" s="154">
        <v>104.1</v>
      </c>
      <c r="H46" s="5">
        <v>3.1</v>
      </c>
      <c r="I46" s="5">
        <v>4.2</v>
      </c>
      <c r="J46" s="3">
        <v>7333</v>
      </c>
      <c r="K46" s="14" t="s">
        <v>404</v>
      </c>
      <c r="L46" s="1" t="s">
        <v>187</v>
      </c>
      <c r="M46" s="15">
        <v>168328</v>
      </c>
      <c r="N46" s="15">
        <v>369441</v>
      </c>
      <c r="O46" s="15">
        <v>177613</v>
      </c>
      <c r="P46" s="15">
        <v>191828</v>
      </c>
      <c r="Q46" s="16">
        <f>O46/P46*100</f>
        <v>92.58971578705925</v>
      </c>
      <c r="R46" s="16">
        <f>N46/M46</f>
        <v>2.194768547122285</v>
      </c>
      <c r="S46" s="16">
        <f>(N46-N45)/N45*100</f>
        <v>1.054195034287324</v>
      </c>
      <c r="T46" s="15">
        <v>10237</v>
      </c>
    </row>
    <row r="47" spans="1:20" ht="12.75" customHeight="1">
      <c r="A47" s="152" t="s">
        <v>241</v>
      </c>
      <c r="B47" s="1" t="s">
        <v>187</v>
      </c>
      <c r="C47" s="3">
        <v>90528</v>
      </c>
      <c r="D47" s="3">
        <v>274031</v>
      </c>
      <c r="E47" s="3">
        <v>139542</v>
      </c>
      <c r="F47" s="3">
        <v>134489</v>
      </c>
      <c r="G47" s="154">
        <v>103.8</v>
      </c>
      <c r="H47" s="5">
        <v>3</v>
      </c>
      <c r="I47" s="5">
        <v>2.1</v>
      </c>
      <c r="J47" s="3">
        <v>7467</v>
      </c>
      <c r="K47" s="14" t="s">
        <v>484</v>
      </c>
      <c r="L47" s="1" t="s">
        <v>187</v>
      </c>
      <c r="M47" s="15">
        <v>169790</v>
      </c>
      <c r="N47" s="15">
        <v>370365</v>
      </c>
      <c r="O47" s="15">
        <v>177756</v>
      </c>
      <c r="P47" s="15">
        <v>192609</v>
      </c>
      <c r="Q47" s="16">
        <f>O47/P47*100</f>
        <v>92.28852234319268</v>
      </c>
      <c r="R47" s="16">
        <f>N47/M47</f>
        <v>2.1813122091995996</v>
      </c>
      <c r="S47" s="16">
        <f>(N47-N46)/N46*100</f>
        <v>0.25010759498810364</v>
      </c>
      <c r="T47" s="15">
        <f>N47/L43</f>
        <v>10262.261014131338</v>
      </c>
    </row>
    <row r="48" spans="1:20" ht="12.75" customHeight="1">
      <c r="A48" s="152" t="s">
        <v>242</v>
      </c>
      <c r="B48" s="1" t="s">
        <v>187</v>
      </c>
      <c r="C48" s="3">
        <v>93405</v>
      </c>
      <c r="D48" s="3">
        <v>280573</v>
      </c>
      <c r="E48" s="3">
        <v>142494</v>
      </c>
      <c r="F48" s="3">
        <v>138079</v>
      </c>
      <c r="G48" s="154">
        <v>103.2</v>
      </c>
      <c r="H48" s="5">
        <v>3</v>
      </c>
      <c r="I48" s="5">
        <v>2.4</v>
      </c>
      <c r="J48" s="3">
        <v>7666</v>
      </c>
      <c r="K48" s="14" t="s">
        <v>405</v>
      </c>
      <c r="L48" s="1" t="s">
        <v>187</v>
      </c>
      <c r="M48" s="15">
        <v>171500</v>
      </c>
      <c r="N48" s="15">
        <v>371753</v>
      </c>
      <c r="O48" s="15">
        <v>178293</v>
      </c>
      <c r="P48" s="15">
        <v>193460</v>
      </c>
      <c r="Q48" s="16">
        <f>O48/P48*100</f>
        <v>92.1601364623178</v>
      </c>
      <c r="R48" s="16">
        <f>N48/M48</f>
        <v>2.167655976676385</v>
      </c>
      <c r="S48" s="16">
        <f>(N48-N47)/N47*100</f>
        <v>0.3747654340987944</v>
      </c>
      <c r="T48" s="15">
        <f>N48/L43</f>
        <v>10300.720421169299</v>
      </c>
    </row>
    <row r="49" spans="1:20" ht="12.75" customHeight="1">
      <c r="A49" s="152" t="s">
        <v>243</v>
      </c>
      <c r="B49" s="1" t="s">
        <v>187</v>
      </c>
      <c r="C49" s="3">
        <v>97449</v>
      </c>
      <c r="D49" s="3">
        <v>289337</v>
      </c>
      <c r="E49" s="3">
        <v>146586</v>
      </c>
      <c r="F49" s="3">
        <v>142751</v>
      </c>
      <c r="G49" s="154">
        <v>102.7</v>
      </c>
      <c r="H49" s="5">
        <v>3</v>
      </c>
      <c r="I49" s="5">
        <v>3.1</v>
      </c>
      <c r="J49" s="3">
        <v>7905</v>
      </c>
      <c r="K49" s="186" t="s">
        <v>390</v>
      </c>
      <c r="L49" s="1" t="s">
        <v>187</v>
      </c>
      <c r="M49" s="15">
        <v>173280</v>
      </c>
      <c r="N49" s="15">
        <v>372948</v>
      </c>
      <c r="O49" s="15">
        <v>178672</v>
      </c>
      <c r="P49" s="15">
        <v>194276</v>
      </c>
      <c r="Q49" s="16">
        <f>O49/P49*100</f>
        <v>91.96812781815561</v>
      </c>
      <c r="R49" s="16">
        <f>N49/M49</f>
        <v>2.152285318559557</v>
      </c>
      <c r="S49" s="16">
        <f>(N49-N48)/N48*100</f>
        <v>0.32144999502357746</v>
      </c>
      <c r="T49" s="15">
        <f>N49/L43</f>
        <v>10333.832086450539</v>
      </c>
    </row>
    <row r="50" spans="1:20" ht="7.5" customHeight="1">
      <c r="A50" s="152"/>
      <c r="B50" s="1"/>
      <c r="C50" s="3"/>
      <c r="D50" s="3"/>
      <c r="E50" s="3"/>
      <c r="F50" s="3"/>
      <c r="G50" s="154"/>
      <c r="H50" s="5"/>
      <c r="I50" s="5"/>
      <c r="J50" s="3"/>
      <c r="K50" s="184"/>
      <c r="L50" s="17"/>
      <c r="M50" s="18"/>
      <c r="N50" s="18"/>
      <c r="O50" s="18"/>
      <c r="P50" s="18"/>
      <c r="Q50" s="19"/>
      <c r="R50" s="19"/>
      <c r="S50" s="19"/>
      <c r="T50" s="18"/>
    </row>
    <row r="51" spans="1:20" ht="12.75" customHeight="1">
      <c r="A51" s="6" t="s">
        <v>244</v>
      </c>
      <c r="B51" s="1" t="s">
        <v>187</v>
      </c>
      <c r="C51" s="3">
        <v>100465</v>
      </c>
      <c r="D51" s="3">
        <v>296090</v>
      </c>
      <c r="E51" s="3">
        <v>149550</v>
      </c>
      <c r="F51" s="3">
        <v>146540</v>
      </c>
      <c r="G51" s="5">
        <v>102.1</v>
      </c>
      <c r="H51" s="5">
        <v>2.9</v>
      </c>
      <c r="I51" s="5">
        <v>2.3</v>
      </c>
      <c r="J51" s="3">
        <v>8090</v>
      </c>
      <c r="K51" s="202" t="s">
        <v>495</v>
      </c>
      <c r="L51" s="174" t="s">
        <v>187</v>
      </c>
      <c r="M51" s="15">
        <v>175466</v>
      </c>
      <c r="N51" s="15">
        <v>375522</v>
      </c>
      <c r="O51" s="15">
        <v>179877</v>
      </c>
      <c r="P51" s="15">
        <v>195645</v>
      </c>
      <c r="Q51" s="16">
        <v>91.94050448516445</v>
      </c>
      <c r="R51" s="16">
        <v>2.1401411099586243</v>
      </c>
      <c r="S51" s="16">
        <v>0.690176646610251</v>
      </c>
      <c r="T51" s="15">
        <v>10405.153782211139</v>
      </c>
    </row>
    <row r="52" spans="1:20" ht="12.75" customHeight="1" thickBot="1">
      <c r="A52" s="6" t="s">
        <v>245</v>
      </c>
      <c r="B52" s="1" t="s">
        <v>187</v>
      </c>
      <c r="C52" s="3">
        <v>102200</v>
      </c>
      <c r="D52" s="3">
        <v>301709</v>
      </c>
      <c r="E52" s="3">
        <v>152178</v>
      </c>
      <c r="F52" s="3">
        <v>149531</v>
      </c>
      <c r="G52" s="5">
        <v>101.8</v>
      </c>
      <c r="H52" s="5">
        <v>3</v>
      </c>
      <c r="I52" s="5">
        <v>1.9</v>
      </c>
      <c r="J52" s="3">
        <v>8243</v>
      </c>
      <c r="K52" s="185" t="s">
        <v>496</v>
      </c>
      <c r="L52" s="183" t="s">
        <v>187</v>
      </c>
      <c r="M52" s="205">
        <v>178479</v>
      </c>
      <c r="N52" s="205">
        <v>378485</v>
      </c>
      <c r="O52" s="205">
        <v>181016</v>
      </c>
      <c r="P52" s="205">
        <v>197469</v>
      </c>
      <c r="Q52" s="206">
        <f>O52/P52*100</f>
        <v>91.66805929031898</v>
      </c>
      <c r="R52" s="206">
        <f>N52/M52</f>
        <v>2.1206136296146885</v>
      </c>
      <c r="S52" s="206">
        <f>(N52-N51)/N51*100</f>
        <v>0.789034996618041</v>
      </c>
      <c r="T52" s="205">
        <f>N52/L43</f>
        <v>10487.254087004709</v>
      </c>
    </row>
    <row r="53" spans="1:20" ht="12.75" customHeight="1">
      <c r="A53" s="6" t="s">
        <v>246</v>
      </c>
      <c r="B53" s="1" t="s">
        <v>187</v>
      </c>
      <c r="C53" s="3">
        <v>104875</v>
      </c>
      <c r="D53" s="3">
        <v>308731</v>
      </c>
      <c r="E53" s="3">
        <v>155306</v>
      </c>
      <c r="F53" s="3">
        <v>153425</v>
      </c>
      <c r="G53" s="5">
        <v>101.2</v>
      </c>
      <c r="H53" s="5">
        <v>2.9</v>
      </c>
      <c r="I53" s="5">
        <v>2.3</v>
      </c>
      <c r="J53" s="3">
        <v>8435</v>
      </c>
      <c r="K53" s="29"/>
      <c r="L53" s="29"/>
      <c r="M53" s="29"/>
      <c r="N53" s="29"/>
      <c r="O53" s="29"/>
      <c r="P53" s="29"/>
      <c r="Q53" s="29"/>
      <c r="R53" s="243" t="s">
        <v>274</v>
      </c>
      <c r="S53" s="243"/>
      <c r="T53" s="243"/>
    </row>
    <row r="54" spans="1:20" ht="12.75" customHeight="1">
      <c r="A54" s="6" t="s">
        <v>247</v>
      </c>
      <c r="B54" s="164" t="s">
        <v>187</v>
      </c>
      <c r="C54" s="3">
        <v>106606</v>
      </c>
      <c r="D54" s="3">
        <v>314235</v>
      </c>
      <c r="E54" s="3">
        <v>157876</v>
      </c>
      <c r="F54" s="3">
        <v>156359</v>
      </c>
      <c r="G54" s="5">
        <v>101</v>
      </c>
      <c r="H54" s="5">
        <v>2.9</v>
      </c>
      <c r="I54" s="5">
        <v>1.8</v>
      </c>
      <c r="J54" s="10">
        <v>8586</v>
      </c>
      <c r="L54" s="29"/>
      <c r="M54" s="29"/>
      <c r="N54" s="29"/>
      <c r="O54" s="29"/>
      <c r="P54" s="29"/>
      <c r="Q54" s="29"/>
      <c r="R54" s="243"/>
      <c r="S54" s="243"/>
      <c r="T54" s="243"/>
    </row>
    <row r="55" spans="1:20" ht="12.75" customHeight="1">
      <c r="A55" s="6" t="s">
        <v>248</v>
      </c>
      <c r="B55" s="164" t="s">
        <v>187</v>
      </c>
      <c r="C55" s="3">
        <v>108953</v>
      </c>
      <c r="D55" s="3">
        <v>320624</v>
      </c>
      <c r="E55" s="3">
        <v>160755</v>
      </c>
      <c r="F55" s="3">
        <v>159869</v>
      </c>
      <c r="G55" s="5">
        <v>100.6</v>
      </c>
      <c r="H55" s="5">
        <v>2.9</v>
      </c>
      <c r="I55" s="5">
        <v>2</v>
      </c>
      <c r="J55" s="10">
        <v>8760</v>
      </c>
      <c r="K55" s="29" t="s">
        <v>477</v>
      </c>
      <c r="L55" s="29"/>
      <c r="M55" s="29"/>
      <c r="N55" s="29"/>
      <c r="O55" s="29"/>
      <c r="P55" s="29"/>
      <c r="Q55" s="29"/>
      <c r="R55" s="29"/>
      <c r="S55" s="29"/>
      <c r="T55" s="29"/>
    </row>
    <row r="56" spans="1:20" ht="7.5" customHeight="1">
      <c r="A56" s="6"/>
      <c r="B56" s="164"/>
      <c r="C56" s="3"/>
      <c r="D56" s="3"/>
      <c r="E56" s="3"/>
      <c r="F56" s="3"/>
      <c r="G56" s="5"/>
      <c r="H56" s="5"/>
      <c r="I56" s="5"/>
      <c r="J56" s="10"/>
      <c r="K56" s="239" t="s">
        <v>476</v>
      </c>
      <c r="L56" s="239"/>
      <c r="M56" s="239"/>
      <c r="N56" s="239"/>
      <c r="O56" s="239"/>
      <c r="P56" s="239"/>
      <c r="Q56" s="239"/>
      <c r="R56" s="239"/>
      <c r="S56" s="239"/>
      <c r="T56" s="239"/>
    </row>
    <row r="57" spans="1:20" ht="12.75" customHeight="1">
      <c r="A57" s="14" t="s">
        <v>249</v>
      </c>
      <c r="B57" s="164" t="s">
        <v>187</v>
      </c>
      <c r="C57" s="10">
        <v>111345</v>
      </c>
      <c r="D57" s="10">
        <v>326968</v>
      </c>
      <c r="E57" s="10">
        <v>163819</v>
      </c>
      <c r="F57" s="10">
        <v>163149</v>
      </c>
      <c r="G57" s="153">
        <v>100.4</v>
      </c>
      <c r="H57" s="153">
        <v>2.9</v>
      </c>
      <c r="I57" s="153">
        <v>2</v>
      </c>
      <c r="J57" s="10">
        <v>8934</v>
      </c>
      <c r="K57" s="239"/>
      <c r="L57" s="239"/>
      <c r="M57" s="239"/>
      <c r="N57" s="239"/>
      <c r="O57" s="239"/>
      <c r="P57" s="239"/>
      <c r="Q57" s="239"/>
      <c r="R57" s="239"/>
      <c r="S57" s="239"/>
      <c r="T57" s="239"/>
    </row>
    <row r="58" spans="1:20" ht="12.75" customHeight="1">
      <c r="A58" s="6" t="s">
        <v>385</v>
      </c>
      <c r="B58" s="164" t="s">
        <v>187</v>
      </c>
      <c r="C58" s="3">
        <v>113703</v>
      </c>
      <c r="D58" s="3">
        <v>332944</v>
      </c>
      <c r="E58" s="3">
        <v>166506</v>
      </c>
      <c r="F58" s="3">
        <v>166438</v>
      </c>
      <c r="G58" s="5">
        <v>100</v>
      </c>
      <c r="H58" s="5">
        <v>2.9</v>
      </c>
      <c r="I58" s="5">
        <v>1.8</v>
      </c>
      <c r="J58" s="3">
        <v>9097</v>
      </c>
      <c r="K58" s="14" t="s">
        <v>478</v>
      </c>
      <c r="L58" s="29"/>
      <c r="M58" s="29"/>
      <c r="N58" s="29"/>
      <c r="O58" s="29"/>
      <c r="P58" s="29"/>
      <c r="Q58" s="29"/>
      <c r="R58" s="157"/>
      <c r="S58" s="13"/>
      <c r="T58" s="29"/>
    </row>
    <row r="59" spans="1:20" ht="12.75" customHeight="1">
      <c r="A59" s="6" t="s">
        <v>188</v>
      </c>
      <c r="B59" s="164" t="s">
        <v>187</v>
      </c>
      <c r="C59" s="3">
        <v>115387</v>
      </c>
      <c r="D59" s="3">
        <v>336354</v>
      </c>
      <c r="E59" s="3">
        <v>168184</v>
      </c>
      <c r="F59" s="3">
        <v>168170</v>
      </c>
      <c r="G59" s="5">
        <v>100</v>
      </c>
      <c r="H59" s="5">
        <v>2.9</v>
      </c>
      <c r="I59" s="5">
        <v>1</v>
      </c>
      <c r="J59" s="3">
        <v>9190</v>
      </c>
      <c r="K59" s="29" t="s">
        <v>479</v>
      </c>
      <c r="L59" s="187"/>
      <c r="M59" s="187"/>
      <c r="N59" s="187"/>
      <c r="O59" s="187"/>
      <c r="P59" s="187"/>
      <c r="Q59" s="187"/>
      <c r="R59" s="187"/>
      <c r="S59" s="187"/>
      <c r="T59" s="187"/>
    </row>
    <row r="60" spans="1:20" ht="12.75" customHeight="1">
      <c r="A60" s="6" t="s">
        <v>189</v>
      </c>
      <c r="B60" s="164" t="s">
        <v>187</v>
      </c>
      <c r="C60" s="3">
        <v>118806</v>
      </c>
      <c r="D60" s="3">
        <v>340563</v>
      </c>
      <c r="E60" s="3">
        <v>169813</v>
      </c>
      <c r="F60" s="3">
        <v>170750</v>
      </c>
      <c r="G60" s="5">
        <v>99.5</v>
      </c>
      <c r="H60" s="5">
        <v>2.9</v>
      </c>
      <c r="I60" s="5">
        <v>1</v>
      </c>
      <c r="J60" s="3">
        <v>9305</v>
      </c>
      <c r="K60" s="187"/>
      <c r="L60" s="187"/>
      <c r="M60" s="187"/>
      <c r="N60" s="187"/>
      <c r="O60" s="187"/>
      <c r="P60" s="187"/>
      <c r="Q60" s="187"/>
      <c r="R60" s="187"/>
      <c r="S60" s="187"/>
      <c r="T60" s="187"/>
    </row>
    <row r="61" spans="1:20" ht="12.75" customHeight="1" thickBot="1">
      <c r="A61" s="165" t="s">
        <v>192</v>
      </c>
      <c r="B61" s="166" t="s">
        <v>187</v>
      </c>
      <c r="C61" s="167">
        <v>120326</v>
      </c>
      <c r="D61" s="167">
        <v>343180</v>
      </c>
      <c r="E61" s="167">
        <v>171126</v>
      </c>
      <c r="F61" s="167">
        <v>172054</v>
      </c>
      <c r="G61" s="168">
        <v>99.5</v>
      </c>
      <c r="H61" s="168">
        <v>2.9</v>
      </c>
      <c r="I61" s="168">
        <v>0.8</v>
      </c>
      <c r="J61" s="167">
        <v>9377</v>
      </c>
      <c r="K61" s="187"/>
      <c r="L61" s="187"/>
      <c r="M61" s="187"/>
      <c r="N61" s="187"/>
      <c r="O61" s="187"/>
      <c r="P61" s="187"/>
      <c r="Q61" s="187"/>
      <c r="R61" s="187"/>
      <c r="S61" s="187"/>
      <c r="T61" s="187"/>
    </row>
    <row r="62" spans="11:20" ht="15" customHeight="1">
      <c r="K62" s="29"/>
      <c r="L62" s="29"/>
      <c r="M62" s="29"/>
      <c r="N62" s="29"/>
      <c r="O62" s="29"/>
      <c r="P62" s="29"/>
      <c r="Q62" s="29"/>
      <c r="R62" s="44"/>
      <c r="S62" s="44"/>
      <c r="T62" s="44"/>
    </row>
    <row r="63" spans="11:20" ht="15" customHeight="1">
      <c r="K63" s="29"/>
      <c r="L63" s="29"/>
      <c r="M63" s="29"/>
      <c r="N63" s="29"/>
      <c r="O63" s="29"/>
      <c r="P63" s="29"/>
      <c r="Q63" s="29"/>
      <c r="R63" s="44"/>
      <c r="S63" s="44"/>
      <c r="T63" s="44"/>
    </row>
    <row r="64" spans="11:20" ht="15" customHeight="1">
      <c r="K64" s="14"/>
      <c r="L64" s="44"/>
      <c r="M64" s="10"/>
      <c r="N64" s="44"/>
      <c r="O64" s="44"/>
      <c r="P64" s="44"/>
      <c r="Q64" s="44"/>
      <c r="R64" s="44"/>
      <c r="S64" s="44"/>
      <c r="T64" s="44"/>
    </row>
    <row r="65" spans="11:20" ht="15" customHeight="1">
      <c r="K65" s="159"/>
      <c r="L65" s="159"/>
      <c r="M65" s="159"/>
      <c r="N65" s="159"/>
      <c r="O65" s="159"/>
      <c r="P65" s="159"/>
      <c r="Q65" s="159"/>
      <c r="R65" s="159"/>
      <c r="S65" s="159"/>
      <c r="T65" s="159"/>
    </row>
    <row r="66" spans="11:20" ht="15" customHeight="1">
      <c r="K66" s="159"/>
      <c r="L66" s="159"/>
      <c r="M66" s="159"/>
      <c r="N66" s="159"/>
      <c r="O66" s="159"/>
      <c r="P66" s="159"/>
      <c r="Q66" s="159"/>
      <c r="R66" s="159"/>
      <c r="S66" s="159"/>
      <c r="T66" s="159"/>
    </row>
  </sheetData>
  <sheetProtection/>
  <mergeCells count="10">
    <mergeCell ref="K56:T57"/>
    <mergeCell ref="A5:A7"/>
    <mergeCell ref="K5:K7"/>
    <mergeCell ref="R53:T54"/>
    <mergeCell ref="D6:D7"/>
    <mergeCell ref="E6:E7"/>
    <mergeCell ref="F6:F7"/>
    <mergeCell ref="N6:N7"/>
    <mergeCell ref="O6:O7"/>
    <mergeCell ref="P6:P7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Demibold,標準"&amp;P+6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2"/>
  <sheetViews>
    <sheetView zoomScale="85" zoomScaleNormal="85" workbookViewId="0" topLeftCell="A22">
      <selection activeCell="I10" sqref="I10:J10"/>
    </sheetView>
  </sheetViews>
  <sheetFormatPr defaultColWidth="8.875" defaultRowHeight="15" customHeight="1"/>
  <cols>
    <col min="1" max="1" width="10.625" style="29" customWidth="1"/>
    <col min="2" max="2" width="5.625" style="29" customWidth="1"/>
    <col min="3" max="9" width="9.25390625" style="29" customWidth="1"/>
    <col min="10" max="16384" width="8.875" style="30" customWidth="1"/>
  </cols>
  <sheetData>
    <row r="1" spans="1:2" ht="15" customHeight="1">
      <c r="A1" s="21" t="s">
        <v>44</v>
      </c>
      <c r="B1" s="21"/>
    </row>
    <row r="3" spans="1:9" ht="15" customHeight="1">
      <c r="A3" s="22" t="s">
        <v>487</v>
      </c>
      <c r="B3" s="22"/>
      <c r="C3" s="23"/>
      <c r="D3" s="23"/>
      <c r="E3" s="31"/>
      <c r="F3" s="31"/>
      <c r="G3" s="31"/>
      <c r="H3" s="31"/>
      <c r="I3" s="31"/>
    </row>
    <row r="4" spans="1:9" ht="15" customHeight="1" thickBot="1">
      <c r="A4" s="31"/>
      <c r="B4" s="31"/>
      <c r="C4" s="31"/>
      <c r="D4" s="31"/>
      <c r="E4" s="31"/>
      <c r="F4" s="31"/>
      <c r="G4" s="31"/>
      <c r="H4" s="31"/>
      <c r="I4" s="31"/>
    </row>
    <row r="5" spans="1:9" ht="21" customHeight="1">
      <c r="A5" s="259" t="s">
        <v>273</v>
      </c>
      <c r="B5" s="260"/>
      <c r="C5" s="247" t="s">
        <v>252</v>
      </c>
      <c r="D5" s="25" t="s">
        <v>253</v>
      </c>
      <c r="E5" s="26"/>
      <c r="F5" s="26"/>
      <c r="G5" s="25" t="s">
        <v>254</v>
      </c>
      <c r="H5" s="26"/>
      <c r="I5" s="26"/>
    </row>
    <row r="6" spans="1:9" ht="21" customHeight="1">
      <c r="A6" s="261"/>
      <c r="B6" s="262"/>
      <c r="C6" s="248"/>
      <c r="D6" s="27" t="s">
        <v>255</v>
      </c>
      <c r="E6" s="27" t="s">
        <v>256</v>
      </c>
      <c r="F6" s="27" t="s">
        <v>257</v>
      </c>
      <c r="G6" s="28" t="s">
        <v>255</v>
      </c>
      <c r="H6" s="27" t="s">
        <v>258</v>
      </c>
      <c r="I6" s="27" t="s">
        <v>259</v>
      </c>
    </row>
    <row r="7" spans="1:9" ht="21" customHeight="1">
      <c r="A7" s="75"/>
      <c r="B7" s="32"/>
      <c r="C7" s="194" t="s">
        <v>260</v>
      </c>
      <c r="D7" s="31"/>
      <c r="E7" s="31"/>
      <c r="F7" s="31"/>
      <c r="G7" s="31"/>
      <c r="H7" s="31"/>
      <c r="I7" s="31"/>
    </row>
    <row r="8" spans="1:9" ht="21" customHeight="1">
      <c r="A8" s="253" t="s">
        <v>447</v>
      </c>
      <c r="B8" s="253"/>
      <c r="C8" s="34">
        <v>685</v>
      </c>
      <c r="D8" s="34">
        <v>330</v>
      </c>
      <c r="E8" s="34">
        <v>3207</v>
      </c>
      <c r="F8" s="34">
        <v>2877</v>
      </c>
      <c r="G8" s="34">
        <v>355</v>
      </c>
      <c r="H8" s="34">
        <v>20647</v>
      </c>
      <c r="I8" s="34">
        <v>20292</v>
      </c>
    </row>
    <row r="9" spans="1:9" ht="21" customHeight="1">
      <c r="A9" s="253" t="s">
        <v>448</v>
      </c>
      <c r="B9" s="253"/>
      <c r="C9" s="34">
        <v>1132</v>
      </c>
      <c r="D9" s="34">
        <v>191</v>
      </c>
      <c r="E9" s="34">
        <v>3255</v>
      </c>
      <c r="F9" s="34">
        <v>3064</v>
      </c>
      <c r="G9" s="34">
        <v>941</v>
      </c>
      <c r="H9" s="34">
        <v>22009</v>
      </c>
      <c r="I9" s="34">
        <v>21068</v>
      </c>
    </row>
    <row r="10" spans="1:9" ht="21" customHeight="1">
      <c r="A10" s="253" t="s">
        <v>449</v>
      </c>
      <c r="B10" s="253"/>
      <c r="C10" s="34">
        <v>1842</v>
      </c>
      <c r="D10" s="34">
        <v>-73</v>
      </c>
      <c r="E10" s="34">
        <v>2989</v>
      </c>
      <c r="F10" s="34">
        <v>3062</v>
      </c>
      <c r="G10" s="34">
        <v>1915</v>
      </c>
      <c r="H10" s="34">
        <v>23016</v>
      </c>
      <c r="I10" s="34">
        <v>21101</v>
      </c>
    </row>
    <row r="11" spans="1:9" ht="21" customHeight="1">
      <c r="A11" s="253" t="s">
        <v>485</v>
      </c>
      <c r="B11" s="253"/>
      <c r="C11" s="34">
        <v>2544</v>
      </c>
      <c r="D11" s="34">
        <v>35</v>
      </c>
      <c r="E11" s="34">
        <v>3135</v>
      </c>
      <c r="F11" s="34">
        <v>3100</v>
      </c>
      <c r="G11" s="34">
        <v>2509</v>
      </c>
      <c r="H11" s="34">
        <v>22214</v>
      </c>
      <c r="I11" s="34">
        <v>19705</v>
      </c>
    </row>
    <row r="12" spans="1:9" ht="21" customHeight="1">
      <c r="A12" s="258" t="s">
        <v>497</v>
      </c>
      <c r="B12" s="258"/>
      <c r="C12" s="35">
        <f aca="true" t="shared" si="0" ref="C12:I12">SUM(C14:C25)</f>
        <v>2768</v>
      </c>
      <c r="D12" s="35">
        <f t="shared" si="0"/>
        <v>-305</v>
      </c>
      <c r="E12" s="35">
        <f t="shared" si="0"/>
        <v>2972</v>
      </c>
      <c r="F12" s="35">
        <f t="shared" si="0"/>
        <v>3277</v>
      </c>
      <c r="G12" s="35">
        <f t="shared" si="0"/>
        <v>3073</v>
      </c>
      <c r="H12" s="35">
        <f t="shared" si="0"/>
        <v>23055</v>
      </c>
      <c r="I12" s="35">
        <f t="shared" si="0"/>
        <v>19982</v>
      </c>
    </row>
    <row r="13" spans="1:9" ht="21" customHeight="1">
      <c r="A13" s="83"/>
      <c r="B13" s="169"/>
      <c r="C13" s="35"/>
      <c r="D13" s="35"/>
      <c r="E13" s="36"/>
      <c r="F13" s="36"/>
      <c r="G13" s="35"/>
      <c r="H13" s="36"/>
      <c r="I13" s="36"/>
    </row>
    <row r="14" spans="1:9" ht="21" customHeight="1">
      <c r="A14" s="170"/>
      <c r="B14" s="171" t="s">
        <v>450</v>
      </c>
      <c r="C14" s="34">
        <f>D14+G14</f>
        <v>81</v>
      </c>
      <c r="D14" s="34">
        <f>E14-F14</f>
        <v>-99</v>
      </c>
      <c r="E14" s="34">
        <v>218</v>
      </c>
      <c r="F14" s="34">
        <v>317</v>
      </c>
      <c r="G14" s="34">
        <f>H14-I14</f>
        <v>180</v>
      </c>
      <c r="H14" s="34">
        <v>1422</v>
      </c>
      <c r="I14" s="34">
        <v>1242</v>
      </c>
    </row>
    <row r="15" spans="1:9" ht="21" customHeight="1">
      <c r="A15" s="170"/>
      <c r="B15" s="171" t="s">
        <v>451</v>
      </c>
      <c r="C15" s="34">
        <f aca="true" t="shared" si="1" ref="C15:C25">D15+G15</f>
        <v>-110</v>
      </c>
      <c r="D15" s="34">
        <f aca="true" t="shared" si="2" ref="D15:D25">E15-F15</f>
        <v>-62</v>
      </c>
      <c r="E15" s="34">
        <v>207</v>
      </c>
      <c r="F15" s="34">
        <v>269</v>
      </c>
      <c r="G15" s="34">
        <f aca="true" t="shared" si="3" ref="G15:G25">H15-I15</f>
        <v>-48</v>
      </c>
      <c r="H15" s="34">
        <v>1438</v>
      </c>
      <c r="I15" s="34">
        <v>1486</v>
      </c>
    </row>
    <row r="16" spans="1:9" ht="21" customHeight="1">
      <c r="A16" s="170"/>
      <c r="B16" s="171" t="s">
        <v>452</v>
      </c>
      <c r="C16" s="34">
        <f t="shared" si="1"/>
        <v>872</v>
      </c>
      <c r="D16" s="34">
        <f t="shared" si="2"/>
        <v>-71</v>
      </c>
      <c r="E16" s="34">
        <v>219</v>
      </c>
      <c r="F16" s="34">
        <v>290</v>
      </c>
      <c r="G16" s="34">
        <f t="shared" si="3"/>
        <v>943</v>
      </c>
      <c r="H16" s="34">
        <v>5026</v>
      </c>
      <c r="I16" s="34">
        <v>4083</v>
      </c>
    </row>
    <row r="17" spans="1:9" ht="21" customHeight="1">
      <c r="A17" s="170"/>
      <c r="B17" s="171" t="s">
        <v>453</v>
      </c>
      <c r="C17" s="34">
        <f t="shared" si="1"/>
        <v>705</v>
      </c>
      <c r="D17" s="34">
        <f t="shared" si="2"/>
        <v>8</v>
      </c>
      <c r="E17" s="34">
        <v>256</v>
      </c>
      <c r="F17" s="34">
        <v>248</v>
      </c>
      <c r="G17" s="34">
        <f t="shared" si="3"/>
        <v>697</v>
      </c>
      <c r="H17" s="34">
        <v>3277</v>
      </c>
      <c r="I17" s="34">
        <v>2580</v>
      </c>
    </row>
    <row r="18" spans="1:9" ht="21" customHeight="1">
      <c r="A18" s="170"/>
      <c r="B18" s="171" t="s">
        <v>454</v>
      </c>
      <c r="C18" s="34">
        <f t="shared" si="1"/>
        <v>115</v>
      </c>
      <c r="D18" s="34">
        <f t="shared" si="2"/>
        <v>-67</v>
      </c>
      <c r="E18" s="34">
        <v>224</v>
      </c>
      <c r="F18" s="34">
        <v>291</v>
      </c>
      <c r="G18" s="34">
        <f t="shared" si="3"/>
        <v>182</v>
      </c>
      <c r="H18" s="34">
        <v>1545</v>
      </c>
      <c r="I18" s="34">
        <v>1363</v>
      </c>
    </row>
    <row r="19" spans="1:9" ht="21" customHeight="1">
      <c r="A19" s="170"/>
      <c r="B19" s="171" t="s">
        <v>455</v>
      </c>
      <c r="C19" s="34">
        <f t="shared" si="1"/>
        <v>160</v>
      </c>
      <c r="D19" s="34">
        <f t="shared" si="2"/>
        <v>26</v>
      </c>
      <c r="E19" s="34">
        <v>261</v>
      </c>
      <c r="F19" s="34">
        <v>235</v>
      </c>
      <c r="G19" s="34">
        <f t="shared" si="3"/>
        <v>134</v>
      </c>
      <c r="H19" s="34">
        <v>1475</v>
      </c>
      <c r="I19" s="34">
        <v>1341</v>
      </c>
    </row>
    <row r="20" spans="1:9" ht="21" customHeight="1">
      <c r="A20" s="170"/>
      <c r="B20" s="171" t="s">
        <v>456</v>
      </c>
      <c r="C20" s="34">
        <f t="shared" si="1"/>
        <v>247</v>
      </c>
      <c r="D20" s="34">
        <f t="shared" si="2"/>
        <v>14</v>
      </c>
      <c r="E20" s="34">
        <v>257</v>
      </c>
      <c r="F20" s="34">
        <v>243</v>
      </c>
      <c r="G20" s="34">
        <f t="shared" si="3"/>
        <v>233</v>
      </c>
      <c r="H20" s="34">
        <v>1564</v>
      </c>
      <c r="I20" s="34">
        <v>1331</v>
      </c>
    </row>
    <row r="21" spans="1:9" ht="21" customHeight="1">
      <c r="A21" s="170"/>
      <c r="B21" s="171" t="s">
        <v>457</v>
      </c>
      <c r="C21" s="34">
        <f t="shared" si="1"/>
        <v>185</v>
      </c>
      <c r="D21" s="34">
        <f t="shared" si="2"/>
        <v>-15</v>
      </c>
      <c r="E21" s="34">
        <v>257</v>
      </c>
      <c r="F21" s="34">
        <v>272</v>
      </c>
      <c r="G21" s="34">
        <f t="shared" si="3"/>
        <v>200</v>
      </c>
      <c r="H21" s="34">
        <v>1619</v>
      </c>
      <c r="I21" s="34">
        <v>1419</v>
      </c>
    </row>
    <row r="22" spans="1:9" ht="21" customHeight="1">
      <c r="A22" s="170"/>
      <c r="B22" s="171" t="s">
        <v>458</v>
      </c>
      <c r="C22" s="34">
        <f t="shared" si="1"/>
        <v>129</v>
      </c>
      <c r="D22" s="34">
        <f t="shared" si="2"/>
        <v>8</v>
      </c>
      <c r="E22" s="34">
        <v>272</v>
      </c>
      <c r="F22" s="34">
        <v>264</v>
      </c>
      <c r="G22" s="34">
        <f t="shared" si="3"/>
        <v>121</v>
      </c>
      <c r="H22" s="34">
        <v>1345</v>
      </c>
      <c r="I22" s="34">
        <v>1224</v>
      </c>
    </row>
    <row r="23" spans="1:9" ht="21" customHeight="1">
      <c r="A23" s="170"/>
      <c r="B23" s="171" t="s">
        <v>459</v>
      </c>
      <c r="C23" s="34">
        <f t="shared" si="1"/>
        <v>30</v>
      </c>
      <c r="D23" s="34">
        <f t="shared" si="2"/>
        <v>-5</v>
      </c>
      <c r="E23" s="34">
        <v>259</v>
      </c>
      <c r="F23" s="34">
        <v>264</v>
      </c>
      <c r="G23" s="34">
        <f t="shared" si="3"/>
        <v>35</v>
      </c>
      <c r="H23" s="34">
        <v>1418</v>
      </c>
      <c r="I23" s="34">
        <v>1383</v>
      </c>
    </row>
    <row r="24" spans="1:9" ht="21" customHeight="1">
      <c r="A24" s="170"/>
      <c r="B24" s="171" t="s">
        <v>460</v>
      </c>
      <c r="C24" s="34">
        <f t="shared" si="1"/>
        <v>234</v>
      </c>
      <c r="D24" s="34">
        <f t="shared" si="2"/>
        <v>-32</v>
      </c>
      <c r="E24" s="34">
        <v>266</v>
      </c>
      <c r="F24" s="34">
        <v>298</v>
      </c>
      <c r="G24" s="34">
        <f t="shared" si="3"/>
        <v>266</v>
      </c>
      <c r="H24" s="34">
        <v>1464</v>
      </c>
      <c r="I24" s="34">
        <v>1198</v>
      </c>
    </row>
    <row r="25" spans="1:9" ht="21" customHeight="1" thickBot="1">
      <c r="A25" s="172"/>
      <c r="B25" s="173" t="s">
        <v>461</v>
      </c>
      <c r="C25" s="34">
        <f t="shared" si="1"/>
        <v>120</v>
      </c>
      <c r="D25" s="34">
        <f t="shared" si="2"/>
        <v>-10</v>
      </c>
      <c r="E25" s="34">
        <v>276</v>
      </c>
      <c r="F25" s="34">
        <v>286</v>
      </c>
      <c r="G25" s="34">
        <f t="shared" si="3"/>
        <v>130</v>
      </c>
      <c r="H25" s="34">
        <v>1462</v>
      </c>
      <c r="I25" s="34">
        <v>1332</v>
      </c>
    </row>
    <row r="26" spans="1:9" ht="15" customHeight="1">
      <c r="A26" s="37"/>
      <c r="B26" s="37"/>
      <c r="C26" s="38"/>
      <c r="D26" s="38"/>
      <c r="E26" s="38"/>
      <c r="F26" s="39"/>
      <c r="G26" s="39"/>
      <c r="H26" s="38"/>
      <c r="I26" s="40" t="s">
        <v>275</v>
      </c>
    </row>
    <row r="27" spans="1:9" ht="15" customHeight="1">
      <c r="A27" s="181" t="s">
        <v>387</v>
      </c>
      <c r="B27" s="181"/>
      <c r="C27" s="182"/>
      <c r="D27" s="182"/>
      <c r="E27" s="182"/>
      <c r="F27" s="43"/>
      <c r="G27" s="43"/>
      <c r="H27" s="182"/>
      <c r="I27" s="49"/>
    </row>
    <row r="28" spans="1:9" ht="15" customHeight="1">
      <c r="A28" s="41" t="s">
        <v>386</v>
      </c>
      <c r="B28" s="41"/>
      <c r="C28" s="31"/>
      <c r="D28" s="31"/>
      <c r="E28" s="31"/>
      <c r="F28" s="31"/>
      <c r="G28" s="31"/>
      <c r="H28" s="31"/>
      <c r="I28" s="33"/>
    </row>
    <row r="29" spans="1:9" ht="15" customHeight="1">
      <c r="A29" s="41" t="s">
        <v>388</v>
      </c>
      <c r="B29" s="41"/>
      <c r="C29" s="31"/>
      <c r="D29" s="31"/>
      <c r="E29" s="31"/>
      <c r="F29" s="31"/>
      <c r="G29" s="31"/>
      <c r="H29" s="31"/>
      <c r="I29" s="33"/>
    </row>
    <row r="30" spans="1:9" ht="15" customHeight="1">
      <c r="A30" s="41" t="s">
        <v>389</v>
      </c>
      <c r="B30" s="41"/>
      <c r="C30" s="31"/>
      <c r="D30" s="31"/>
      <c r="E30" s="31"/>
      <c r="F30" s="31"/>
      <c r="G30" s="31"/>
      <c r="H30" s="31"/>
      <c r="I30" s="33"/>
    </row>
    <row r="32" spans="1:5" ht="15" customHeight="1">
      <c r="A32" s="22" t="s">
        <v>488</v>
      </c>
      <c r="B32" s="22"/>
      <c r="C32" s="23"/>
      <c r="D32" s="31"/>
      <c r="E32" s="31"/>
    </row>
    <row r="33" spans="1:11" ht="15" customHeight="1" thickBot="1">
      <c r="A33" s="43"/>
      <c r="B33" s="43"/>
      <c r="C33" s="43"/>
      <c r="D33" s="43"/>
      <c r="E33" s="43"/>
      <c r="K33" s="29"/>
    </row>
    <row r="34" spans="1:12" ht="21" customHeight="1">
      <c r="A34" s="252" t="s">
        <v>261</v>
      </c>
      <c r="B34" s="250"/>
      <c r="C34" s="249" t="s">
        <v>262</v>
      </c>
      <c r="D34" s="250"/>
      <c r="E34" s="249" t="s">
        <v>263</v>
      </c>
      <c r="F34" s="251"/>
      <c r="G34" s="249" t="s">
        <v>264</v>
      </c>
      <c r="H34" s="252"/>
      <c r="J34" s="29"/>
      <c r="K34" s="29"/>
      <c r="L34" s="29"/>
    </row>
    <row r="35" spans="1:12" ht="21" customHeight="1">
      <c r="A35" s="263"/>
      <c r="B35" s="264"/>
      <c r="C35" s="33"/>
      <c r="D35" s="194" t="s">
        <v>265</v>
      </c>
      <c r="E35" s="31"/>
      <c r="F35" s="31"/>
      <c r="G35" s="246" t="s">
        <v>266</v>
      </c>
      <c r="H35" s="246"/>
      <c r="J35" s="29"/>
      <c r="K35" s="29"/>
      <c r="L35" s="29"/>
    </row>
    <row r="36" spans="1:12" ht="21" customHeight="1">
      <c r="A36" s="254" t="s">
        <v>447</v>
      </c>
      <c r="B36" s="255"/>
      <c r="C36" s="45"/>
      <c r="D36" s="45">
        <v>1674</v>
      </c>
      <c r="E36" s="31"/>
      <c r="F36" s="31">
        <v>542</v>
      </c>
      <c r="G36" s="31"/>
      <c r="H36" s="31">
        <v>69</v>
      </c>
      <c r="J36" s="29"/>
      <c r="K36" s="29"/>
      <c r="L36" s="29"/>
    </row>
    <row r="37" spans="1:12" ht="21" customHeight="1">
      <c r="A37" s="254" t="s">
        <v>448</v>
      </c>
      <c r="B37" s="255"/>
      <c r="C37" s="45"/>
      <c r="D37" s="45">
        <v>1716</v>
      </c>
      <c r="E37" s="31"/>
      <c r="F37" s="31">
        <v>506</v>
      </c>
      <c r="G37" s="31"/>
      <c r="H37" s="31">
        <v>74</v>
      </c>
      <c r="J37" s="29"/>
      <c r="K37" s="29"/>
      <c r="L37" s="29"/>
    </row>
    <row r="38" spans="1:12" ht="21" customHeight="1">
      <c r="A38" s="254" t="s">
        <v>449</v>
      </c>
      <c r="B38" s="255"/>
      <c r="C38" s="45"/>
      <c r="D38" s="45">
        <v>1816</v>
      </c>
      <c r="E38" s="31"/>
      <c r="F38" s="31">
        <v>508</v>
      </c>
      <c r="G38" s="31"/>
      <c r="H38" s="31">
        <v>65</v>
      </c>
      <c r="J38" s="29"/>
      <c r="K38" s="29"/>
      <c r="L38" s="29"/>
    </row>
    <row r="39" spans="1:12" ht="21" customHeight="1">
      <c r="A39" s="254" t="s">
        <v>485</v>
      </c>
      <c r="B39" s="255"/>
      <c r="C39" s="45"/>
      <c r="D39" s="45">
        <v>1598</v>
      </c>
      <c r="E39" s="31"/>
      <c r="F39" s="31">
        <v>481</v>
      </c>
      <c r="G39" s="31"/>
      <c r="H39" s="31">
        <v>87</v>
      </c>
      <c r="J39" s="29"/>
      <c r="K39" s="29"/>
      <c r="L39" s="29"/>
    </row>
    <row r="40" spans="1:12" ht="21" customHeight="1" thickBot="1">
      <c r="A40" s="256" t="s">
        <v>497</v>
      </c>
      <c r="B40" s="257"/>
      <c r="C40" s="175"/>
      <c r="D40" s="204">
        <v>1615</v>
      </c>
      <c r="E40" s="47"/>
      <c r="F40" s="47">
        <v>489</v>
      </c>
      <c r="G40" s="47"/>
      <c r="H40" s="47">
        <v>66</v>
      </c>
      <c r="J40" s="29"/>
      <c r="L40" s="29"/>
    </row>
    <row r="41" spans="1:8" ht="15" customHeight="1">
      <c r="A41" s="39"/>
      <c r="B41" s="39"/>
      <c r="C41" s="38"/>
      <c r="D41" s="38"/>
      <c r="E41" s="48"/>
      <c r="F41" s="48"/>
      <c r="G41" s="48"/>
      <c r="H41" s="49" t="s">
        <v>285</v>
      </c>
    </row>
    <row r="42" ht="15" customHeight="1">
      <c r="A42" s="29" t="s">
        <v>480</v>
      </c>
    </row>
  </sheetData>
  <sheetProtection/>
  <mergeCells count="18">
    <mergeCell ref="A38:B38"/>
    <mergeCell ref="A39:B39"/>
    <mergeCell ref="A40:B40"/>
    <mergeCell ref="A12:B12"/>
    <mergeCell ref="A5:B6"/>
    <mergeCell ref="A34:B34"/>
    <mergeCell ref="A36:B36"/>
    <mergeCell ref="A35:B35"/>
    <mergeCell ref="A37:B37"/>
    <mergeCell ref="G35:H35"/>
    <mergeCell ref="C5:C6"/>
    <mergeCell ref="C34:D34"/>
    <mergeCell ref="E34:F34"/>
    <mergeCell ref="G34:H34"/>
    <mergeCell ref="A8:B8"/>
    <mergeCell ref="A9:B9"/>
    <mergeCell ref="A10:B10"/>
    <mergeCell ref="A11:B11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Demibold,標準"&amp;P+6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X365"/>
  <sheetViews>
    <sheetView workbookViewId="0" topLeftCell="I1">
      <selection activeCell="Y49" sqref="Y49"/>
    </sheetView>
  </sheetViews>
  <sheetFormatPr defaultColWidth="10.875" defaultRowHeight="15" customHeight="1"/>
  <cols>
    <col min="1" max="1" width="10.875" style="30" customWidth="1"/>
    <col min="2" max="2" width="4.125" style="30" customWidth="1"/>
    <col min="3" max="3" width="10.875" style="30" customWidth="1"/>
    <col min="4" max="10" width="7.875" style="30" customWidth="1"/>
    <col min="11" max="11" width="10.875" style="30" customWidth="1"/>
    <col min="12" max="12" width="4.125" style="30" customWidth="1"/>
    <col min="13" max="13" width="10.875" style="30" customWidth="1"/>
    <col min="14" max="20" width="7.875" style="30" customWidth="1"/>
    <col min="21" max="21" width="10.875" style="30" customWidth="1"/>
    <col min="22" max="22" width="4.125" style="30" customWidth="1"/>
    <col min="23" max="23" width="10.875" style="30" customWidth="1"/>
    <col min="24" max="30" width="7.875" style="30" customWidth="1"/>
    <col min="31" max="31" width="10.875" style="30" customWidth="1"/>
    <col min="32" max="32" width="4.125" style="30" customWidth="1"/>
    <col min="33" max="33" width="10.875" style="30" customWidth="1"/>
    <col min="34" max="40" width="7.875" style="30" customWidth="1"/>
    <col min="41" max="41" width="10.875" style="30" customWidth="1"/>
    <col min="42" max="42" width="4.125" style="30" customWidth="1"/>
    <col min="43" max="43" width="10.875" style="30" customWidth="1"/>
    <col min="44" max="50" width="7.875" style="30" customWidth="1"/>
    <col min="51" max="16384" width="10.875" style="30" customWidth="1"/>
  </cols>
  <sheetData>
    <row r="1" spans="1:50" s="67" customFormat="1" ht="15" customHeight="1">
      <c r="A1" s="21"/>
      <c r="B1" s="21"/>
      <c r="J1" s="50" t="s">
        <v>286</v>
      </c>
      <c r="K1" s="21" t="s">
        <v>44</v>
      </c>
      <c r="L1" s="21"/>
      <c r="U1" s="21"/>
      <c r="V1" s="21"/>
      <c r="AD1" s="50" t="s">
        <v>44</v>
      </c>
      <c r="AE1" s="21" t="s">
        <v>44</v>
      </c>
      <c r="AF1" s="21"/>
      <c r="AX1" s="50" t="s">
        <v>44</v>
      </c>
    </row>
    <row r="3" spans="1:50" ht="15" customHeight="1">
      <c r="A3" s="22" t="s">
        <v>489</v>
      </c>
      <c r="B3" s="22"/>
      <c r="C3" s="23"/>
      <c r="D3" s="23"/>
      <c r="E3" s="23"/>
      <c r="F3" s="31"/>
      <c r="G3" s="31"/>
      <c r="H3" s="31"/>
      <c r="I3" s="31"/>
      <c r="J3" s="31"/>
      <c r="K3" s="42" t="s">
        <v>287</v>
      </c>
      <c r="L3" s="42"/>
      <c r="M3" s="69"/>
      <c r="N3" s="69"/>
      <c r="O3" s="69"/>
      <c r="P3" s="42"/>
      <c r="Q3" s="42"/>
      <c r="R3" s="42"/>
      <c r="S3" s="42"/>
      <c r="T3" s="42"/>
      <c r="U3" s="42" t="s">
        <v>287</v>
      </c>
      <c r="V3" s="42"/>
      <c r="W3" s="69"/>
      <c r="X3" s="69"/>
      <c r="Y3" s="69"/>
      <c r="Z3" s="42"/>
      <c r="AA3" s="42"/>
      <c r="AB3" s="42"/>
      <c r="AC3" s="42"/>
      <c r="AD3" s="42"/>
      <c r="AE3" s="269" t="s">
        <v>287</v>
      </c>
      <c r="AF3" s="269"/>
      <c r="AG3" s="269"/>
      <c r="AH3" s="270"/>
      <c r="AI3" s="70"/>
      <c r="AJ3" s="42"/>
      <c r="AK3" s="42"/>
      <c r="AL3" s="42"/>
      <c r="AM3" s="42"/>
      <c r="AN3" s="42"/>
      <c r="AO3" s="22" t="s">
        <v>287</v>
      </c>
      <c r="AP3" s="22"/>
      <c r="AQ3" s="71"/>
      <c r="AR3" s="69"/>
      <c r="AS3" s="69"/>
      <c r="AT3" s="42"/>
      <c r="AU3" s="42"/>
      <c r="AV3" s="42"/>
      <c r="AW3" s="42"/>
      <c r="AX3" s="42"/>
    </row>
    <row r="4" spans="1:50" ht="15" customHeight="1" thickBot="1">
      <c r="A4" s="31"/>
      <c r="B4" s="31"/>
      <c r="C4" s="31"/>
      <c r="D4" s="31"/>
      <c r="E4" s="31"/>
      <c r="F4" s="31"/>
      <c r="G4" s="31"/>
      <c r="H4" s="23"/>
      <c r="I4" s="23"/>
      <c r="J4" s="33" t="s">
        <v>498</v>
      </c>
      <c r="K4" s="31"/>
      <c r="L4" s="31"/>
      <c r="M4" s="31"/>
      <c r="N4" s="31"/>
      <c r="O4" s="31"/>
      <c r="P4" s="31"/>
      <c r="Q4" s="31"/>
      <c r="R4" s="23"/>
      <c r="S4" s="23"/>
      <c r="T4" s="33"/>
      <c r="U4" s="31"/>
      <c r="V4" s="31"/>
      <c r="W4" s="31"/>
      <c r="X4" s="31"/>
      <c r="Y4" s="31"/>
      <c r="Z4" s="31"/>
      <c r="AA4" s="31"/>
      <c r="AB4" s="23"/>
      <c r="AC4" s="23"/>
      <c r="AD4" s="33"/>
      <c r="AE4" s="72"/>
      <c r="AF4" s="72"/>
      <c r="AG4" s="31"/>
      <c r="AH4" s="31"/>
      <c r="AI4" s="31"/>
      <c r="AJ4" s="31"/>
      <c r="AK4" s="31"/>
      <c r="AL4" s="23"/>
      <c r="AM4" s="23"/>
      <c r="AN4" s="33"/>
      <c r="AO4" s="31"/>
      <c r="AP4" s="31"/>
      <c r="AQ4" s="31"/>
      <c r="AR4" s="31"/>
      <c r="AS4" s="31"/>
      <c r="AT4" s="31"/>
      <c r="AU4" s="31"/>
      <c r="AV4" s="23"/>
      <c r="AW4" s="23"/>
      <c r="AX4" s="33"/>
    </row>
    <row r="5" spans="1:50" ht="15" customHeight="1">
      <c r="A5" s="65"/>
      <c r="B5" s="24"/>
      <c r="C5" s="51"/>
      <c r="D5" s="52"/>
      <c r="E5" s="53"/>
      <c r="F5" s="54" t="s">
        <v>1</v>
      </c>
      <c r="G5" s="55"/>
      <c r="H5" s="55"/>
      <c r="I5" s="55"/>
      <c r="J5" s="52"/>
      <c r="K5" s="65"/>
      <c r="L5" s="51"/>
      <c r="M5" s="52"/>
      <c r="N5" s="52"/>
      <c r="O5" s="53"/>
      <c r="P5" s="54" t="s">
        <v>1</v>
      </c>
      <c r="Q5" s="55"/>
      <c r="R5" s="55"/>
      <c r="S5" s="55"/>
      <c r="T5" s="52"/>
      <c r="U5" s="65"/>
      <c r="V5" s="51"/>
      <c r="W5" s="52"/>
      <c r="X5" s="52"/>
      <c r="Y5" s="53"/>
      <c r="Z5" s="54" t="s">
        <v>1</v>
      </c>
      <c r="AA5" s="55"/>
      <c r="AB5" s="55"/>
      <c r="AC5" s="55"/>
      <c r="AD5" s="52"/>
      <c r="AE5" s="65"/>
      <c r="AF5" s="51"/>
      <c r="AG5" s="52"/>
      <c r="AH5" s="52"/>
      <c r="AI5" s="53"/>
      <c r="AJ5" s="54" t="s">
        <v>1</v>
      </c>
      <c r="AK5" s="55"/>
      <c r="AL5" s="55"/>
      <c r="AM5" s="55"/>
      <c r="AN5" s="52"/>
      <c r="AO5" s="65"/>
      <c r="AP5" s="51"/>
      <c r="AQ5" s="52"/>
      <c r="AR5" s="52"/>
      <c r="AS5" s="53"/>
      <c r="AT5" s="54" t="s">
        <v>1</v>
      </c>
      <c r="AU5" s="55"/>
      <c r="AV5" s="55"/>
      <c r="AW5" s="55"/>
      <c r="AX5" s="52"/>
    </row>
    <row r="6" spans="1:50" ht="15" customHeight="1">
      <c r="A6" s="66" t="s">
        <v>436</v>
      </c>
      <c r="B6" s="57" t="s">
        <v>406</v>
      </c>
      <c r="C6" s="63" t="s">
        <v>52</v>
      </c>
      <c r="D6" s="267" t="s">
        <v>288</v>
      </c>
      <c r="E6" s="268"/>
      <c r="F6" s="265" t="s">
        <v>45</v>
      </c>
      <c r="G6" s="266"/>
      <c r="H6" s="58" t="s">
        <v>46</v>
      </c>
      <c r="I6" s="58" t="s">
        <v>47</v>
      </c>
      <c r="J6" s="7" t="s">
        <v>53</v>
      </c>
      <c r="K6" s="66" t="s">
        <v>436</v>
      </c>
      <c r="L6" s="57" t="s">
        <v>406</v>
      </c>
      <c r="M6" s="7" t="s">
        <v>52</v>
      </c>
      <c r="N6" s="267" t="s">
        <v>288</v>
      </c>
      <c r="O6" s="268"/>
      <c r="P6" s="265" t="s">
        <v>45</v>
      </c>
      <c r="Q6" s="266"/>
      <c r="R6" s="58" t="s">
        <v>46</v>
      </c>
      <c r="S6" s="58" t="s">
        <v>47</v>
      </c>
      <c r="T6" s="7" t="s">
        <v>53</v>
      </c>
      <c r="U6" s="66" t="s">
        <v>436</v>
      </c>
      <c r="V6" s="57" t="s">
        <v>406</v>
      </c>
      <c r="W6" s="7" t="s">
        <v>52</v>
      </c>
      <c r="X6" s="267" t="s">
        <v>288</v>
      </c>
      <c r="Y6" s="268"/>
      <c r="Z6" s="265" t="s">
        <v>45</v>
      </c>
      <c r="AA6" s="266"/>
      <c r="AB6" s="58" t="s">
        <v>46</v>
      </c>
      <c r="AC6" s="58" t="s">
        <v>47</v>
      </c>
      <c r="AD6" s="7" t="s">
        <v>53</v>
      </c>
      <c r="AE6" s="66" t="s">
        <v>436</v>
      </c>
      <c r="AF6" s="57" t="s">
        <v>406</v>
      </c>
      <c r="AG6" s="7" t="s">
        <v>52</v>
      </c>
      <c r="AH6" s="267" t="s">
        <v>288</v>
      </c>
      <c r="AI6" s="268"/>
      <c r="AJ6" s="265" t="s">
        <v>45</v>
      </c>
      <c r="AK6" s="266"/>
      <c r="AL6" s="58" t="s">
        <v>46</v>
      </c>
      <c r="AM6" s="58" t="s">
        <v>47</v>
      </c>
      <c r="AN6" s="7" t="s">
        <v>53</v>
      </c>
      <c r="AO6" s="66" t="s">
        <v>436</v>
      </c>
      <c r="AP6" s="57" t="s">
        <v>406</v>
      </c>
      <c r="AQ6" s="7" t="s">
        <v>52</v>
      </c>
      <c r="AR6" s="267" t="s">
        <v>288</v>
      </c>
      <c r="AS6" s="268"/>
      <c r="AT6" s="265" t="s">
        <v>45</v>
      </c>
      <c r="AU6" s="266"/>
      <c r="AV6" s="58" t="s">
        <v>46</v>
      </c>
      <c r="AW6" s="58" t="s">
        <v>47</v>
      </c>
      <c r="AX6" s="7" t="s">
        <v>53</v>
      </c>
    </row>
    <row r="7" spans="1:50" ht="15" customHeight="1">
      <c r="A7" s="66"/>
      <c r="B7" s="57"/>
      <c r="C7" s="63"/>
      <c r="D7" s="59"/>
      <c r="E7" s="60" t="s">
        <v>279</v>
      </c>
      <c r="F7" s="61"/>
      <c r="G7" s="60" t="s">
        <v>279</v>
      </c>
      <c r="H7" s="62"/>
      <c r="I7" s="62"/>
      <c r="J7" s="7"/>
      <c r="K7" s="66"/>
      <c r="L7" s="56"/>
      <c r="M7" s="7"/>
      <c r="N7" s="59"/>
      <c r="O7" s="60" t="s">
        <v>279</v>
      </c>
      <c r="P7" s="61"/>
      <c r="Q7" s="60" t="s">
        <v>279</v>
      </c>
      <c r="R7" s="62"/>
      <c r="S7" s="62"/>
      <c r="T7" s="7"/>
      <c r="U7" s="66"/>
      <c r="V7" s="56"/>
      <c r="W7" s="7"/>
      <c r="X7" s="59"/>
      <c r="Y7" s="60" t="s">
        <v>279</v>
      </c>
      <c r="Z7" s="61"/>
      <c r="AA7" s="60" t="s">
        <v>279</v>
      </c>
      <c r="AB7" s="62"/>
      <c r="AC7" s="62"/>
      <c r="AD7" s="7"/>
      <c r="AE7" s="66"/>
      <c r="AF7" s="56"/>
      <c r="AG7" s="7"/>
      <c r="AH7" s="59"/>
      <c r="AI7" s="60" t="s">
        <v>279</v>
      </c>
      <c r="AJ7" s="61"/>
      <c r="AK7" s="60" t="s">
        <v>279</v>
      </c>
      <c r="AL7" s="62"/>
      <c r="AM7" s="62"/>
      <c r="AN7" s="7"/>
      <c r="AO7" s="66"/>
      <c r="AP7" s="56"/>
      <c r="AQ7" s="7"/>
      <c r="AR7" s="59"/>
      <c r="AS7" s="60" t="s">
        <v>279</v>
      </c>
      <c r="AT7" s="61"/>
      <c r="AU7" s="60" t="s">
        <v>279</v>
      </c>
      <c r="AV7" s="62"/>
      <c r="AW7" s="62"/>
      <c r="AX7" s="7"/>
    </row>
    <row r="8" spans="1:50" ht="15" customHeight="1">
      <c r="A8" s="73"/>
      <c r="B8" s="32"/>
      <c r="C8" s="188" t="s">
        <v>289</v>
      </c>
      <c r="D8" s="188" t="s">
        <v>54</v>
      </c>
      <c r="E8" s="188" t="s">
        <v>290</v>
      </c>
      <c r="F8" s="188" t="s">
        <v>55</v>
      </c>
      <c r="G8" s="188" t="s">
        <v>290</v>
      </c>
      <c r="H8" s="188"/>
      <c r="I8" s="189"/>
      <c r="J8" s="188" t="s">
        <v>291</v>
      </c>
      <c r="K8" s="73"/>
      <c r="L8" s="75"/>
      <c r="M8" s="195" t="s">
        <v>289</v>
      </c>
      <c r="N8" s="188" t="s">
        <v>54</v>
      </c>
      <c r="O8" s="188" t="s">
        <v>184</v>
      </c>
      <c r="P8" s="188" t="s">
        <v>55</v>
      </c>
      <c r="Q8" s="188" t="s">
        <v>184</v>
      </c>
      <c r="R8" s="188"/>
      <c r="S8" s="189"/>
      <c r="T8" s="188" t="s">
        <v>56</v>
      </c>
      <c r="U8" s="73"/>
      <c r="V8" s="75"/>
      <c r="W8" s="195" t="s">
        <v>289</v>
      </c>
      <c r="X8" s="188" t="s">
        <v>54</v>
      </c>
      <c r="Y8" s="188" t="s">
        <v>184</v>
      </c>
      <c r="Z8" s="188" t="s">
        <v>55</v>
      </c>
      <c r="AA8" s="188" t="s">
        <v>184</v>
      </c>
      <c r="AB8" s="188"/>
      <c r="AC8" s="189"/>
      <c r="AD8" s="188" t="s">
        <v>56</v>
      </c>
      <c r="AE8" s="86"/>
      <c r="AF8" s="77"/>
      <c r="AG8" s="195" t="s">
        <v>289</v>
      </c>
      <c r="AH8" s="188" t="s">
        <v>54</v>
      </c>
      <c r="AI8" s="188" t="s">
        <v>184</v>
      </c>
      <c r="AJ8" s="188" t="s">
        <v>55</v>
      </c>
      <c r="AK8" s="188" t="s">
        <v>184</v>
      </c>
      <c r="AL8" s="188"/>
      <c r="AM8" s="189"/>
      <c r="AN8" s="188" t="s">
        <v>56</v>
      </c>
      <c r="AO8" s="73"/>
      <c r="AP8" s="75"/>
      <c r="AQ8" s="195" t="s">
        <v>289</v>
      </c>
      <c r="AR8" s="188" t="s">
        <v>54</v>
      </c>
      <c r="AS8" s="188" t="s">
        <v>184</v>
      </c>
      <c r="AT8" s="188" t="s">
        <v>55</v>
      </c>
      <c r="AU8" s="188" t="s">
        <v>184</v>
      </c>
      <c r="AV8" s="188"/>
      <c r="AW8" s="189"/>
      <c r="AX8" s="188" t="s">
        <v>56</v>
      </c>
    </row>
    <row r="9" spans="1:50" ht="15.75" customHeight="1">
      <c r="A9" s="78" t="s">
        <v>5</v>
      </c>
      <c r="B9" s="79"/>
      <c r="C9" s="207">
        <v>36090000</v>
      </c>
      <c r="D9" s="207">
        <v>178479</v>
      </c>
      <c r="E9" s="208">
        <v>1.7171417824535906</v>
      </c>
      <c r="F9" s="207">
        <v>378485</v>
      </c>
      <c r="G9" s="208">
        <v>0.7890349966180432</v>
      </c>
      <c r="H9" s="207">
        <v>181016</v>
      </c>
      <c r="I9" s="207">
        <v>197469</v>
      </c>
      <c r="J9" s="207">
        <f>F9/C9*1000000</f>
        <v>10487.25408700471</v>
      </c>
      <c r="K9" s="78" t="s">
        <v>413</v>
      </c>
      <c r="L9" s="72">
        <v>5</v>
      </c>
      <c r="M9" s="46">
        <v>157300</v>
      </c>
      <c r="N9" s="209">
        <v>900</v>
      </c>
      <c r="O9" s="210" t="s">
        <v>503</v>
      </c>
      <c r="P9" s="211">
        <v>1917</v>
      </c>
      <c r="Q9" s="212">
        <v>-0.10422094841062712</v>
      </c>
      <c r="R9" s="209">
        <v>924</v>
      </c>
      <c r="S9" s="209">
        <v>993</v>
      </c>
      <c r="T9" s="36">
        <f>P9/M9*1000000</f>
        <v>12186.904005085822</v>
      </c>
      <c r="U9" s="87" t="s">
        <v>69</v>
      </c>
      <c r="V9" s="72"/>
      <c r="W9" s="46">
        <v>3246200</v>
      </c>
      <c r="X9" s="209">
        <v>84</v>
      </c>
      <c r="Y9" s="212">
        <v>3.703703703703698</v>
      </c>
      <c r="Z9" s="211">
        <v>117</v>
      </c>
      <c r="AA9" s="212">
        <v>-0.8474576271186418</v>
      </c>
      <c r="AB9" s="209">
        <v>45</v>
      </c>
      <c r="AC9" s="209">
        <v>72</v>
      </c>
      <c r="AD9" s="36">
        <f>Z9/W9*1000000</f>
        <v>36.04214158092539</v>
      </c>
      <c r="AE9" s="78" t="s">
        <v>101</v>
      </c>
      <c r="AF9" s="72"/>
      <c r="AG9" s="46">
        <v>107300</v>
      </c>
      <c r="AH9" s="209">
        <v>461</v>
      </c>
      <c r="AI9" s="212">
        <v>2.9017857142857206</v>
      </c>
      <c r="AJ9" s="211">
        <v>890</v>
      </c>
      <c r="AK9" s="212">
        <v>1.7142857142857126</v>
      </c>
      <c r="AL9" s="209">
        <v>450</v>
      </c>
      <c r="AM9" s="209">
        <v>440</v>
      </c>
      <c r="AN9" s="36">
        <f>AJ9/AG9*1000000</f>
        <v>8294.501397949674</v>
      </c>
      <c r="AO9" s="78" t="s">
        <v>89</v>
      </c>
      <c r="AP9" s="72"/>
      <c r="AQ9" s="46">
        <v>295800</v>
      </c>
      <c r="AR9" s="209">
        <v>1163</v>
      </c>
      <c r="AS9" s="212">
        <v>-1.2733446519524572</v>
      </c>
      <c r="AT9" s="211">
        <v>2257</v>
      </c>
      <c r="AU9" s="212">
        <v>-1.6557734204793007</v>
      </c>
      <c r="AV9" s="209">
        <v>1053</v>
      </c>
      <c r="AW9" s="209">
        <v>1204</v>
      </c>
      <c r="AX9" s="36">
        <f>AT9/AQ9*1000000</f>
        <v>7630.1555104800545</v>
      </c>
    </row>
    <row r="10" spans="1:50" ht="15.75" customHeight="1">
      <c r="A10" s="78"/>
      <c r="B10" s="79"/>
      <c r="C10" s="45"/>
      <c r="D10" s="213"/>
      <c r="E10" s="214"/>
      <c r="F10" s="213"/>
      <c r="G10" s="215"/>
      <c r="H10" s="213"/>
      <c r="I10" s="213"/>
      <c r="J10" s="36"/>
      <c r="K10" s="78" t="s">
        <v>283</v>
      </c>
      <c r="L10" s="72"/>
      <c r="M10" s="46">
        <v>146500</v>
      </c>
      <c r="N10" s="216" t="s">
        <v>502</v>
      </c>
      <c r="O10" s="216" t="s">
        <v>502</v>
      </c>
      <c r="P10" s="216" t="s">
        <v>502</v>
      </c>
      <c r="Q10" s="216" t="s">
        <v>502</v>
      </c>
      <c r="R10" s="216" t="s">
        <v>502</v>
      </c>
      <c r="S10" s="216" t="s">
        <v>502</v>
      </c>
      <c r="T10" s="216" t="s">
        <v>502</v>
      </c>
      <c r="U10" s="87" t="s">
        <v>72</v>
      </c>
      <c r="V10" s="72"/>
      <c r="W10" s="46">
        <v>26000</v>
      </c>
      <c r="X10" s="209">
        <v>238</v>
      </c>
      <c r="Y10" s="212">
        <v>-2.857142857142858</v>
      </c>
      <c r="Z10" s="211">
        <v>342</v>
      </c>
      <c r="AA10" s="212">
        <v>-4.469273743016755</v>
      </c>
      <c r="AB10" s="209">
        <v>134</v>
      </c>
      <c r="AC10" s="209">
        <v>208</v>
      </c>
      <c r="AD10" s="36">
        <f aca="true" t="shared" si="0" ref="AD10:AD50">Z10/W10*1000000</f>
        <v>13153.846153846152</v>
      </c>
      <c r="AE10" s="78" t="s">
        <v>108</v>
      </c>
      <c r="AF10" s="72"/>
      <c r="AG10" s="46">
        <v>414400</v>
      </c>
      <c r="AH10" s="209">
        <v>2988</v>
      </c>
      <c r="AI10" s="212">
        <v>3.678001387925045</v>
      </c>
      <c r="AJ10" s="211">
        <v>4976</v>
      </c>
      <c r="AK10" s="212">
        <v>2.071794871794874</v>
      </c>
      <c r="AL10" s="209">
        <v>2580</v>
      </c>
      <c r="AM10" s="209">
        <v>2396</v>
      </c>
      <c r="AN10" s="36">
        <f aca="true" t="shared" si="1" ref="AN10:AN50">AJ10/AG10*1000000</f>
        <v>12007.722007722008</v>
      </c>
      <c r="AO10" s="78" t="s">
        <v>90</v>
      </c>
      <c r="AP10" s="72"/>
      <c r="AQ10" s="46">
        <v>113400</v>
      </c>
      <c r="AR10" s="210" t="s">
        <v>446</v>
      </c>
      <c r="AS10" s="210" t="s">
        <v>446</v>
      </c>
      <c r="AT10" s="210" t="s">
        <v>446</v>
      </c>
      <c r="AU10" s="210" t="s">
        <v>446</v>
      </c>
      <c r="AV10" s="210" t="s">
        <v>446</v>
      </c>
      <c r="AW10" s="210" t="s">
        <v>446</v>
      </c>
      <c r="AX10" s="210" t="s">
        <v>446</v>
      </c>
    </row>
    <row r="11" spans="1:50" ht="15.75" customHeight="1">
      <c r="A11" s="78" t="s">
        <v>61</v>
      </c>
      <c r="B11" s="79"/>
      <c r="C11" s="45">
        <v>228600</v>
      </c>
      <c r="D11" s="211">
        <v>924</v>
      </c>
      <c r="E11" s="212">
        <v>3.0100334448160515</v>
      </c>
      <c r="F11" s="211">
        <v>2142</v>
      </c>
      <c r="G11" s="212">
        <v>1.7577197149643675</v>
      </c>
      <c r="H11" s="211">
        <v>1039</v>
      </c>
      <c r="I11" s="211">
        <v>1103</v>
      </c>
      <c r="J11" s="36">
        <f>F11/C11*1000000</f>
        <v>9370.078740157482</v>
      </c>
      <c r="K11" s="78" t="s">
        <v>414</v>
      </c>
      <c r="L11" s="72">
        <v>1</v>
      </c>
      <c r="M11" s="46">
        <v>143200</v>
      </c>
      <c r="N11" s="209">
        <v>681</v>
      </c>
      <c r="O11" s="212">
        <v>2.5602409638554313</v>
      </c>
      <c r="P11" s="211">
        <v>1165</v>
      </c>
      <c r="Q11" s="212">
        <v>0.8658008658008587</v>
      </c>
      <c r="R11" s="209">
        <v>574</v>
      </c>
      <c r="S11" s="209">
        <v>591</v>
      </c>
      <c r="T11" s="36">
        <f>P11/M11*1000000</f>
        <v>8135.474860335195</v>
      </c>
      <c r="U11" s="78" t="s">
        <v>75</v>
      </c>
      <c r="V11" s="72"/>
      <c r="W11" s="46">
        <v>125700</v>
      </c>
      <c r="X11" s="209">
        <v>1029</v>
      </c>
      <c r="Y11" s="212">
        <v>0.5865102639296182</v>
      </c>
      <c r="Z11" s="211">
        <v>2546</v>
      </c>
      <c r="AA11" s="212">
        <v>-0.9723842862699339</v>
      </c>
      <c r="AB11" s="209">
        <v>1210</v>
      </c>
      <c r="AC11" s="209">
        <v>1336</v>
      </c>
      <c r="AD11" s="36">
        <f t="shared" si="0"/>
        <v>20254.574383452666</v>
      </c>
      <c r="AE11" s="78" t="s">
        <v>113</v>
      </c>
      <c r="AF11" s="72"/>
      <c r="AG11" s="46">
        <v>163700</v>
      </c>
      <c r="AH11" s="209">
        <v>237</v>
      </c>
      <c r="AI11" s="212">
        <v>1.2820512820512775</v>
      </c>
      <c r="AJ11" s="211">
        <v>397</v>
      </c>
      <c r="AK11" s="212">
        <v>-0.7499999999999951</v>
      </c>
      <c r="AL11" s="209">
        <v>221</v>
      </c>
      <c r="AM11" s="209">
        <v>176</v>
      </c>
      <c r="AN11" s="36">
        <f t="shared" si="1"/>
        <v>2425.1679902260234</v>
      </c>
      <c r="AO11" s="78" t="s">
        <v>92</v>
      </c>
      <c r="AP11" s="72"/>
      <c r="AQ11" s="46">
        <v>117500</v>
      </c>
      <c r="AR11" s="209">
        <v>768</v>
      </c>
      <c r="AS11" s="212">
        <v>1.1857707509881354</v>
      </c>
      <c r="AT11" s="211">
        <v>1366</v>
      </c>
      <c r="AU11" s="210" t="s">
        <v>446</v>
      </c>
      <c r="AV11" s="209">
        <v>632</v>
      </c>
      <c r="AW11" s="209">
        <v>734</v>
      </c>
      <c r="AX11" s="36">
        <f aca="true" t="shared" si="2" ref="AX11:AX33">AT11/AQ11*1000000</f>
        <v>11625.531914893618</v>
      </c>
    </row>
    <row r="12" spans="1:50" ht="15.75" customHeight="1">
      <c r="A12" s="78" t="s">
        <v>63</v>
      </c>
      <c r="B12" s="79"/>
      <c r="C12" s="45">
        <v>306500</v>
      </c>
      <c r="D12" s="211">
        <v>966</v>
      </c>
      <c r="E12" s="212">
        <v>-0.7194244604316502</v>
      </c>
      <c r="F12" s="211">
        <v>2396</v>
      </c>
      <c r="G12" s="212">
        <v>-0.4570004154549223</v>
      </c>
      <c r="H12" s="211">
        <v>1192</v>
      </c>
      <c r="I12" s="211">
        <v>1204</v>
      </c>
      <c r="J12" s="36">
        <f aca="true" t="shared" si="3" ref="J12:J50">F12/C12*1000000</f>
        <v>7817.292006525286</v>
      </c>
      <c r="K12" s="78"/>
      <c r="L12" s="72">
        <v>2</v>
      </c>
      <c r="M12" s="46">
        <v>120900</v>
      </c>
      <c r="N12" s="209">
        <v>163</v>
      </c>
      <c r="O12" s="212">
        <v>-2.39520958083832</v>
      </c>
      <c r="P12" s="211">
        <v>306</v>
      </c>
      <c r="Q12" s="212">
        <v>-2.547770700636942</v>
      </c>
      <c r="R12" s="209">
        <v>144</v>
      </c>
      <c r="S12" s="209">
        <v>162</v>
      </c>
      <c r="T12" s="36">
        <f aca="true" t="shared" si="4" ref="T12:T50">P12/M12*1000000</f>
        <v>2531.017369727047</v>
      </c>
      <c r="U12" s="78" t="s">
        <v>419</v>
      </c>
      <c r="V12" s="72">
        <v>1</v>
      </c>
      <c r="W12" s="46">
        <v>172600</v>
      </c>
      <c r="X12" s="209">
        <v>1232</v>
      </c>
      <c r="Y12" s="212">
        <v>-0.3236245954692518</v>
      </c>
      <c r="Z12" s="211">
        <v>3016</v>
      </c>
      <c r="AA12" s="212">
        <v>-0.13245033112583293</v>
      </c>
      <c r="AB12" s="209">
        <v>1454</v>
      </c>
      <c r="AC12" s="209">
        <v>1562</v>
      </c>
      <c r="AD12" s="36">
        <f t="shared" si="0"/>
        <v>17473.928157589802</v>
      </c>
      <c r="AE12" s="78" t="s">
        <v>118</v>
      </c>
      <c r="AF12" s="72"/>
      <c r="AG12" s="46">
        <v>110300</v>
      </c>
      <c r="AH12" s="209">
        <v>1303</v>
      </c>
      <c r="AI12" s="212">
        <v>0.4626060138781751</v>
      </c>
      <c r="AJ12" s="211">
        <v>3584</v>
      </c>
      <c r="AK12" s="212">
        <v>-0.7477153143173654</v>
      </c>
      <c r="AL12" s="209">
        <v>1781</v>
      </c>
      <c r="AM12" s="209">
        <v>1803</v>
      </c>
      <c r="AN12" s="36">
        <f t="shared" si="1"/>
        <v>32493.200362647327</v>
      </c>
      <c r="AO12" s="78" t="s">
        <v>432</v>
      </c>
      <c r="AP12" s="72">
        <v>1</v>
      </c>
      <c r="AQ12" s="46">
        <v>146400</v>
      </c>
      <c r="AR12" s="209">
        <v>1348</v>
      </c>
      <c r="AS12" s="212">
        <v>-1.7492711370262426</v>
      </c>
      <c r="AT12" s="211">
        <v>3066</v>
      </c>
      <c r="AU12" s="212">
        <v>-1.573033707865168</v>
      </c>
      <c r="AV12" s="209">
        <v>1399</v>
      </c>
      <c r="AW12" s="209">
        <v>1667</v>
      </c>
      <c r="AX12" s="36">
        <f t="shared" si="2"/>
        <v>20942.62295081967</v>
      </c>
    </row>
    <row r="13" spans="1:50" ht="15.75" customHeight="1">
      <c r="A13" s="78" t="s">
        <v>407</v>
      </c>
      <c r="B13" s="79">
        <v>1</v>
      </c>
      <c r="C13" s="45">
        <v>157900</v>
      </c>
      <c r="D13" s="211">
        <v>1180</v>
      </c>
      <c r="E13" s="212">
        <v>-2.3986765922249798</v>
      </c>
      <c r="F13" s="211">
        <v>1877</v>
      </c>
      <c r="G13" s="212">
        <v>-4.136874361593468</v>
      </c>
      <c r="H13" s="211">
        <v>868</v>
      </c>
      <c r="I13" s="211">
        <v>1009</v>
      </c>
      <c r="J13" s="36">
        <f t="shared" si="3"/>
        <v>11887.27042431919</v>
      </c>
      <c r="K13" s="78"/>
      <c r="L13" s="72">
        <v>3</v>
      </c>
      <c r="M13" s="46">
        <v>134600</v>
      </c>
      <c r="N13" s="209">
        <v>808</v>
      </c>
      <c r="O13" s="212">
        <v>7.161803713527859</v>
      </c>
      <c r="P13" s="211">
        <v>1251</v>
      </c>
      <c r="Q13" s="212">
        <v>6.196943972835323</v>
      </c>
      <c r="R13" s="209">
        <v>642</v>
      </c>
      <c r="S13" s="209">
        <v>609</v>
      </c>
      <c r="T13" s="36">
        <f t="shared" si="4"/>
        <v>9294.205052005942</v>
      </c>
      <c r="U13" s="78"/>
      <c r="V13" s="72">
        <v>2</v>
      </c>
      <c r="W13" s="46">
        <v>66100</v>
      </c>
      <c r="X13" s="209">
        <v>676</v>
      </c>
      <c r="Y13" s="212">
        <v>1.8072289156626509</v>
      </c>
      <c r="Z13" s="211">
        <v>1708</v>
      </c>
      <c r="AA13" s="212">
        <v>0.05858230814295151</v>
      </c>
      <c r="AB13" s="209">
        <v>810</v>
      </c>
      <c r="AC13" s="209">
        <v>898</v>
      </c>
      <c r="AD13" s="36">
        <f t="shared" si="0"/>
        <v>25839.63691376702</v>
      </c>
      <c r="AE13" s="78" t="s">
        <v>120</v>
      </c>
      <c r="AF13" s="72"/>
      <c r="AG13" s="46">
        <v>229000</v>
      </c>
      <c r="AH13" s="209">
        <v>1908</v>
      </c>
      <c r="AI13" s="212">
        <v>5.008255365987901</v>
      </c>
      <c r="AJ13" s="211">
        <v>4896</v>
      </c>
      <c r="AK13" s="212">
        <v>4.103763555177542</v>
      </c>
      <c r="AL13" s="209">
        <v>2374</v>
      </c>
      <c r="AM13" s="209">
        <v>2522</v>
      </c>
      <c r="AN13" s="36">
        <f t="shared" si="1"/>
        <v>21379.91266375546</v>
      </c>
      <c r="AO13" s="78"/>
      <c r="AP13" s="72">
        <v>2</v>
      </c>
      <c r="AQ13" s="46">
        <v>162700</v>
      </c>
      <c r="AR13" s="209">
        <v>961</v>
      </c>
      <c r="AS13" s="212">
        <v>2.8907922912205564</v>
      </c>
      <c r="AT13" s="211">
        <v>1965</v>
      </c>
      <c r="AU13" s="212">
        <v>4.3547530536378165</v>
      </c>
      <c r="AV13" s="209">
        <v>853</v>
      </c>
      <c r="AW13" s="209">
        <v>1112</v>
      </c>
      <c r="AX13" s="36">
        <f t="shared" si="2"/>
        <v>12077.443146896127</v>
      </c>
    </row>
    <row r="14" spans="1:50" ht="15.75" customHeight="1">
      <c r="A14" s="78"/>
      <c r="B14" s="79">
        <v>2</v>
      </c>
      <c r="C14" s="45">
        <v>158500</v>
      </c>
      <c r="D14" s="211">
        <v>838</v>
      </c>
      <c r="E14" s="210">
        <v>-1.0625737898465215</v>
      </c>
      <c r="F14" s="211">
        <v>1835</v>
      </c>
      <c r="G14" s="212">
        <v>-1.55579399141631</v>
      </c>
      <c r="H14" s="211">
        <v>840</v>
      </c>
      <c r="I14" s="211">
        <v>995</v>
      </c>
      <c r="J14" s="36">
        <f t="shared" si="3"/>
        <v>11577.287066246057</v>
      </c>
      <c r="K14" s="78"/>
      <c r="L14" s="72">
        <v>4</v>
      </c>
      <c r="M14" s="46">
        <v>99300</v>
      </c>
      <c r="N14" s="209">
        <v>497</v>
      </c>
      <c r="O14" s="212">
        <v>0.8113590263691739</v>
      </c>
      <c r="P14" s="211">
        <v>904</v>
      </c>
      <c r="Q14" s="212">
        <v>-0.8771929824561431</v>
      </c>
      <c r="R14" s="209">
        <v>453</v>
      </c>
      <c r="S14" s="209">
        <v>451</v>
      </c>
      <c r="T14" s="36">
        <f t="shared" si="4"/>
        <v>9103.726082578047</v>
      </c>
      <c r="U14" s="87" t="s">
        <v>85</v>
      </c>
      <c r="V14" s="72"/>
      <c r="W14" s="46">
        <v>131100</v>
      </c>
      <c r="X14" s="209">
        <v>828</v>
      </c>
      <c r="Y14" s="212">
        <v>4.545454545454541</v>
      </c>
      <c r="Z14" s="211">
        <v>1825</v>
      </c>
      <c r="AA14" s="212">
        <v>5.61342592592593</v>
      </c>
      <c r="AB14" s="209">
        <v>857</v>
      </c>
      <c r="AC14" s="209">
        <v>968</v>
      </c>
      <c r="AD14" s="36">
        <f t="shared" si="0"/>
        <v>13920.671243325705</v>
      </c>
      <c r="AE14" s="78" t="s">
        <v>58</v>
      </c>
      <c r="AF14" s="72"/>
      <c r="AG14" s="46">
        <v>180400</v>
      </c>
      <c r="AH14" s="209">
        <v>127</v>
      </c>
      <c r="AI14" s="212">
        <v>4.098360655737698</v>
      </c>
      <c r="AJ14" s="211">
        <v>229</v>
      </c>
      <c r="AK14" s="212">
        <v>1.777777777777767</v>
      </c>
      <c r="AL14" s="209">
        <v>102</v>
      </c>
      <c r="AM14" s="209">
        <v>127</v>
      </c>
      <c r="AN14" s="36">
        <f t="shared" si="1"/>
        <v>1269.40133037694</v>
      </c>
      <c r="AO14" s="78"/>
      <c r="AP14" s="72">
        <v>3</v>
      </c>
      <c r="AQ14" s="46">
        <v>167000</v>
      </c>
      <c r="AR14" s="209">
        <v>452</v>
      </c>
      <c r="AS14" s="212">
        <v>-1.3100436681222738</v>
      </c>
      <c r="AT14" s="211">
        <v>1002</v>
      </c>
      <c r="AU14" s="212">
        <v>-1.1834319526627168</v>
      </c>
      <c r="AV14" s="209">
        <v>450</v>
      </c>
      <c r="AW14" s="209">
        <v>552</v>
      </c>
      <c r="AX14" s="36">
        <f t="shared" si="2"/>
        <v>6000</v>
      </c>
    </row>
    <row r="15" spans="1:50" ht="15.75" customHeight="1">
      <c r="A15" s="78"/>
      <c r="B15" s="79">
        <v>3</v>
      </c>
      <c r="C15" s="45">
        <v>291800</v>
      </c>
      <c r="D15" s="211">
        <v>551</v>
      </c>
      <c r="E15" s="212">
        <v>13.37448559670782</v>
      </c>
      <c r="F15" s="211">
        <v>1324</v>
      </c>
      <c r="G15" s="212">
        <v>16.344463971880497</v>
      </c>
      <c r="H15" s="211">
        <v>589</v>
      </c>
      <c r="I15" s="211">
        <v>735</v>
      </c>
      <c r="J15" s="36">
        <f t="shared" si="3"/>
        <v>4537.354352296093</v>
      </c>
      <c r="K15" s="78"/>
      <c r="L15" s="72">
        <v>5</v>
      </c>
      <c r="M15" s="46">
        <v>134900</v>
      </c>
      <c r="N15" s="209">
        <v>348</v>
      </c>
      <c r="O15" s="212">
        <v>3.88059701492538</v>
      </c>
      <c r="P15" s="211">
        <v>697</v>
      </c>
      <c r="Q15" s="210" t="s">
        <v>503</v>
      </c>
      <c r="R15" s="209">
        <v>352</v>
      </c>
      <c r="S15" s="209">
        <v>345</v>
      </c>
      <c r="T15" s="36">
        <f t="shared" si="4"/>
        <v>5166.790214974055</v>
      </c>
      <c r="U15" s="78" t="s">
        <v>420</v>
      </c>
      <c r="V15" s="72">
        <v>1</v>
      </c>
      <c r="W15" s="46">
        <v>175500</v>
      </c>
      <c r="X15" s="209">
        <v>1025</v>
      </c>
      <c r="Y15" s="212">
        <v>1.7874875868917561</v>
      </c>
      <c r="Z15" s="211">
        <v>2043</v>
      </c>
      <c r="AA15" s="212">
        <v>0.39312039312038305</v>
      </c>
      <c r="AB15" s="209">
        <v>988</v>
      </c>
      <c r="AC15" s="209">
        <v>1055</v>
      </c>
      <c r="AD15" s="36">
        <f t="shared" si="0"/>
        <v>11641.025641025642</v>
      </c>
      <c r="AE15" s="78" t="s">
        <v>60</v>
      </c>
      <c r="AF15" s="72"/>
      <c r="AG15" s="46">
        <v>271200</v>
      </c>
      <c r="AH15" s="209">
        <v>279</v>
      </c>
      <c r="AI15" s="210" t="s">
        <v>503</v>
      </c>
      <c r="AJ15" s="211">
        <v>455</v>
      </c>
      <c r="AK15" s="212">
        <v>-2.777777777777779</v>
      </c>
      <c r="AL15" s="209">
        <v>209</v>
      </c>
      <c r="AM15" s="209">
        <v>246</v>
      </c>
      <c r="AN15" s="36">
        <f t="shared" si="1"/>
        <v>1677.7286135693216</v>
      </c>
      <c r="AO15" s="78"/>
      <c r="AP15" s="72">
        <v>4</v>
      </c>
      <c r="AQ15" s="46">
        <v>148000</v>
      </c>
      <c r="AR15" s="209">
        <v>194</v>
      </c>
      <c r="AS15" s="212">
        <v>-1.5228426395939132</v>
      </c>
      <c r="AT15" s="211">
        <v>424</v>
      </c>
      <c r="AU15" s="212">
        <v>-2.752293577981646</v>
      </c>
      <c r="AV15" s="209">
        <v>192</v>
      </c>
      <c r="AW15" s="209">
        <v>232</v>
      </c>
      <c r="AX15" s="36">
        <f t="shared" si="2"/>
        <v>2864.864864864865</v>
      </c>
    </row>
    <row r="16" spans="1:50" ht="15.75" customHeight="1">
      <c r="A16" s="78"/>
      <c r="B16" s="79">
        <v>4</v>
      </c>
      <c r="C16" s="45">
        <v>283000</v>
      </c>
      <c r="D16" s="211">
        <v>803</v>
      </c>
      <c r="E16" s="212">
        <v>-0.12437810945273853</v>
      </c>
      <c r="F16" s="211">
        <v>1512</v>
      </c>
      <c r="G16" s="212">
        <v>-0.06609385327164263</v>
      </c>
      <c r="H16" s="211">
        <v>675</v>
      </c>
      <c r="I16" s="211">
        <v>837</v>
      </c>
      <c r="J16" s="36">
        <f t="shared" si="3"/>
        <v>5342.756183745582</v>
      </c>
      <c r="K16" s="78" t="s">
        <v>415</v>
      </c>
      <c r="L16" s="72">
        <v>1</v>
      </c>
      <c r="M16" s="46">
        <v>137900</v>
      </c>
      <c r="N16" s="209">
        <v>855</v>
      </c>
      <c r="O16" s="212">
        <v>9.615384615384626</v>
      </c>
      <c r="P16" s="211">
        <v>1130</v>
      </c>
      <c r="Q16" s="212">
        <v>7.312440645773988</v>
      </c>
      <c r="R16" s="209">
        <v>565</v>
      </c>
      <c r="S16" s="209">
        <v>565</v>
      </c>
      <c r="T16" s="36">
        <f t="shared" si="4"/>
        <v>8194.343727338652</v>
      </c>
      <c r="U16" s="78"/>
      <c r="V16" s="72">
        <v>2</v>
      </c>
      <c r="W16" s="46">
        <v>106900</v>
      </c>
      <c r="X16" s="209">
        <v>469</v>
      </c>
      <c r="Y16" s="212">
        <v>-0.424628450106157</v>
      </c>
      <c r="Z16" s="211">
        <v>1097</v>
      </c>
      <c r="AA16" s="212">
        <v>-1.0820559062218238</v>
      </c>
      <c r="AB16" s="209">
        <v>530</v>
      </c>
      <c r="AC16" s="209">
        <v>567</v>
      </c>
      <c r="AD16" s="36">
        <f t="shared" si="0"/>
        <v>10261.927034611786</v>
      </c>
      <c r="AE16" s="78" t="s">
        <v>426</v>
      </c>
      <c r="AF16" s="72">
        <v>1</v>
      </c>
      <c r="AG16" s="46">
        <v>150800</v>
      </c>
      <c r="AH16" s="209">
        <v>915</v>
      </c>
      <c r="AI16" s="210" t="s">
        <v>446</v>
      </c>
      <c r="AJ16" s="211">
        <v>2076</v>
      </c>
      <c r="AK16" s="212">
        <v>-0.6698564593301426</v>
      </c>
      <c r="AL16" s="209">
        <v>1019</v>
      </c>
      <c r="AM16" s="209">
        <v>1057</v>
      </c>
      <c r="AN16" s="36">
        <f t="shared" si="1"/>
        <v>13766.57824933687</v>
      </c>
      <c r="AO16" s="78"/>
      <c r="AP16" s="72">
        <v>5</v>
      </c>
      <c r="AQ16" s="46">
        <v>223000</v>
      </c>
      <c r="AR16" s="209">
        <v>639</v>
      </c>
      <c r="AS16" s="212">
        <v>-0.9302325581395321</v>
      </c>
      <c r="AT16" s="211">
        <v>1506</v>
      </c>
      <c r="AU16" s="212">
        <v>0.13297872340425343</v>
      </c>
      <c r="AV16" s="209">
        <v>699</v>
      </c>
      <c r="AW16" s="209">
        <v>807</v>
      </c>
      <c r="AX16" s="36">
        <f t="shared" si="2"/>
        <v>6753.363228699552</v>
      </c>
    </row>
    <row r="17" spans="1:50" ht="15.75" customHeight="1">
      <c r="A17" s="78" t="s">
        <v>77</v>
      </c>
      <c r="B17" s="79"/>
      <c r="C17" s="45">
        <v>239600</v>
      </c>
      <c r="D17" s="211">
        <v>999</v>
      </c>
      <c r="E17" s="212">
        <v>1.0111223458038499</v>
      </c>
      <c r="F17" s="211">
        <v>2214</v>
      </c>
      <c r="G17" s="212">
        <v>0.18099547511312153</v>
      </c>
      <c r="H17" s="211">
        <v>1048</v>
      </c>
      <c r="I17" s="211">
        <v>1166</v>
      </c>
      <c r="J17" s="36">
        <f t="shared" si="3"/>
        <v>9240.400667779633</v>
      </c>
      <c r="K17" s="78"/>
      <c r="L17" s="72">
        <v>2</v>
      </c>
      <c r="M17" s="46">
        <v>169500</v>
      </c>
      <c r="N17" s="209">
        <v>694</v>
      </c>
      <c r="O17" s="212">
        <v>6.933744221879823</v>
      </c>
      <c r="P17" s="211">
        <v>1135</v>
      </c>
      <c r="Q17" s="212">
        <v>5.483271375464693</v>
      </c>
      <c r="R17" s="209">
        <v>586</v>
      </c>
      <c r="S17" s="209">
        <v>549</v>
      </c>
      <c r="T17" s="36">
        <f>P17/M17*1000000</f>
        <v>6696.165191740413</v>
      </c>
      <c r="U17" s="78"/>
      <c r="V17" s="72">
        <v>3</v>
      </c>
      <c r="W17" s="46">
        <v>177800</v>
      </c>
      <c r="X17" s="209">
        <v>630</v>
      </c>
      <c r="Y17" s="212">
        <v>-2.021772939346811</v>
      </c>
      <c r="Z17" s="211">
        <v>1519</v>
      </c>
      <c r="AA17" s="212">
        <v>-1.9367333763718575</v>
      </c>
      <c r="AB17" s="209">
        <v>689</v>
      </c>
      <c r="AC17" s="209">
        <v>830</v>
      </c>
      <c r="AD17" s="36">
        <f t="shared" si="0"/>
        <v>8543.307086614172</v>
      </c>
      <c r="AE17" s="78"/>
      <c r="AF17" s="72">
        <v>2</v>
      </c>
      <c r="AG17" s="46">
        <v>152900</v>
      </c>
      <c r="AH17" s="209">
        <v>974</v>
      </c>
      <c r="AI17" s="212">
        <v>-0.915564598168872</v>
      </c>
      <c r="AJ17" s="211">
        <v>2394</v>
      </c>
      <c r="AK17" s="212">
        <v>-0.8285004142502106</v>
      </c>
      <c r="AL17" s="209">
        <v>1159</v>
      </c>
      <c r="AM17" s="209">
        <v>1235</v>
      </c>
      <c r="AN17" s="36">
        <f t="shared" si="1"/>
        <v>15657.292347939829</v>
      </c>
      <c r="AO17" s="78" t="s">
        <v>99</v>
      </c>
      <c r="AP17" s="72"/>
      <c r="AQ17" s="46">
        <v>101500</v>
      </c>
      <c r="AR17" s="209">
        <v>588</v>
      </c>
      <c r="AS17" s="212">
        <v>-0.8431703204047181</v>
      </c>
      <c r="AT17" s="211">
        <v>1452</v>
      </c>
      <c r="AU17" s="212">
        <v>-1.8918918918918948</v>
      </c>
      <c r="AV17" s="209">
        <v>724</v>
      </c>
      <c r="AW17" s="209">
        <v>728</v>
      </c>
      <c r="AX17" s="36">
        <f t="shared" si="2"/>
        <v>14305.418719211822</v>
      </c>
    </row>
    <row r="18" spans="1:50" ht="15.75" customHeight="1">
      <c r="A18" s="78" t="s">
        <v>80</v>
      </c>
      <c r="B18" s="79"/>
      <c r="C18" s="45">
        <v>68300</v>
      </c>
      <c r="D18" s="211">
        <v>812</v>
      </c>
      <c r="E18" s="212">
        <v>1.8820577164366359</v>
      </c>
      <c r="F18" s="211">
        <v>1344</v>
      </c>
      <c r="G18" s="212">
        <v>2.205323193916353</v>
      </c>
      <c r="H18" s="211">
        <v>626</v>
      </c>
      <c r="I18" s="211">
        <v>718</v>
      </c>
      <c r="J18" s="36">
        <f t="shared" si="3"/>
        <v>19677.89165446559</v>
      </c>
      <c r="K18" s="78"/>
      <c r="L18" s="72">
        <v>3</v>
      </c>
      <c r="M18" s="46">
        <v>173500</v>
      </c>
      <c r="N18" s="209">
        <v>636</v>
      </c>
      <c r="O18" s="212">
        <v>2.2508038585209</v>
      </c>
      <c r="P18" s="211">
        <v>1309</v>
      </c>
      <c r="Q18" s="212">
        <v>0.3834355828220781</v>
      </c>
      <c r="R18" s="209">
        <v>615</v>
      </c>
      <c r="S18" s="209">
        <v>694</v>
      </c>
      <c r="T18" s="36">
        <f>P18/M18*1000000</f>
        <v>7544.6685878962535</v>
      </c>
      <c r="U18" s="78"/>
      <c r="V18" s="72">
        <v>4</v>
      </c>
      <c r="W18" s="46">
        <v>192300</v>
      </c>
      <c r="X18" s="209">
        <v>1582</v>
      </c>
      <c r="Y18" s="212">
        <v>2.262443438914019</v>
      </c>
      <c r="Z18" s="211">
        <v>3464</v>
      </c>
      <c r="AA18" s="212">
        <v>2.394324563996464</v>
      </c>
      <c r="AB18" s="209">
        <v>1641</v>
      </c>
      <c r="AC18" s="209">
        <v>1823</v>
      </c>
      <c r="AD18" s="36">
        <f t="shared" si="0"/>
        <v>18013.52054082163</v>
      </c>
      <c r="AE18" s="78"/>
      <c r="AF18" s="72">
        <v>3</v>
      </c>
      <c r="AG18" s="46">
        <v>162700</v>
      </c>
      <c r="AH18" s="209">
        <v>953</v>
      </c>
      <c r="AI18" s="212">
        <v>2.583423035522059</v>
      </c>
      <c r="AJ18" s="211">
        <v>2316</v>
      </c>
      <c r="AK18" s="212">
        <v>1.5789473684210575</v>
      </c>
      <c r="AL18" s="209">
        <v>1129</v>
      </c>
      <c r="AM18" s="209">
        <v>1187</v>
      </c>
      <c r="AN18" s="36">
        <f t="shared" si="1"/>
        <v>14234.787953288262</v>
      </c>
      <c r="AO18" s="78" t="s">
        <v>102</v>
      </c>
      <c r="AP18" s="72"/>
      <c r="AQ18" s="46">
        <v>769100</v>
      </c>
      <c r="AR18" s="216" t="s">
        <v>502</v>
      </c>
      <c r="AS18" s="216" t="s">
        <v>502</v>
      </c>
      <c r="AT18" s="216" t="s">
        <v>502</v>
      </c>
      <c r="AU18" s="216" t="s">
        <v>502</v>
      </c>
      <c r="AV18" s="216" t="s">
        <v>502</v>
      </c>
      <c r="AW18" s="216" t="s">
        <v>502</v>
      </c>
      <c r="AX18" s="216" t="s">
        <v>502</v>
      </c>
    </row>
    <row r="19" spans="1:50" ht="15.75" customHeight="1">
      <c r="A19" s="78" t="s">
        <v>408</v>
      </c>
      <c r="B19" s="79">
        <v>1</v>
      </c>
      <c r="C19" s="45">
        <v>106800</v>
      </c>
      <c r="D19" s="211">
        <v>628</v>
      </c>
      <c r="E19" s="212">
        <v>1.7828200972447306</v>
      </c>
      <c r="F19" s="211">
        <v>1068</v>
      </c>
      <c r="G19" s="212">
        <v>0.8498583569405138</v>
      </c>
      <c r="H19" s="211">
        <v>524</v>
      </c>
      <c r="I19" s="211">
        <v>544</v>
      </c>
      <c r="J19" s="36">
        <f t="shared" si="3"/>
        <v>10000</v>
      </c>
      <c r="K19" s="78" t="s">
        <v>416</v>
      </c>
      <c r="L19" s="72">
        <v>1</v>
      </c>
      <c r="M19" s="46">
        <v>71700</v>
      </c>
      <c r="N19" s="209">
        <v>622</v>
      </c>
      <c r="O19" s="212">
        <v>-0.797448165869219</v>
      </c>
      <c r="P19" s="211">
        <v>1087</v>
      </c>
      <c r="Q19" s="212">
        <v>-0.27522935779816793</v>
      </c>
      <c r="R19" s="209">
        <v>495</v>
      </c>
      <c r="S19" s="209">
        <v>592</v>
      </c>
      <c r="T19" s="36">
        <f t="shared" si="4"/>
        <v>15160.390516039051</v>
      </c>
      <c r="U19" s="78"/>
      <c r="V19" s="72">
        <v>5</v>
      </c>
      <c r="W19" s="46">
        <v>179500</v>
      </c>
      <c r="X19" s="209">
        <v>754</v>
      </c>
      <c r="Y19" s="212">
        <v>-1.1795543905635641</v>
      </c>
      <c r="Z19" s="211">
        <v>1565</v>
      </c>
      <c r="AA19" s="212">
        <v>-2.003757044458354</v>
      </c>
      <c r="AB19" s="209">
        <v>733</v>
      </c>
      <c r="AC19" s="209">
        <v>832</v>
      </c>
      <c r="AD19" s="36">
        <f t="shared" si="0"/>
        <v>8718.66295264624</v>
      </c>
      <c r="AE19" s="78"/>
      <c r="AF19" s="72">
        <v>4</v>
      </c>
      <c r="AG19" s="46">
        <v>135100</v>
      </c>
      <c r="AH19" s="209">
        <v>1482</v>
      </c>
      <c r="AI19" s="212">
        <v>0.7477906186267758</v>
      </c>
      <c r="AJ19" s="211">
        <v>3559</v>
      </c>
      <c r="AK19" s="212">
        <v>-0.6975446428571397</v>
      </c>
      <c r="AL19" s="209">
        <v>1717</v>
      </c>
      <c r="AM19" s="209">
        <v>1842</v>
      </c>
      <c r="AN19" s="36">
        <f t="shared" si="1"/>
        <v>26343.449296817173</v>
      </c>
      <c r="AO19" s="78" t="s">
        <v>105</v>
      </c>
      <c r="AP19" s="72"/>
      <c r="AQ19" s="46">
        <v>152700</v>
      </c>
      <c r="AR19" s="209">
        <v>556</v>
      </c>
      <c r="AS19" s="212">
        <v>2.9629629629629672</v>
      </c>
      <c r="AT19" s="211">
        <v>1258</v>
      </c>
      <c r="AU19" s="212">
        <v>1.2067578439259874</v>
      </c>
      <c r="AV19" s="209">
        <v>613</v>
      </c>
      <c r="AW19" s="209">
        <v>645</v>
      </c>
      <c r="AX19" s="36">
        <f t="shared" si="2"/>
        <v>8238.375900458415</v>
      </c>
    </row>
    <row r="20" spans="1:50" ht="15.75" customHeight="1">
      <c r="A20" s="78"/>
      <c r="B20" s="79">
        <v>2</v>
      </c>
      <c r="C20" s="45">
        <v>130100</v>
      </c>
      <c r="D20" s="211">
        <v>946</v>
      </c>
      <c r="E20" s="212">
        <v>0.10582010582009804</v>
      </c>
      <c r="F20" s="211">
        <v>1754</v>
      </c>
      <c r="G20" s="212">
        <v>0.746697300402066</v>
      </c>
      <c r="H20" s="211">
        <v>846</v>
      </c>
      <c r="I20" s="211">
        <v>908</v>
      </c>
      <c r="J20" s="36">
        <f t="shared" si="3"/>
        <v>13481.936971560339</v>
      </c>
      <c r="K20" s="78"/>
      <c r="L20" s="72">
        <v>2</v>
      </c>
      <c r="M20" s="46">
        <v>131100</v>
      </c>
      <c r="N20" s="209">
        <v>987</v>
      </c>
      <c r="O20" s="212">
        <v>-1.5952143569292088</v>
      </c>
      <c r="P20" s="211">
        <v>1915</v>
      </c>
      <c r="Q20" s="212">
        <v>-2.0961145194274056</v>
      </c>
      <c r="R20" s="209">
        <v>918</v>
      </c>
      <c r="S20" s="209">
        <v>997</v>
      </c>
      <c r="T20" s="36">
        <f t="shared" si="4"/>
        <v>14607.170099160947</v>
      </c>
      <c r="U20" s="78"/>
      <c r="V20" s="72">
        <v>6</v>
      </c>
      <c r="W20" s="46">
        <v>236700</v>
      </c>
      <c r="X20" s="209">
        <v>1942</v>
      </c>
      <c r="Y20" s="212">
        <v>-1.3211382113821113</v>
      </c>
      <c r="Z20" s="211">
        <v>4153</v>
      </c>
      <c r="AA20" s="212">
        <v>-0.8593936500358113</v>
      </c>
      <c r="AB20" s="209">
        <v>1993</v>
      </c>
      <c r="AC20" s="209">
        <v>2160</v>
      </c>
      <c r="AD20" s="36">
        <f t="shared" si="0"/>
        <v>17545.416138572033</v>
      </c>
      <c r="AE20" s="78" t="s">
        <v>73</v>
      </c>
      <c r="AF20" s="72"/>
      <c r="AG20" s="46">
        <v>173700</v>
      </c>
      <c r="AH20" s="209">
        <v>590</v>
      </c>
      <c r="AI20" s="212">
        <v>-2.4793388429752095</v>
      </c>
      <c r="AJ20" s="211">
        <v>995</v>
      </c>
      <c r="AK20" s="212">
        <v>-3.2101167315175094</v>
      </c>
      <c r="AL20" s="209">
        <v>537</v>
      </c>
      <c r="AM20" s="209">
        <v>458</v>
      </c>
      <c r="AN20" s="36">
        <f t="shared" si="1"/>
        <v>5728.267127230858</v>
      </c>
      <c r="AO20" s="78" t="s">
        <v>434</v>
      </c>
      <c r="AP20" s="72">
        <v>1</v>
      </c>
      <c r="AQ20" s="46">
        <v>376800</v>
      </c>
      <c r="AR20" s="209">
        <v>3444</v>
      </c>
      <c r="AS20" s="212">
        <v>-0.5199306759098743</v>
      </c>
      <c r="AT20" s="211">
        <v>7764</v>
      </c>
      <c r="AU20" s="212">
        <v>-2.3887352275584584</v>
      </c>
      <c r="AV20" s="209">
        <v>3614</v>
      </c>
      <c r="AW20" s="209">
        <v>4150</v>
      </c>
      <c r="AX20" s="36">
        <f t="shared" si="2"/>
        <v>20605.095541401275</v>
      </c>
    </row>
    <row r="21" spans="1:50" ht="15.75" customHeight="1">
      <c r="A21" s="78"/>
      <c r="B21" s="79">
        <v>3</v>
      </c>
      <c r="C21" s="45">
        <v>72500</v>
      </c>
      <c r="D21" s="211">
        <v>597</v>
      </c>
      <c r="E21" s="212">
        <v>-0.5000000000000004</v>
      </c>
      <c r="F21" s="211">
        <v>1168</v>
      </c>
      <c r="G21" s="212">
        <v>-1.683501683501687</v>
      </c>
      <c r="H21" s="211">
        <v>617</v>
      </c>
      <c r="I21" s="211">
        <v>551</v>
      </c>
      <c r="J21" s="36">
        <f t="shared" si="3"/>
        <v>16110.344827586207</v>
      </c>
      <c r="K21" s="78" t="s">
        <v>417</v>
      </c>
      <c r="L21" s="72">
        <v>1</v>
      </c>
      <c r="M21" s="46">
        <v>135800</v>
      </c>
      <c r="N21" s="209">
        <v>594</v>
      </c>
      <c r="O21" s="212">
        <v>1.8867924528301883</v>
      </c>
      <c r="P21" s="211">
        <v>1565</v>
      </c>
      <c r="Q21" s="212">
        <v>0.06393861892584063</v>
      </c>
      <c r="R21" s="209">
        <v>778</v>
      </c>
      <c r="S21" s="209">
        <v>787</v>
      </c>
      <c r="T21" s="36">
        <f t="shared" si="4"/>
        <v>11524.300441826215</v>
      </c>
      <c r="U21" s="87" t="s">
        <v>97</v>
      </c>
      <c r="V21" s="72"/>
      <c r="W21" s="46">
        <v>42600</v>
      </c>
      <c r="X21" s="209">
        <v>538</v>
      </c>
      <c r="Y21" s="212">
        <v>124.16666666666667</v>
      </c>
      <c r="Z21" s="211">
        <v>1423</v>
      </c>
      <c r="AA21" s="212">
        <v>168.99810964083179</v>
      </c>
      <c r="AB21" s="209">
        <v>662</v>
      </c>
      <c r="AC21" s="209">
        <v>761</v>
      </c>
      <c r="AD21" s="36">
        <f t="shared" si="0"/>
        <v>33403.7558685446</v>
      </c>
      <c r="AE21" s="78" t="s">
        <v>76</v>
      </c>
      <c r="AF21" s="72"/>
      <c r="AG21" s="46">
        <v>157800</v>
      </c>
      <c r="AH21" s="209">
        <v>1244</v>
      </c>
      <c r="AI21" s="212">
        <v>-0.8764940239043839</v>
      </c>
      <c r="AJ21" s="211">
        <v>2456</v>
      </c>
      <c r="AK21" s="212">
        <v>-1.007658202337769</v>
      </c>
      <c r="AL21" s="209">
        <v>1180</v>
      </c>
      <c r="AM21" s="209">
        <v>1276</v>
      </c>
      <c r="AN21" s="36">
        <f t="shared" si="1"/>
        <v>15564.005069708492</v>
      </c>
      <c r="AO21" s="78"/>
      <c r="AP21" s="72">
        <v>2</v>
      </c>
      <c r="AQ21" s="46">
        <v>282500</v>
      </c>
      <c r="AR21" s="209">
        <v>1796</v>
      </c>
      <c r="AS21" s="210" t="s">
        <v>503</v>
      </c>
      <c r="AT21" s="211">
        <v>3885</v>
      </c>
      <c r="AU21" s="212">
        <v>-1.6704631738800324</v>
      </c>
      <c r="AV21" s="209">
        <v>1811</v>
      </c>
      <c r="AW21" s="209">
        <v>2074</v>
      </c>
      <c r="AX21" s="36">
        <f t="shared" si="2"/>
        <v>13752.212389380531</v>
      </c>
    </row>
    <row r="22" spans="1:50" ht="15.75" customHeight="1">
      <c r="A22" s="78"/>
      <c r="B22" s="79">
        <v>4</v>
      </c>
      <c r="C22" s="45">
        <v>108900</v>
      </c>
      <c r="D22" s="211">
        <v>919</v>
      </c>
      <c r="E22" s="212">
        <v>4.550625711035261</v>
      </c>
      <c r="F22" s="211">
        <v>1812</v>
      </c>
      <c r="G22" s="212">
        <v>2.1996615905245376</v>
      </c>
      <c r="H22" s="211">
        <v>880</v>
      </c>
      <c r="I22" s="211">
        <v>932</v>
      </c>
      <c r="J22" s="36">
        <f t="shared" si="3"/>
        <v>16639.118457300276</v>
      </c>
      <c r="K22" s="78"/>
      <c r="L22" s="72">
        <v>2</v>
      </c>
      <c r="M22" s="46">
        <v>98600</v>
      </c>
      <c r="N22" s="209">
        <v>548</v>
      </c>
      <c r="O22" s="212">
        <v>-0.5444646098003658</v>
      </c>
      <c r="P22" s="211">
        <v>1324</v>
      </c>
      <c r="Q22" s="212">
        <v>0.2271006813020504</v>
      </c>
      <c r="R22" s="209">
        <v>658</v>
      </c>
      <c r="S22" s="209">
        <v>666</v>
      </c>
      <c r="T22" s="36">
        <f t="shared" si="4"/>
        <v>13427.991886409736</v>
      </c>
      <c r="U22" s="78" t="s">
        <v>421</v>
      </c>
      <c r="V22" s="72">
        <v>1</v>
      </c>
      <c r="W22" s="46">
        <v>111500</v>
      </c>
      <c r="X22" s="209">
        <v>708</v>
      </c>
      <c r="Y22" s="212">
        <v>1.5781922525107683</v>
      </c>
      <c r="Z22" s="211">
        <v>1189</v>
      </c>
      <c r="AA22" s="212">
        <v>0.33755274261604296</v>
      </c>
      <c r="AB22" s="209">
        <v>566</v>
      </c>
      <c r="AC22" s="209">
        <v>623</v>
      </c>
      <c r="AD22" s="36">
        <f t="shared" si="0"/>
        <v>10663.677130044844</v>
      </c>
      <c r="AE22" s="78" t="s">
        <v>79</v>
      </c>
      <c r="AF22" s="72"/>
      <c r="AG22" s="46">
        <v>113900</v>
      </c>
      <c r="AH22" s="210" t="s">
        <v>446</v>
      </c>
      <c r="AI22" s="210" t="s">
        <v>446</v>
      </c>
      <c r="AJ22" s="210" t="s">
        <v>446</v>
      </c>
      <c r="AK22" s="210" t="s">
        <v>446</v>
      </c>
      <c r="AL22" s="210" t="s">
        <v>446</v>
      </c>
      <c r="AM22" s="210" t="s">
        <v>446</v>
      </c>
      <c r="AN22" s="210" t="s">
        <v>446</v>
      </c>
      <c r="AO22" s="78"/>
      <c r="AP22" s="72">
        <v>3</v>
      </c>
      <c r="AQ22" s="46">
        <v>365200</v>
      </c>
      <c r="AR22" s="209">
        <v>2352</v>
      </c>
      <c r="AS22" s="212">
        <v>-0.3811944091486663</v>
      </c>
      <c r="AT22" s="211">
        <v>5499</v>
      </c>
      <c r="AU22" s="212">
        <v>-1.6630901287553623</v>
      </c>
      <c r="AV22" s="209">
        <v>2528</v>
      </c>
      <c r="AW22" s="209">
        <v>2971</v>
      </c>
      <c r="AX22" s="36">
        <f t="shared" si="2"/>
        <v>15057.50273822563</v>
      </c>
    </row>
    <row r="23" spans="1:50" ht="15.75" customHeight="1">
      <c r="A23" s="78"/>
      <c r="B23" s="79">
        <v>5</v>
      </c>
      <c r="C23" s="45">
        <v>102000</v>
      </c>
      <c r="D23" s="211">
        <v>936</v>
      </c>
      <c r="E23" s="212">
        <v>1.0799136069114423</v>
      </c>
      <c r="F23" s="211">
        <v>1599</v>
      </c>
      <c r="G23" s="212">
        <v>0.06257822277846437</v>
      </c>
      <c r="H23" s="211">
        <v>800</v>
      </c>
      <c r="I23" s="211">
        <v>799</v>
      </c>
      <c r="J23" s="36">
        <f t="shared" si="3"/>
        <v>15676.470588235296</v>
      </c>
      <c r="K23" s="78"/>
      <c r="L23" s="72">
        <v>3</v>
      </c>
      <c r="M23" s="46">
        <v>98500</v>
      </c>
      <c r="N23" s="209">
        <v>603</v>
      </c>
      <c r="O23" s="212">
        <v>3.076923076923066</v>
      </c>
      <c r="P23" s="211">
        <v>1680</v>
      </c>
      <c r="Q23" s="212">
        <v>1.5105740181268867</v>
      </c>
      <c r="R23" s="209">
        <v>820</v>
      </c>
      <c r="S23" s="209">
        <v>860</v>
      </c>
      <c r="T23" s="36">
        <f t="shared" si="4"/>
        <v>17055.837563451776</v>
      </c>
      <c r="U23" s="78"/>
      <c r="V23" s="72">
        <v>2</v>
      </c>
      <c r="W23" s="46">
        <v>114700</v>
      </c>
      <c r="X23" s="209">
        <v>760</v>
      </c>
      <c r="Y23" s="212">
        <v>-0.3931847968545177</v>
      </c>
      <c r="Z23" s="211">
        <v>1552</v>
      </c>
      <c r="AA23" s="212">
        <v>-1.3350286077558837</v>
      </c>
      <c r="AB23" s="209">
        <v>732</v>
      </c>
      <c r="AC23" s="209">
        <v>820</v>
      </c>
      <c r="AD23" s="36">
        <f t="shared" si="0"/>
        <v>13530.950305143853</v>
      </c>
      <c r="AE23" s="78" t="s">
        <v>82</v>
      </c>
      <c r="AF23" s="72"/>
      <c r="AG23" s="46">
        <v>193800</v>
      </c>
      <c r="AH23" s="209">
        <v>3169</v>
      </c>
      <c r="AI23" s="212">
        <v>4.380764163372852</v>
      </c>
      <c r="AJ23" s="211">
        <v>5028</v>
      </c>
      <c r="AK23" s="212">
        <v>3.3717105263157965</v>
      </c>
      <c r="AL23" s="209">
        <v>2450</v>
      </c>
      <c r="AM23" s="209">
        <v>2578</v>
      </c>
      <c r="AN23" s="36">
        <f t="shared" si="1"/>
        <v>25944.272445820432</v>
      </c>
      <c r="AO23" s="78"/>
      <c r="AP23" s="72">
        <v>4</v>
      </c>
      <c r="AQ23" s="46">
        <v>183100</v>
      </c>
      <c r="AR23" s="209">
        <v>1632</v>
      </c>
      <c r="AS23" s="212">
        <v>0.8029647930821504</v>
      </c>
      <c r="AT23" s="211">
        <v>3750</v>
      </c>
      <c r="AU23" s="212">
        <v>-0.31897926634768536</v>
      </c>
      <c r="AV23" s="209">
        <v>1696</v>
      </c>
      <c r="AW23" s="209">
        <v>2054</v>
      </c>
      <c r="AX23" s="36">
        <f t="shared" si="2"/>
        <v>20480.611687602403</v>
      </c>
    </row>
    <row r="24" spans="1:50" ht="15.75" customHeight="1">
      <c r="A24" s="78" t="s">
        <v>409</v>
      </c>
      <c r="B24" s="79">
        <v>1</v>
      </c>
      <c r="C24" s="45">
        <v>96500</v>
      </c>
      <c r="D24" s="211">
        <v>832</v>
      </c>
      <c r="E24" s="212">
        <v>0.48309178743961567</v>
      </c>
      <c r="F24" s="211">
        <v>1472</v>
      </c>
      <c r="G24" s="212">
        <v>1.098901098901095</v>
      </c>
      <c r="H24" s="211">
        <v>670</v>
      </c>
      <c r="I24" s="211">
        <v>802</v>
      </c>
      <c r="J24" s="36">
        <f t="shared" si="3"/>
        <v>15253.886010362694</v>
      </c>
      <c r="K24" s="78"/>
      <c r="L24" s="72">
        <v>4</v>
      </c>
      <c r="M24" s="46">
        <v>150800</v>
      </c>
      <c r="N24" s="209">
        <v>878</v>
      </c>
      <c r="O24" s="212">
        <v>0.9195402298850519</v>
      </c>
      <c r="P24" s="211">
        <v>1987</v>
      </c>
      <c r="Q24" s="212">
        <v>-1.4873574615765994</v>
      </c>
      <c r="R24" s="209">
        <v>970</v>
      </c>
      <c r="S24" s="209">
        <v>1017</v>
      </c>
      <c r="T24" s="36">
        <f t="shared" si="4"/>
        <v>13176.392572944296</v>
      </c>
      <c r="U24" s="78"/>
      <c r="V24" s="72">
        <v>3</v>
      </c>
      <c r="W24" s="46">
        <v>256400</v>
      </c>
      <c r="X24" s="209">
        <v>145</v>
      </c>
      <c r="Y24" s="212">
        <v>-2.0270270270270285</v>
      </c>
      <c r="Z24" s="211">
        <v>228</v>
      </c>
      <c r="AA24" s="210" t="s">
        <v>503</v>
      </c>
      <c r="AB24" s="209">
        <v>137</v>
      </c>
      <c r="AC24" s="209">
        <v>91</v>
      </c>
      <c r="AD24" s="36">
        <f t="shared" si="0"/>
        <v>889.2355694227768</v>
      </c>
      <c r="AE24" s="78" t="s">
        <v>86</v>
      </c>
      <c r="AF24" s="72"/>
      <c r="AG24" s="46">
        <v>138000</v>
      </c>
      <c r="AH24" s="209">
        <v>990</v>
      </c>
      <c r="AI24" s="212">
        <v>0.917431192660545</v>
      </c>
      <c r="AJ24" s="211">
        <v>2457</v>
      </c>
      <c r="AK24" s="212">
        <v>1.6549441456350955</v>
      </c>
      <c r="AL24" s="209">
        <v>1181</v>
      </c>
      <c r="AM24" s="209">
        <v>1276</v>
      </c>
      <c r="AN24" s="36">
        <f t="shared" si="1"/>
        <v>17804.347826086956</v>
      </c>
      <c r="AO24" s="78" t="s">
        <v>433</v>
      </c>
      <c r="AP24" s="72">
        <v>1</v>
      </c>
      <c r="AQ24" s="46">
        <v>252800</v>
      </c>
      <c r="AR24" s="209">
        <v>1525</v>
      </c>
      <c r="AS24" s="212">
        <v>1.3289036544850585</v>
      </c>
      <c r="AT24" s="211">
        <v>3622</v>
      </c>
      <c r="AU24" s="212">
        <v>-0.1653803748621785</v>
      </c>
      <c r="AV24" s="209">
        <v>1763</v>
      </c>
      <c r="AW24" s="209">
        <v>1859</v>
      </c>
      <c r="AX24" s="36">
        <f t="shared" si="2"/>
        <v>14327.53164556962</v>
      </c>
    </row>
    <row r="25" spans="1:50" ht="15.75" customHeight="1">
      <c r="A25" s="78"/>
      <c r="B25" s="79">
        <v>2</v>
      </c>
      <c r="C25" s="45">
        <v>91300</v>
      </c>
      <c r="D25" s="211">
        <v>646</v>
      </c>
      <c r="E25" s="212">
        <v>7.846410684474114</v>
      </c>
      <c r="F25" s="211">
        <v>1135</v>
      </c>
      <c r="G25" s="212">
        <v>4.995374653098983</v>
      </c>
      <c r="H25" s="211">
        <v>508</v>
      </c>
      <c r="I25" s="211">
        <v>627</v>
      </c>
      <c r="J25" s="36">
        <f t="shared" si="3"/>
        <v>12431.544359255204</v>
      </c>
      <c r="K25" s="87" t="s">
        <v>68</v>
      </c>
      <c r="L25" s="72"/>
      <c r="M25" s="46">
        <v>100200</v>
      </c>
      <c r="N25" s="209">
        <v>634</v>
      </c>
      <c r="O25" s="212">
        <v>6.020066889632103</v>
      </c>
      <c r="P25" s="211">
        <v>1665</v>
      </c>
      <c r="Q25" s="212">
        <v>2.777777777777768</v>
      </c>
      <c r="R25" s="209">
        <v>826</v>
      </c>
      <c r="S25" s="209">
        <v>839</v>
      </c>
      <c r="T25" s="36">
        <f t="shared" si="4"/>
        <v>16616.766467065867</v>
      </c>
      <c r="U25" s="78"/>
      <c r="V25" s="72">
        <v>4</v>
      </c>
      <c r="W25" s="46">
        <v>159900</v>
      </c>
      <c r="X25" s="209">
        <v>1000</v>
      </c>
      <c r="Y25" s="212">
        <v>-0.1996007984031989</v>
      </c>
      <c r="Z25" s="211">
        <v>2483</v>
      </c>
      <c r="AA25" s="212">
        <v>-1.546391752577314</v>
      </c>
      <c r="AB25" s="209">
        <v>1189</v>
      </c>
      <c r="AC25" s="209">
        <v>1294</v>
      </c>
      <c r="AD25" s="36">
        <f t="shared" si="0"/>
        <v>15528.455284552845</v>
      </c>
      <c r="AE25" s="78" t="s">
        <v>427</v>
      </c>
      <c r="AF25" s="72">
        <v>1</v>
      </c>
      <c r="AG25" s="46">
        <v>166000</v>
      </c>
      <c r="AH25" s="209">
        <v>1271</v>
      </c>
      <c r="AI25" s="212">
        <v>1.3556618819776656</v>
      </c>
      <c r="AJ25" s="211">
        <v>2916</v>
      </c>
      <c r="AK25" s="212">
        <v>0.4478126076472577</v>
      </c>
      <c r="AL25" s="209">
        <v>1351</v>
      </c>
      <c r="AM25" s="209">
        <v>1565</v>
      </c>
      <c r="AN25" s="36">
        <f t="shared" si="1"/>
        <v>17566.265060240963</v>
      </c>
      <c r="AO25" s="78"/>
      <c r="AP25" s="72">
        <v>2</v>
      </c>
      <c r="AQ25" s="46">
        <v>255000</v>
      </c>
      <c r="AR25" s="209">
        <v>1038</v>
      </c>
      <c r="AS25" s="212">
        <v>3.3864541832669293</v>
      </c>
      <c r="AT25" s="211">
        <v>2516</v>
      </c>
      <c r="AU25" s="212">
        <v>1.0036130068245663</v>
      </c>
      <c r="AV25" s="209">
        <v>1211</v>
      </c>
      <c r="AW25" s="209">
        <v>1305</v>
      </c>
      <c r="AX25" s="36">
        <f t="shared" si="2"/>
        <v>9866.666666666666</v>
      </c>
    </row>
    <row r="26" spans="1:50" ht="15.75" customHeight="1">
      <c r="A26" s="78"/>
      <c r="B26" s="79">
        <v>3</v>
      </c>
      <c r="C26" s="45">
        <v>172600</v>
      </c>
      <c r="D26" s="211">
        <v>927</v>
      </c>
      <c r="E26" s="212">
        <v>2.5442477876106206</v>
      </c>
      <c r="F26" s="211">
        <v>1770</v>
      </c>
      <c r="G26" s="212">
        <v>0.5110732538330387</v>
      </c>
      <c r="H26" s="211">
        <v>852</v>
      </c>
      <c r="I26" s="211">
        <v>918</v>
      </c>
      <c r="J26" s="36">
        <f t="shared" si="3"/>
        <v>10254.924681344148</v>
      </c>
      <c r="K26" s="78" t="s">
        <v>71</v>
      </c>
      <c r="L26" s="72"/>
      <c r="M26" s="46">
        <v>123900</v>
      </c>
      <c r="N26" s="209">
        <v>315</v>
      </c>
      <c r="O26" s="212">
        <v>-1.253918495297801</v>
      </c>
      <c r="P26" s="211">
        <v>546</v>
      </c>
      <c r="Q26" s="212">
        <v>-1.7985611510791366</v>
      </c>
      <c r="R26" s="209">
        <v>288</v>
      </c>
      <c r="S26" s="209">
        <v>258</v>
      </c>
      <c r="T26" s="36">
        <f t="shared" si="4"/>
        <v>4406.779661016949</v>
      </c>
      <c r="U26" s="87" t="s">
        <v>107</v>
      </c>
      <c r="V26" s="72"/>
      <c r="W26" s="46">
        <v>31900</v>
      </c>
      <c r="X26" s="209">
        <v>512</v>
      </c>
      <c r="Y26" s="212">
        <v>0.5893909626718985</v>
      </c>
      <c r="Z26" s="211">
        <v>1447</v>
      </c>
      <c r="AA26" s="212">
        <v>0.6258692628650975</v>
      </c>
      <c r="AB26" s="209">
        <v>683</v>
      </c>
      <c r="AC26" s="209">
        <v>764</v>
      </c>
      <c r="AD26" s="36">
        <f t="shared" si="0"/>
        <v>45360.50156739812</v>
      </c>
      <c r="AE26" s="78"/>
      <c r="AF26" s="72">
        <v>2</v>
      </c>
      <c r="AG26" s="46">
        <v>166000</v>
      </c>
      <c r="AH26" s="209">
        <v>481</v>
      </c>
      <c r="AI26" s="212">
        <v>1.0504201680672232</v>
      </c>
      <c r="AJ26" s="211">
        <v>1160</v>
      </c>
      <c r="AK26" s="212">
        <v>0.43290043290042934</v>
      </c>
      <c r="AL26" s="209">
        <v>525</v>
      </c>
      <c r="AM26" s="209">
        <v>635</v>
      </c>
      <c r="AN26" s="36">
        <f t="shared" si="1"/>
        <v>6987.951807228916</v>
      </c>
      <c r="AO26" s="78"/>
      <c r="AP26" s="72">
        <v>3</v>
      </c>
      <c r="AQ26" s="46">
        <v>252400</v>
      </c>
      <c r="AR26" s="209">
        <v>1059</v>
      </c>
      <c r="AS26" s="212">
        <v>1.8269230769230704</v>
      </c>
      <c r="AT26" s="211">
        <v>2664</v>
      </c>
      <c r="AU26" s="212">
        <v>1.062215477996964</v>
      </c>
      <c r="AV26" s="209">
        <v>1309</v>
      </c>
      <c r="AW26" s="209">
        <v>1355</v>
      </c>
      <c r="AX26" s="36">
        <f t="shared" si="2"/>
        <v>10554.675118858953</v>
      </c>
    </row>
    <row r="27" spans="1:50" ht="15.75" customHeight="1">
      <c r="A27" s="78" t="s">
        <v>410</v>
      </c>
      <c r="B27" s="79">
        <v>1</v>
      </c>
      <c r="C27" s="45">
        <v>201600</v>
      </c>
      <c r="D27" s="211">
        <v>2531</v>
      </c>
      <c r="E27" s="212">
        <v>2.5942440210782403</v>
      </c>
      <c r="F27" s="211">
        <v>4110</v>
      </c>
      <c r="G27" s="212">
        <v>1.8334985133795945</v>
      </c>
      <c r="H27" s="211">
        <v>2027</v>
      </c>
      <c r="I27" s="211">
        <v>2083</v>
      </c>
      <c r="J27" s="36">
        <f t="shared" si="3"/>
        <v>20386.904761904763</v>
      </c>
      <c r="K27" s="78" t="s">
        <v>418</v>
      </c>
      <c r="L27" s="72">
        <v>1</v>
      </c>
      <c r="M27" s="46">
        <v>159200</v>
      </c>
      <c r="N27" s="209">
        <v>1642</v>
      </c>
      <c r="O27" s="212">
        <v>-1.2627781118460635</v>
      </c>
      <c r="P27" s="211">
        <v>3988</v>
      </c>
      <c r="Q27" s="212">
        <v>-1.1157946937763397</v>
      </c>
      <c r="R27" s="209">
        <v>1847</v>
      </c>
      <c r="S27" s="209">
        <v>2141</v>
      </c>
      <c r="T27" s="36">
        <f t="shared" si="4"/>
        <v>25050.251256281408</v>
      </c>
      <c r="U27" s="87" t="s">
        <v>112</v>
      </c>
      <c r="V27" s="72"/>
      <c r="W27" s="46">
        <v>136000</v>
      </c>
      <c r="X27" s="209">
        <v>861</v>
      </c>
      <c r="Y27" s="212">
        <v>0.8196721311475308</v>
      </c>
      <c r="Z27" s="211">
        <v>1995</v>
      </c>
      <c r="AA27" s="212">
        <v>-1.2376237623762387</v>
      </c>
      <c r="AB27" s="209">
        <v>911</v>
      </c>
      <c r="AC27" s="209">
        <v>1084</v>
      </c>
      <c r="AD27" s="36">
        <f t="shared" si="0"/>
        <v>14669.117647058823</v>
      </c>
      <c r="AE27" s="78"/>
      <c r="AF27" s="72">
        <v>3</v>
      </c>
      <c r="AG27" s="46">
        <v>217800</v>
      </c>
      <c r="AH27" s="209">
        <v>2061</v>
      </c>
      <c r="AI27" s="212">
        <v>7.287870900572613</v>
      </c>
      <c r="AJ27" s="211">
        <v>4637</v>
      </c>
      <c r="AK27" s="212">
        <v>8.977673325499413</v>
      </c>
      <c r="AL27" s="209">
        <v>2113</v>
      </c>
      <c r="AM27" s="209">
        <v>2524</v>
      </c>
      <c r="AN27" s="36">
        <f t="shared" si="1"/>
        <v>21290.174471992654</v>
      </c>
      <c r="AO27" s="78"/>
      <c r="AP27" s="72">
        <v>4</v>
      </c>
      <c r="AQ27" s="46">
        <v>393400</v>
      </c>
      <c r="AR27" s="209">
        <v>2205</v>
      </c>
      <c r="AS27" s="212">
        <v>0.3641329085116052</v>
      </c>
      <c r="AT27" s="211">
        <v>4786</v>
      </c>
      <c r="AU27" s="212">
        <v>-1.2788778877887763</v>
      </c>
      <c r="AV27" s="209">
        <v>2270</v>
      </c>
      <c r="AW27" s="209">
        <v>2516</v>
      </c>
      <c r="AX27" s="36">
        <f t="shared" si="2"/>
        <v>12165.734621250635</v>
      </c>
    </row>
    <row r="28" spans="1:50" ht="15.75" customHeight="1">
      <c r="A28" s="78"/>
      <c r="B28" s="79">
        <v>2</v>
      </c>
      <c r="C28" s="45">
        <v>236700</v>
      </c>
      <c r="D28" s="211">
        <v>2403</v>
      </c>
      <c r="E28" s="212">
        <v>2.3860247123988154</v>
      </c>
      <c r="F28" s="211">
        <v>4401</v>
      </c>
      <c r="G28" s="212">
        <v>1.218951241950328</v>
      </c>
      <c r="H28" s="211">
        <v>2200</v>
      </c>
      <c r="I28" s="211">
        <v>2201</v>
      </c>
      <c r="J28" s="36">
        <f t="shared" si="3"/>
        <v>18593.15589353612</v>
      </c>
      <c r="K28" s="78"/>
      <c r="L28" s="72">
        <v>2</v>
      </c>
      <c r="M28" s="46">
        <v>91500</v>
      </c>
      <c r="N28" s="209">
        <v>1149</v>
      </c>
      <c r="O28" s="212">
        <v>-0.9482758620689702</v>
      </c>
      <c r="P28" s="211">
        <v>2257</v>
      </c>
      <c r="Q28" s="212">
        <v>-1.052170100832972</v>
      </c>
      <c r="R28" s="209">
        <v>964</v>
      </c>
      <c r="S28" s="209">
        <v>1293</v>
      </c>
      <c r="T28" s="36">
        <f t="shared" si="4"/>
        <v>24666.666666666668</v>
      </c>
      <c r="U28" s="78" t="s">
        <v>117</v>
      </c>
      <c r="V28" s="72"/>
      <c r="W28" s="46">
        <v>86100</v>
      </c>
      <c r="X28" s="209">
        <v>632</v>
      </c>
      <c r="Y28" s="210" t="s">
        <v>503</v>
      </c>
      <c r="Z28" s="211">
        <v>1296</v>
      </c>
      <c r="AA28" s="212">
        <v>0.3095975232198178</v>
      </c>
      <c r="AB28" s="209">
        <v>627</v>
      </c>
      <c r="AC28" s="209">
        <v>669</v>
      </c>
      <c r="AD28" s="36">
        <f t="shared" si="0"/>
        <v>15052.26480836237</v>
      </c>
      <c r="AE28" s="78"/>
      <c r="AF28" s="72">
        <v>4</v>
      </c>
      <c r="AG28" s="46">
        <v>200200</v>
      </c>
      <c r="AH28" s="209">
        <v>400</v>
      </c>
      <c r="AI28" s="212">
        <v>-1.7199017199017175</v>
      </c>
      <c r="AJ28" s="211">
        <v>922</v>
      </c>
      <c r="AK28" s="212">
        <v>-2.742616033755274</v>
      </c>
      <c r="AL28" s="209">
        <v>423</v>
      </c>
      <c r="AM28" s="209">
        <v>499</v>
      </c>
      <c r="AN28" s="36">
        <f t="shared" si="1"/>
        <v>4605.394605394606</v>
      </c>
      <c r="AO28" s="78" t="s">
        <v>67</v>
      </c>
      <c r="AP28" s="72"/>
      <c r="AQ28" s="46">
        <v>284900</v>
      </c>
      <c r="AR28" s="209">
        <v>1606</v>
      </c>
      <c r="AS28" s="212">
        <v>1.452937460518</v>
      </c>
      <c r="AT28" s="211">
        <v>3405</v>
      </c>
      <c r="AU28" s="212">
        <v>0.05877167205408096</v>
      </c>
      <c r="AV28" s="209">
        <v>1581</v>
      </c>
      <c r="AW28" s="209">
        <v>1824</v>
      </c>
      <c r="AX28" s="36">
        <f t="shared" si="2"/>
        <v>11951.561951561953</v>
      </c>
    </row>
    <row r="29" spans="1:50" ht="15.75" customHeight="1">
      <c r="A29" s="78"/>
      <c r="B29" s="79">
        <v>3</v>
      </c>
      <c r="C29" s="45">
        <v>359900</v>
      </c>
      <c r="D29" s="211">
        <v>1763</v>
      </c>
      <c r="E29" s="212">
        <v>2.8588098016335994</v>
      </c>
      <c r="F29" s="211">
        <v>3604</v>
      </c>
      <c r="G29" s="212">
        <v>0.16675931072818173</v>
      </c>
      <c r="H29" s="211">
        <v>1839</v>
      </c>
      <c r="I29" s="211">
        <v>1765</v>
      </c>
      <c r="J29" s="36">
        <f t="shared" si="3"/>
        <v>10013.892747985552</v>
      </c>
      <c r="K29" s="78"/>
      <c r="L29" s="72">
        <v>3</v>
      </c>
      <c r="M29" s="46">
        <v>142000</v>
      </c>
      <c r="N29" s="209">
        <v>207</v>
      </c>
      <c r="O29" s="212">
        <v>-0.9569377990430672</v>
      </c>
      <c r="P29" s="211">
        <v>505</v>
      </c>
      <c r="Q29" s="212">
        <v>-2.131782945736438</v>
      </c>
      <c r="R29" s="209">
        <v>243</v>
      </c>
      <c r="S29" s="209">
        <v>262</v>
      </c>
      <c r="T29" s="36">
        <f t="shared" si="4"/>
        <v>3556.3380281690143</v>
      </c>
      <c r="U29" s="78" t="s">
        <v>422</v>
      </c>
      <c r="V29" s="72">
        <v>1</v>
      </c>
      <c r="W29" s="46">
        <v>152800</v>
      </c>
      <c r="X29" s="209">
        <v>923</v>
      </c>
      <c r="Y29" s="212">
        <v>4.293785310734455</v>
      </c>
      <c r="Z29" s="211">
        <v>1850</v>
      </c>
      <c r="AA29" s="212">
        <v>7.746068724519506</v>
      </c>
      <c r="AB29" s="209">
        <v>800</v>
      </c>
      <c r="AC29" s="209">
        <v>1050</v>
      </c>
      <c r="AD29" s="36">
        <f t="shared" si="0"/>
        <v>12107.329842931938</v>
      </c>
      <c r="AE29" s="78"/>
      <c r="AF29" s="72">
        <v>5</v>
      </c>
      <c r="AG29" s="46">
        <v>422500</v>
      </c>
      <c r="AH29" s="209">
        <v>42</v>
      </c>
      <c r="AI29" s="212">
        <v>-2.3255813953488413</v>
      </c>
      <c r="AJ29" s="211">
        <v>113</v>
      </c>
      <c r="AK29" s="210" t="s">
        <v>503</v>
      </c>
      <c r="AL29" s="209">
        <v>57</v>
      </c>
      <c r="AM29" s="209">
        <v>56</v>
      </c>
      <c r="AN29" s="36">
        <f t="shared" si="1"/>
        <v>267.4556213017752</v>
      </c>
      <c r="AO29" s="78" t="s">
        <v>435</v>
      </c>
      <c r="AP29" s="72">
        <v>1</v>
      </c>
      <c r="AQ29" s="46">
        <v>113900</v>
      </c>
      <c r="AR29" s="209">
        <v>811</v>
      </c>
      <c r="AS29" s="212">
        <v>-0.24600246002459691</v>
      </c>
      <c r="AT29" s="211">
        <v>1720</v>
      </c>
      <c r="AU29" s="212">
        <v>0.8206330597889888</v>
      </c>
      <c r="AV29" s="209">
        <v>841</v>
      </c>
      <c r="AW29" s="209">
        <v>879</v>
      </c>
      <c r="AX29" s="36">
        <f t="shared" si="2"/>
        <v>15100.965759438104</v>
      </c>
    </row>
    <row r="30" spans="1:50" ht="15.75" customHeight="1">
      <c r="A30" s="78"/>
      <c r="B30" s="79">
        <v>4</v>
      </c>
      <c r="C30" s="45">
        <v>187400</v>
      </c>
      <c r="D30" s="211">
        <v>1229</v>
      </c>
      <c r="E30" s="212">
        <v>-1.6012810248198561</v>
      </c>
      <c r="F30" s="211">
        <v>2663</v>
      </c>
      <c r="G30" s="212">
        <v>-1.2606599925843565</v>
      </c>
      <c r="H30" s="211">
        <v>1250</v>
      </c>
      <c r="I30" s="211">
        <v>1413</v>
      </c>
      <c r="J30" s="36">
        <f t="shared" si="3"/>
        <v>14210.245464247599</v>
      </c>
      <c r="K30" s="78"/>
      <c r="L30" s="72">
        <v>4</v>
      </c>
      <c r="M30" s="46">
        <v>181300</v>
      </c>
      <c r="N30" s="209">
        <v>347</v>
      </c>
      <c r="O30" s="212">
        <v>-4.670329670329664</v>
      </c>
      <c r="P30" s="211">
        <v>906</v>
      </c>
      <c r="Q30" s="212">
        <v>-7.4565883554647545</v>
      </c>
      <c r="R30" s="209">
        <v>445</v>
      </c>
      <c r="S30" s="209">
        <v>461</v>
      </c>
      <c r="T30" s="36">
        <f t="shared" si="4"/>
        <v>4997.242140099283</v>
      </c>
      <c r="U30" s="78"/>
      <c r="V30" s="72">
        <v>2</v>
      </c>
      <c r="W30" s="46">
        <v>226000</v>
      </c>
      <c r="X30" s="209">
        <v>684</v>
      </c>
      <c r="Y30" s="212">
        <v>1.7857142857142794</v>
      </c>
      <c r="Z30" s="211">
        <v>1358</v>
      </c>
      <c r="AA30" s="212">
        <v>1.041666666666674</v>
      </c>
      <c r="AB30" s="209">
        <v>583</v>
      </c>
      <c r="AC30" s="209">
        <v>775</v>
      </c>
      <c r="AD30" s="36">
        <f t="shared" si="0"/>
        <v>6008.849557522124</v>
      </c>
      <c r="AE30" s="78" t="s">
        <v>428</v>
      </c>
      <c r="AF30" s="72">
        <v>1</v>
      </c>
      <c r="AG30" s="46">
        <v>263300</v>
      </c>
      <c r="AH30" s="209">
        <v>415</v>
      </c>
      <c r="AI30" s="212">
        <v>-0.9546539379474916</v>
      </c>
      <c r="AJ30" s="211">
        <v>973</v>
      </c>
      <c r="AK30" s="212">
        <v>-1.2182741116751217</v>
      </c>
      <c r="AL30" s="209">
        <v>439</v>
      </c>
      <c r="AM30" s="209">
        <v>534</v>
      </c>
      <c r="AN30" s="36">
        <f t="shared" si="1"/>
        <v>3695.4044815799466</v>
      </c>
      <c r="AO30" s="78"/>
      <c r="AP30" s="72">
        <v>2</v>
      </c>
      <c r="AQ30" s="46">
        <v>110600</v>
      </c>
      <c r="AR30" s="209">
        <v>690</v>
      </c>
      <c r="AS30" s="212">
        <v>0.5830903790087438</v>
      </c>
      <c r="AT30" s="211">
        <v>1361</v>
      </c>
      <c r="AU30" s="210" t="s">
        <v>503</v>
      </c>
      <c r="AV30" s="209">
        <v>644</v>
      </c>
      <c r="AW30" s="209">
        <v>717</v>
      </c>
      <c r="AX30" s="36">
        <f t="shared" si="2"/>
        <v>12305.605786618446</v>
      </c>
    </row>
    <row r="31" spans="1:50" ht="15.75" customHeight="1">
      <c r="A31" s="78"/>
      <c r="B31" s="79">
        <v>5</v>
      </c>
      <c r="C31" s="45">
        <v>124200</v>
      </c>
      <c r="D31" s="211">
        <v>1284</v>
      </c>
      <c r="E31" s="212">
        <v>1.7432646592709933</v>
      </c>
      <c r="F31" s="211">
        <v>2537</v>
      </c>
      <c r="G31" s="212">
        <v>-0.353495679497251</v>
      </c>
      <c r="H31" s="211">
        <v>1279</v>
      </c>
      <c r="I31" s="211">
        <v>1258</v>
      </c>
      <c r="J31" s="36">
        <f t="shared" si="3"/>
        <v>20426.73107890499</v>
      </c>
      <c r="K31" s="78"/>
      <c r="L31" s="72">
        <v>5</v>
      </c>
      <c r="M31" s="46">
        <v>117400</v>
      </c>
      <c r="N31" s="209">
        <v>427</v>
      </c>
      <c r="O31" s="212">
        <v>1.4251781472684133</v>
      </c>
      <c r="P31" s="211">
        <v>856</v>
      </c>
      <c r="Q31" s="212">
        <v>-1.0404624277456698</v>
      </c>
      <c r="R31" s="209">
        <v>369</v>
      </c>
      <c r="S31" s="209">
        <v>487</v>
      </c>
      <c r="T31" s="36">
        <f t="shared" si="4"/>
        <v>7291.311754684838</v>
      </c>
      <c r="U31" s="78"/>
      <c r="V31" s="72">
        <v>3</v>
      </c>
      <c r="W31" s="46">
        <v>176100</v>
      </c>
      <c r="X31" s="209">
        <v>313</v>
      </c>
      <c r="Y31" s="212">
        <v>2.287581699346397</v>
      </c>
      <c r="Z31" s="211">
        <v>722</v>
      </c>
      <c r="AA31" s="212">
        <v>1.5471167369901506</v>
      </c>
      <c r="AB31" s="209">
        <v>339</v>
      </c>
      <c r="AC31" s="209">
        <v>383</v>
      </c>
      <c r="AD31" s="36">
        <f t="shared" si="0"/>
        <v>4099.943214082908</v>
      </c>
      <c r="AE31" s="78"/>
      <c r="AF31" s="72">
        <v>2</v>
      </c>
      <c r="AG31" s="46">
        <v>99800</v>
      </c>
      <c r="AH31" s="209">
        <v>264</v>
      </c>
      <c r="AI31" s="210" t="s">
        <v>503</v>
      </c>
      <c r="AJ31" s="211">
        <v>636</v>
      </c>
      <c r="AK31" s="212">
        <v>-1.2422360248447228</v>
      </c>
      <c r="AL31" s="209">
        <v>304</v>
      </c>
      <c r="AM31" s="209">
        <v>332</v>
      </c>
      <c r="AN31" s="36">
        <f t="shared" si="1"/>
        <v>6372.745490981964</v>
      </c>
      <c r="AO31" s="78"/>
      <c r="AP31" s="72">
        <v>3</v>
      </c>
      <c r="AQ31" s="46">
        <v>266300</v>
      </c>
      <c r="AR31" s="209">
        <v>1383</v>
      </c>
      <c r="AS31" s="212">
        <v>1.6164584864070575</v>
      </c>
      <c r="AT31" s="211">
        <v>2792</v>
      </c>
      <c r="AU31" s="212">
        <v>0.3233920229967602</v>
      </c>
      <c r="AV31" s="209">
        <v>1358</v>
      </c>
      <c r="AW31" s="209">
        <v>1434</v>
      </c>
      <c r="AX31" s="36">
        <f t="shared" si="2"/>
        <v>10484.416072099135</v>
      </c>
    </row>
    <row r="32" spans="1:50" ht="15.75" customHeight="1">
      <c r="A32" s="78" t="s">
        <v>110</v>
      </c>
      <c r="B32" s="79"/>
      <c r="C32" s="45">
        <v>339200</v>
      </c>
      <c r="D32" s="211">
        <v>2760</v>
      </c>
      <c r="E32" s="212">
        <v>3.603603603603611</v>
      </c>
      <c r="F32" s="211">
        <v>4750</v>
      </c>
      <c r="G32" s="212">
        <v>2.6139554979477175</v>
      </c>
      <c r="H32" s="211">
        <v>2281</v>
      </c>
      <c r="I32" s="211">
        <v>2469</v>
      </c>
      <c r="J32" s="36">
        <f t="shared" si="3"/>
        <v>14003.537735849057</v>
      </c>
      <c r="K32" s="78"/>
      <c r="L32" s="72">
        <v>6</v>
      </c>
      <c r="M32" s="46">
        <v>111700</v>
      </c>
      <c r="N32" s="209">
        <v>161</v>
      </c>
      <c r="O32" s="212">
        <v>1.8987341772152</v>
      </c>
      <c r="P32" s="211">
        <v>366</v>
      </c>
      <c r="Q32" s="212">
        <v>0.8264462809917328</v>
      </c>
      <c r="R32" s="209">
        <v>163</v>
      </c>
      <c r="S32" s="209">
        <v>203</v>
      </c>
      <c r="T32" s="36">
        <f t="shared" si="4"/>
        <v>3276.6338406445834</v>
      </c>
      <c r="U32" s="78"/>
      <c r="V32" s="72">
        <v>4</v>
      </c>
      <c r="W32" s="46">
        <v>156000</v>
      </c>
      <c r="X32" s="209">
        <v>463</v>
      </c>
      <c r="Y32" s="212">
        <v>3.3482142857142794</v>
      </c>
      <c r="Z32" s="211">
        <v>963</v>
      </c>
      <c r="AA32" s="212">
        <v>1.475237091675452</v>
      </c>
      <c r="AB32" s="209">
        <v>416</v>
      </c>
      <c r="AC32" s="209">
        <v>547</v>
      </c>
      <c r="AD32" s="36">
        <f t="shared" si="0"/>
        <v>6173.076923076924</v>
      </c>
      <c r="AE32" s="78"/>
      <c r="AF32" s="72">
        <v>3</v>
      </c>
      <c r="AG32" s="46">
        <v>126400</v>
      </c>
      <c r="AH32" s="209">
        <v>1138</v>
      </c>
      <c r="AI32" s="212">
        <v>4.307974335472053</v>
      </c>
      <c r="AJ32" s="211">
        <v>2875</v>
      </c>
      <c r="AK32" s="212">
        <v>3.4172661870503607</v>
      </c>
      <c r="AL32" s="209">
        <v>1349</v>
      </c>
      <c r="AM32" s="209">
        <v>1526</v>
      </c>
      <c r="AN32" s="36">
        <f t="shared" si="1"/>
        <v>22745.25316455696</v>
      </c>
      <c r="AO32" s="78"/>
      <c r="AP32" s="83">
        <v>4</v>
      </c>
      <c r="AQ32" s="46">
        <v>160700</v>
      </c>
      <c r="AR32" s="209">
        <v>995</v>
      </c>
      <c r="AS32" s="212">
        <v>2.577319587628857</v>
      </c>
      <c r="AT32" s="211">
        <v>2187</v>
      </c>
      <c r="AU32" s="212">
        <v>1.1563367252543921</v>
      </c>
      <c r="AV32" s="209">
        <v>1053</v>
      </c>
      <c r="AW32" s="209">
        <v>1134</v>
      </c>
      <c r="AX32" s="36">
        <f t="shared" si="2"/>
        <v>13609.209707529559</v>
      </c>
    </row>
    <row r="33" spans="1:50" ht="15.75" customHeight="1" thickBot="1">
      <c r="A33" s="78" t="s">
        <v>115</v>
      </c>
      <c r="B33" s="79"/>
      <c r="C33" s="45">
        <v>106500</v>
      </c>
      <c r="D33" s="211">
        <v>933</v>
      </c>
      <c r="E33" s="212">
        <v>-2.5078369905956133</v>
      </c>
      <c r="F33" s="211">
        <v>1979</v>
      </c>
      <c r="G33" s="212">
        <v>-4.164648910411617</v>
      </c>
      <c r="H33" s="211">
        <v>925</v>
      </c>
      <c r="I33" s="211">
        <v>1054</v>
      </c>
      <c r="J33" s="36">
        <f t="shared" si="3"/>
        <v>18582.159624413147</v>
      </c>
      <c r="K33" s="78" t="s">
        <v>91</v>
      </c>
      <c r="L33" s="72"/>
      <c r="M33" s="46">
        <v>165100</v>
      </c>
      <c r="N33" s="209">
        <v>833</v>
      </c>
      <c r="O33" s="212">
        <v>1.9583843329253448</v>
      </c>
      <c r="P33" s="211">
        <v>1985</v>
      </c>
      <c r="Q33" s="212">
        <v>2.1616057642820374</v>
      </c>
      <c r="R33" s="209">
        <v>925</v>
      </c>
      <c r="S33" s="209">
        <v>1060</v>
      </c>
      <c r="T33" s="36">
        <f t="shared" si="4"/>
        <v>12023.016353725016</v>
      </c>
      <c r="U33" s="78"/>
      <c r="V33" s="72">
        <v>5</v>
      </c>
      <c r="W33" s="46">
        <v>160500</v>
      </c>
      <c r="X33" s="209">
        <v>147</v>
      </c>
      <c r="Y33" s="210" t="s">
        <v>503</v>
      </c>
      <c r="Z33" s="211">
        <v>345</v>
      </c>
      <c r="AA33" s="212">
        <v>2.3738872403560762</v>
      </c>
      <c r="AB33" s="209">
        <v>152</v>
      </c>
      <c r="AC33" s="209">
        <v>193</v>
      </c>
      <c r="AD33" s="36">
        <f t="shared" si="0"/>
        <v>2149.532710280374</v>
      </c>
      <c r="AE33" s="78"/>
      <c r="AF33" s="72">
        <v>4</v>
      </c>
      <c r="AG33" s="46">
        <v>155400</v>
      </c>
      <c r="AH33" s="209">
        <v>731</v>
      </c>
      <c r="AI33" s="212">
        <v>-0.27285129604365244</v>
      </c>
      <c r="AJ33" s="211">
        <v>1336</v>
      </c>
      <c r="AK33" s="212">
        <v>0.14992503748125774</v>
      </c>
      <c r="AL33" s="209">
        <v>521</v>
      </c>
      <c r="AM33" s="209">
        <v>815</v>
      </c>
      <c r="AN33" s="36">
        <f t="shared" si="1"/>
        <v>8597.168597168597</v>
      </c>
      <c r="AO33" s="84" t="s">
        <v>83</v>
      </c>
      <c r="AP33" s="85"/>
      <c r="AQ33" s="217">
        <v>353200</v>
      </c>
      <c r="AR33" s="218">
        <v>562</v>
      </c>
      <c r="AS33" s="219">
        <v>-1.0563380281690127</v>
      </c>
      <c r="AT33" s="218">
        <v>1041</v>
      </c>
      <c r="AU33" s="219">
        <v>-1.0456273764258506</v>
      </c>
      <c r="AV33" s="218">
        <v>547</v>
      </c>
      <c r="AW33" s="218">
        <v>494</v>
      </c>
      <c r="AX33" s="220">
        <f t="shared" si="2"/>
        <v>2947.338618346546</v>
      </c>
    </row>
    <row r="34" spans="1:50" ht="15.75" customHeight="1">
      <c r="A34" s="78" t="s">
        <v>411</v>
      </c>
      <c r="B34" s="83">
        <v>1</v>
      </c>
      <c r="C34" s="221">
        <v>140000</v>
      </c>
      <c r="D34" s="209">
        <v>757</v>
      </c>
      <c r="E34" s="212">
        <v>-2.8241335044929428</v>
      </c>
      <c r="F34" s="211">
        <v>1514</v>
      </c>
      <c r="G34" s="212">
        <v>-4.237824161922832</v>
      </c>
      <c r="H34" s="209">
        <v>745</v>
      </c>
      <c r="I34" s="209">
        <v>769</v>
      </c>
      <c r="J34" s="36">
        <f t="shared" si="3"/>
        <v>10814.285714285714</v>
      </c>
      <c r="K34" s="78" t="s">
        <v>93</v>
      </c>
      <c r="L34" s="72"/>
      <c r="M34" s="46">
        <v>80600</v>
      </c>
      <c r="N34" s="209">
        <v>776</v>
      </c>
      <c r="O34" s="212">
        <v>-0.512820512820511</v>
      </c>
      <c r="P34" s="211">
        <v>1769</v>
      </c>
      <c r="Q34" s="212">
        <v>-1.5033407572383028</v>
      </c>
      <c r="R34" s="209">
        <v>848</v>
      </c>
      <c r="S34" s="209">
        <v>921</v>
      </c>
      <c r="T34" s="36">
        <f t="shared" si="4"/>
        <v>21947.890818858563</v>
      </c>
      <c r="U34" s="78" t="s">
        <v>66</v>
      </c>
      <c r="V34" s="72"/>
      <c r="W34" s="46">
        <v>79700</v>
      </c>
      <c r="X34" s="209">
        <v>616</v>
      </c>
      <c r="Y34" s="212">
        <v>1.4827018121911006</v>
      </c>
      <c r="Z34" s="211">
        <v>1087</v>
      </c>
      <c r="AA34" s="212">
        <v>0.8348794063079756</v>
      </c>
      <c r="AB34" s="209">
        <v>544</v>
      </c>
      <c r="AC34" s="209">
        <v>543</v>
      </c>
      <c r="AD34" s="36">
        <f t="shared" si="0"/>
        <v>13638.644918444166</v>
      </c>
      <c r="AE34" s="78"/>
      <c r="AF34" s="72">
        <v>5</v>
      </c>
      <c r="AG34" s="46">
        <v>292800</v>
      </c>
      <c r="AH34" s="209">
        <v>1888</v>
      </c>
      <c r="AI34" s="212">
        <v>6.5462753950338515</v>
      </c>
      <c r="AJ34" s="211">
        <v>4213</v>
      </c>
      <c r="AK34" s="212">
        <v>5.827681487063563</v>
      </c>
      <c r="AL34" s="209">
        <v>1908</v>
      </c>
      <c r="AM34" s="209">
        <v>2305</v>
      </c>
      <c r="AN34" s="36">
        <f t="shared" si="1"/>
        <v>14388.661202185793</v>
      </c>
      <c r="AW34" s="45"/>
      <c r="AX34" s="140" t="s">
        <v>274</v>
      </c>
    </row>
    <row r="35" spans="1:50" ht="15.75" customHeight="1">
      <c r="A35" s="78"/>
      <c r="B35" s="72">
        <v>2</v>
      </c>
      <c r="C35" s="46">
        <v>145900</v>
      </c>
      <c r="D35" s="209">
        <v>1023</v>
      </c>
      <c r="E35" s="212">
        <v>1.5888778550148919</v>
      </c>
      <c r="F35" s="211">
        <v>2589</v>
      </c>
      <c r="G35" s="212">
        <v>0.19349845201237503</v>
      </c>
      <c r="H35" s="209">
        <v>1254</v>
      </c>
      <c r="I35" s="209">
        <v>1335</v>
      </c>
      <c r="J35" s="36">
        <f t="shared" si="3"/>
        <v>17745.03084304318</v>
      </c>
      <c r="K35" s="78" t="s">
        <v>94</v>
      </c>
      <c r="L35" s="72"/>
      <c r="M35" s="46">
        <v>145400</v>
      </c>
      <c r="N35" s="209">
        <v>1399</v>
      </c>
      <c r="O35" s="212">
        <v>0.14316392269149159</v>
      </c>
      <c r="P35" s="211">
        <v>3087</v>
      </c>
      <c r="Q35" s="212">
        <v>-1.2791813239526717</v>
      </c>
      <c r="R35" s="209">
        <v>1442</v>
      </c>
      <c r="S35" s="209">
        <v>1645</v>
      </c>
      <c r="T35" s="36">
        <f t="shared" si="4"/>
        <v>21231.086657496562</v>
      </c>
      <c r="U35" s="78" t="s">
        <v>70</v>
      </c>
      <c r="V35" s="72"/>
      <c r="W35" s="46">
        <v>151400</v>
      </c>
      <c r="X35" s="209">
        <v>645</v>
      </c>
      <c r="Y35" s="212">
        <v>-0.7692307692307665</v>
      </c>
      <c r="Z35" s="211">
        <v>1578</v>
      </c>
      <c r="AA35" s="212">
        <v>-1.9875776397515477</v>
      </c>
      <c r="AB35" s="209">
        <v>763</v>
      </c>
      <c r="AC35" s="209">
        <v>815</v>
      </c>
      <c r="AD35" s="36">
        <f t="shared" si="0"/>
        <v>10422.721268163805</v>
      </c>
      <c r="AE35" s="78"/>
      <c r="AF35" s="72">
        <v>6</v>
      </c>
      <c r="AG35" s="46">
        <v>266300</v>
      </c>
      <c r="AH35" s="209">
        <v>526</v>
      </c>
      <c r="AI35" s="212">
        <v>1.5444015444015413</v>
      </c>
      <c r="AJ35" s="211">
        <v>866</v>
      </c>
      <c r="AK35" s="212">
        <v>1.7626321974148151</v>
      </c>
      <c r="AL35" s="209">
        <v>498</v>
      </c>
      <c r="AM35" s="209">
        <v>368</v>
      </c>
      <c r="AN35" s="36">
        <f t="shared" si="1"/>
        <v>3251.971460758543</v>
      </c>
      <c r="AO35" s="43" t="s">
        <v>437</v>
      </c>
      <c r="AP35" s="43"/>
      <c r="AQ35" s="45"/>
      <c r="AR35" s="45"/>
      <c r="AS35" s="45"/>
      <c r="AT35" s="45"/>
      <c r="AU35" s="45"/>
      <c r="AV35" s="45"/>
      <c r="AW35" s="45"/>
      <c r="AX35" s="36"/>
    </row>
    <row r="36" spans="1:50" ht="15.75" customHeight="1">
      <c r="A36" s="78"/>
      <c r="B36" s="72">
        <v>3</v>
      </c>
      <c r="C36" s="46">
        <v>121300</v>
      </c>
      <c r="D36" s="209">
        <v>584</v>
      </c>
      <c r="E36" s="212">
        <v>3.180212014134276</v>
      </c>
      <c r="F36" s="211">
        <v>1640</v>
      </c>
      <c r="G36" s="212">
        <v>2.7568922305764465</v>
      </c>
      <c r="H36" s="209">
        <v>854</v>
      </c>
      <c r="I36" s="209">
        <v>786</v>
      </c>
      <c r="J36" s="36">
        <f t="shared" si="3"/>
        <v>13520.197856554</v>
      </c>
      <c r="K36" s="78" t="s">
        <v>95</v>
      </c>
      <c r="L36" s="72"/>
      <c r="M36" s="46">
        <v>180800</v>
      </c>
      <c r="N36" s="209">
        <v>1316</v>
      </c>
      <c r="O36" s="212">
        <v>0.5347593582887722</v>
      </c>
      <c r="P36" s="211">
        <v>3245</v>
      </c>
      <c r="Q36" s="212">
        <v>-1.7262265293761403</v>
      </c>
      <c r="R36" s="209">
        <v>1549</v>
      </c>
      <c r="S36" s="209">
        <v>1696</v>
      </c>
      <c r="T36" s="36">
        <f t="shared" si="4"/>
        <v>17948.008849557522</v>
      </c>
      <c r="U36" s="78" t="s">
        <v>423</v>
      </c>
      <c r="V36" s="72">
        <v>1</v>
      </c>
      <c r="W36" s="46">
        <v>116900</v>
      </c>
      <c r="X36" s="209">
        <v>755</v>
      </c>
      <c r="Y36" s="212">
        <v>35.30465949820789</v>
      </c>
      <c r="Z36" s="211">
        <v>1200</v>
      </c>
      <c r="AA36" s="212">
        <v>34.52914798206279</v>
      </c>
      <c r="AB36" s="209">
        <v>515</v>
      </c>
      <c r="AC36" s="209">
        <v>685</v>
      </c>
      <c r="AD36" s="36">
        <f t="shared" si="0"/>
        <v>10265.183917878529</v>
      </c>
      <c r="AE36" s="78" t="s">
        <v>109</v>
      </c>
      <c r="AF36" s="72"/>
      <c r="AG36" s="46">
        <v>211200</v>
      </c>
      <c r="AH36" s="209">
        <v>1149</v>
      </c>
      <c r="AI36" s="212">
        <v>-1.5424164524421635</v>
      </c>
      <c r="AJ36" s="211">
        <v>2307</v>
      </c>
      <c r="AK36" s="212">
        <v>-2.1628498727735423</v>
      </c>
      <c r="AL36" s="209">
        <v>1154</v>
      </c>
      <c r="AM36" s="209">
        <v>1153</v>
      </c>
      <c r="AN36" s="36">
        <f t="shared" si="1"/>
        <v>10923.295454545454</v>
      </c>
      <c r="AO36" s="31" t="s">
        <v>438</v>
      </c>
      <c r="AP36" s="31"/>
      <c r="AQ36" s="36"/>
      <c r="AR36" s="36"/>
      <c r="AS36" s="36"/>
      <c r="AT36" s="36"/>
      <c r="AU36" s="36"/>
      <c r="AV36" s="36"/>
      <c r="AW36" s="36"/>
      <c r="AX36" s="36"/>
    </row>
    <row r="37" spans="1:50" ht="15.75" customHeight="1">
      <c r="A37" s="78"/>
      <c r="B37" s="72">
        <v>4</v>
      </c>
      <c r="C37" s="46">
        <v>123200</v>
      </c>
      <c r="D37" s="209">
        <v>1177</v>
      </c>
      <c r="E37" s="212">
        <v>0.25553662691653045</v>
      </c>
      <c r="F37" s="211">
        <v>2948</v>
      </c>
      <c r="G37" s="212">
        <v>-1.8641810918774926</v>
      </c>
      <c r="H37" s="209">
        <v>1433</v>
      </c>
      <c r="I37" s="209">
        <v>1515</v>
      </c>
      <c r="J37" s="36">
        <f t="shared" si="3"/>
        <v>23928.571428571428</v>
      </c>
      <c r="K37" s="78" t="s">
        <v>96</v>
      </c>
      <c r="L37" s="72"/>
      <c r="M37" s="46">
        <v>212900</v>
      </c>
      <c r="N37" s="210" t="s">
        <v>503</v>
      </c>
      <c r="O37" s="210" t="s">
        <v>503</v>
      </c>
      <c r="P37" s="210" t="s">
        <v>503</v>
      </c>
      <c r="Q37" s="210" t="s">
        <v>503</v>
      </c>
      <c r="R37" s="210" t="s">
        <v>503</v>
      </c>
      <c r="S37" s="210" t="s">
        <v>503</v>
      </c>
      <c r="T37" s="210" t="s">
        <v>503</v>
      </c>
      <c r="U37" s="78"/>
      <c r="V37" s="72">
        <v>2</v>
      </c>
      <c r="W37" s="46">
        <v>136800</v>
      </c>
      <c r="X37" s="209">
        <v>1023</v>
      </c>
      <c r="Y37" s="212">
        <v>2.8140703517588017</v>
      </c>
      <c r="Z37" s="211">
        <v>1757</v>
      </c>
      <c r="AA37" s="212">
        <v>3.8416075650118175</v>
      </c>
      <c r="AB37" s="209">
        <v>793</v>
      </c>
      <c r="AC37" s="209">
        <v>964</v>
      </c>
      <c r="AD37" s="36">
        <f t="shared" si="0"/>
        <v>12843.56725146199</v>
      </c>
      <c r="AE37" s="78" t="s">
        <v>114</v>
      </c>
      <c r="AF37" s="72"/>
      <c r="AG37" s="46">
        <v>325400</v>
      </c>
      <c r="AH37" s="209">
        <v>880</v>
      </c>
      <c r="AI37" s="212">
        <v>5.389221556886237</v>
      </c>
      <c r="AJ37" s="211">
        <v>2039</v>
      </c>
      <c r="AK37" s="212">
        <v>7.542194092827015</v>
      </c>
      <c r="AL37" s="209">
        <v>976</v>
      </c>
      <c r="AM37" s="209">
        <v>1063</v>
      </c>
      <c r="AN37" s="36">
        <f t="shared" si="1"/>
        <v>6266.133988936693</v>
      </c>
      <c r="AO37" s="31" t="s">
        <v>439</v>
      </c>
      <c r="AP37" s="31"/>
      <c r="AQ37" s="36"/>
      <c r="AR37" s="36"/>
      <c r="AS37" s="36"/>
      <c r="AT37" s="36"/>
      <c r="AU37" s="36"/>
      <c r="AV37" s="36"/>
      <c r="AW37" s="36"/>
      <c r="AX37" s="36"/>
    </row>
    <row r="38" spans="1:50" ht="15.75" customHeight="1">
      <c r="A38" s="78" t="s">
        <v>412</v>
      </c>
      <c r="B38" s="72">
        <v>1</v>
      </c>
      <c r="C38" s="46">
        <v>143200</v>
      </c>
      <c r="D38" s="209">
        <v>1136</v>
      </c>
      <c r="E38" s="212">
        <v>-1.1314186248912117</v>
      </c>
      <c r="F38" s="211">
        <v>2044</v>
      </c>
      <c r="G38" s="212">
        <v>-0.6319883325230924</v>
      </c>
      <c r="H38" s="209">
        <v>918</v>
      </c>
      <c r="I38" s="209">
        <v>1126</v>
      </c>
      <c r="J38" s="36">
        <f t="shared" si="3"/>
        <v>14273.743016759776</v>
      </c>
      <c r="K38" s="78" t="s">
        <v>98</v>
      </c>
      <c r="L38" s="72"/>
      <c r="M38" s="46">
        <v>211900</v>
      </c>
      <c r="N38" s="209">
        <v>837</v>
      </c>
      <c r="O38" s="212">
        <v>-0.23837902264600697</v>
      </c>
      <c r="P38" s="211">
        <v>2201</v>
      </c>
      <c r="Q38" s="212">
        <v>-2.394678492239466</v>
      </c>
      <c r="R38" s="209">
        <v>1065</v>
      </c>
      <c r="S38" s="209">
        <v>1136</v>
      </c>
      <c r="T38" s="36">
        <f t="shared" si="4"/>
        <v>10386.974988201982</v>
      </c>
      <c r="U38" s="78"/>
      <c r="V38" s="72">
        <v>3</v>
      </c>
      <c r="W38" s="46">
        <v>108600</v>
      </c>
      <c r="X38" s="209">
        <v>687</v>
      </c>
      <c r="Y38" s="212">
        <v>-15.705521472392636</v>
      </c>
      <c r="Z38" s="211">
        <v>1212</v>
      </c>
      <c r="AA38" s="212">
        <v>-12.364425162689807</v>
      </c>
      <c r="AB38" s="209">
        <v>531</v>
      </c>
      <c r="AC38" s="209">
        <v>681</v>
      </c>
      <c r="AD38" s="36">
        <f t="shared" si="0"/>
        <v>11160.220994475138</v>
      </c>
      <c r="AE38" s="78" t="s">
        <v>429</v>
      </c>
      <c r="AF38" s="72">
        <v>1</v>
      </c>
      <c r="AG38" s="46">
        <v>126600</v>
      </c>
      <c r="AH38" s="209">
        <v>1080</v>
      </c>
      <c r="AI38" s="212">
        <v>-0.8264462809917328</v>
      </c>
      <c r="AJ38" s="211">
        <v>2250</v>
      </c>
      <c r="AK38" s="212">
        <v>-2.4284475281873386</v>
      </c>
      <c r="AL38" s="209">
        <v>1105</v>
      </c>
      <c r="AM38" s="209">
        <v>1145</v>
      </c>
      <c r="AN38" s="36">
        <f t="shared" si="1"/>
        <v>17772.511848341233</v>
      </c>
      <c r="AO38" s="31" t="s">
        <v>440</v>
      </c>
      <c r="AP38" s="81"/>
      <c r="AW38" s="36"/>
      <c r="AX38" s="36"/>
    </row>
    <row r="39" spans="1:50" ht="15.75" customHeight="1">
      <c r="A39" s="78"/>
      <c r="B39" s="72">
        <v>2</v>
      </c>
      <c r="C39" s="46">
        <v>246600</v>
      </c>
      <c r="D39" s="209">
        <v>430</v>
      </c>
      <c r="E39" s="212">
        <v>-0.23201856148491462</v>
      </c>
      <c r="F39" s="211">
        <v>1128</v>
      </c>
      <c r="G39" s="212">
        <v>-1.2259194395796813</v>
      </c>
      <c r="H39" s="209">
        <v>574</v>
      </c>
      <c r="I39" s="209">
        <v>554</v>
      </c>
      <c r="J39" s="36">
        <f t="shared" si="3"/>
        <v>4574.209245742092</v>
      </c>
      <c r="K39" s="78" t="s">
        <v>292</v>
      </c>
      <c r="L39" s="72"/>
      <c r="M39" s="46">
        <v>104400</v>
      </c>
      <c r="N39" s="209">
        <v>612</v>
      </c>
      <c r="O39" s="212">
        <v>3.0303030303030276</v>
      </c>
      <c r="P39" s="211">
        <v>1626</v>
      </c>
      <c r="Q39" s="212">
        <v>1.3715710723191998</v>
      </c>
      <c r="R39" s="209">
        <v>802</v>
      </c>
      <c r="S39" s="209">
        <v>824</v>
      </c>
      <c r="T39" s="36">
        <f t="shared" si="4"/>
        <v>15574.71264367816</v>
      </c>
      <c r="U39" s="78"/>
      <c r="V39" s="72">
        <v>4</v>
      </c>
      <c r="W39" s="46">
        <v>124600</v>
      </c>
      <c r="X39" s="209">
        <v>1467</v>
      </c>
      <c r="Y39" s="212">
        <v>3.8951841359773365</v>
      </c>
      <c r="Z39" s="211">
        <v>3248</v>
      </c>
      <c r="AA39" s="212">
        <v>4.0692085869913575</v>
      </c>
      <c r="AB39" s="209">
        <v>1520</v>
      </c>
      <c r="AC39" s="209">
        <v>1728</v>
      </c>
      <c r="AD39" s="36">
        <f t="shared" si="0"/>
        <v>26067.415730337078</v>
      </c>
      <c r="AE39" s="78"/>
      <c r="AF39" s="72">
        <v>2</v>
      </c>
      <c r="AG39" s="46">
        <v>209100</v>
      </c>
      <c r="AH39" s="209">
        <v>2087</v>
      </c>
      <c r="AI39" s="212">
        <v>2.5552825552825453</v>
      </c>
      <c r="AJ39" s="211">
        <v>4190</v>
      </c>
      <c r="AK39" s="212">
        <v>0.7696007696007756</v>
      </c>
      <c r="AL39" s="209">
        <v>2122</v>
      </c>
      <c r="AM39" s="209">
        <v>2068</v>
      </c>
      <c r="AN39" s="36">
        <f t="shared" si="1"/>
        <v>20038.259206121475</v>
      </c>
      <c r="AO39" s="31" t="s">
        <v>441</v>
      </c>
      <c r="AP39" s="81"/>
      <c r="AV39" s="36"/>
      <c r="AW39" s="36"/>
      <c r="AX39" s="36"/>
    </row>
    <row r="40" spans="1:50" ht="15.75" customHeight="1">
      <c r="A40" s="78"/>
      <c r="B40" s="72">
        <v>3</v>
      </c>
      <c r="C40" s="46">
        <v>107300</v>
      </c>
      <c r="D40" s="209">
        <v>810</v>
      </c>
      <c r="E40" s="212">
        <v>4.381443298969079</v>
      </c>
      <c r="F40" s="211">
        <v>1530</v>
      </c>
      <c r="G40" s="212">
        <v>2.891728312037656</v>
      </c>
      <c r="H40" s="209">
        <v>722</v>
      </c>
      <c r="I40" s="209">
        <v>808</v>
      </c>
      <c r="J40" s="36">
        <f t="shared" si="3"/>
        <v>14259.086672879777</v>
      </c>
      <c r="K40" s="78" t="s">
        <v>100</v>
      </c>
      <c r="L40" s="72"/>
      <c r="M40" s="46">
        <v>119000</v>
      </c>
      <c r="N40" s="209">
        <v>1270</v>
      </c>
      <c r="O40" s="212">
        <v>1.3567438148443633</v>
      </c>
      <c r="P40" s="211">
        <v>2375</v>
      </c>
      <c r="Q40" s="212">
        <v>-0.6276150627615107</v>
      </c>
      <c r="R40" s="209">
        <v>1084</v>
      </c>
      <c r="S40" s="209">
        <v>1291</v>
      </c>
      <c r="T40" s="36">
        <f t="shared" si="4"/>
        <v>19957.98319327731</v>
      </c>
      <c r="U40" s="78" t="s">
        <v>424</v>
      </c>
      <c r="V40" s="72">
        <v>1</v>
      </c>
      <c r="W40" s="46">
        <v>345100</v>
      </c>
      <c r="X40" s="209">
        <v>2918</v>
      </c>
      <c r="Y40" s="212">
        <v>3.6589698046181063</v>
      </c>
      <c r="Z40" s="211">
        <v>5603</v>
      </c>
      <c r="AA40" s="212">
        <v>2.6754627084478733</v>
      </c>
      <c r="AB40" s="209">
        <v>2757</v>
      </c>
      <c r="AC40" s="209">
        <v>2846</v>
      </c>
      <c r="AD40" s="36">
        <f t="shared" si="0"/>
        <v>16235.87365980875</v>
      </c>
      <c r="AE40" s="78" t="s">
        <v>430</v>
      </c>
      <c r="AF40" s="72">
        <v>1</v>
      </c>
      <c r="AG40" s="46">
        <v>98600</v>
      </c>
      <c r="AH40" s="209">
        <v>513</v>
      </c>
      <c r="AI40" s="212">
        <v>-7.4007220216606555</v>
      </c>
      <c r="AJ40" s="211">
        <v>993</v>
      </c>
      <c r="AK40" s="212">
        <v>-4.057971014492756</v>
      </c>
      <c r="AL40" s="209">
        <v>475</v>
      </c>
      <c r="AM40" s="209">
        <v>518</v>
      </c>
      <c r="AN40" s="36">
        <f t="shared" si="1"/>
        <v>10070.9939148073</v>
      </c>
      <c r="AO40" s="31" t="s">
        <v>462</v>
      </c>
      <c r="AP40" s="81"/>
      <c r="AW40" s="82"/>
      <c r="AX40" s="82"/>
    </row>
    <row r="41" spans="1:50" ht="15.75" customHeight="1">
      <c r="A41" s="78"/>
      <c r="B41" s="72">
        <v>4</v>
      </c>
      <c r="C41" s="46">
        <v>169200</v>
      </c>
      <c r="D41" s="209">
        <v>1214</v>
      </c>
      <c r="E41" s="212">
        <v>-0.4918032786885296</v>
      </c>
      <c r="F41" s="211">
        <v>2738</v>
      </c>
      <c r="G41" s="212">
        <v>-0.7251631617113841</v>
      </c>
      <c r="H41" s="209">
        <v>1310</v>
      </c>
      <c r="I41" s="209">
        <v>1428</v>
      </c>
      <c r="J41" s="36">
        <f t="shared" si="3"/>
        <v>16182.033096926714</v>
      </c>
      <c r="K41" s="78" t="s">
        <v>103</v>
      </c>
      <c r="L41" s="72"/>
      <c r="M41" s="46">
        <v>196400</v>
      </c>
      <c r="N41" s="209">
        <v>2166</v>
      </c>
      <c r="O41" s="210" t="s">
        <v>503</v>
      </c>
      <c r="P41" s="211">
        <v>5136</v>
      </c>
      <c r="Q41" s="212">
        <v>-1.5903429775819156</v>
      </c>
      <c r="R41" s="209">
        <v>2429</v>
      </c>
      <c r="S41" s="209">
        <v>2707</v>
      </c>
      <c r="T41" s="36">
        <f t="shared" si="4"/>
        <v>26150.71283095723</v>
      </c>
      <c r="U41" s="78"/>
      <c r="V41" s="72">
        <v>2</v>
      </c>
      <c r="W41" s="46">
        <v>173700</v>
      </c>
      <c r="X41" s="209">
        <v>1693</v>
      </c>
      <c r="Y41" s="212">
        <v>0.7738095238095211</v>
      </c>
      <c r="Z41" s="211">
        <v>3332</v>
      </c>
      <c r="AA41" s="212">
        <v>-0.4778972520907976</v>
      </c>
      <c r="AB41" s="209">
        <v>1586</v>
      </c>
      <c r="AC41" s="209">
        <v>1746</v>
      </c>
      <c r="AD41" s="36">
        <f t="shared" si="0"/>
        <v>19182.498560736905</v>
      </c>
      <c r="AE41" s="78"/>
      <c r="AF41" s="72">
        <v>2</v>
      </c>
      <c r="AG41" s="46">
        <v>168000</v>
      </c>
      <c r="AH41" s="209">
        <v>859</v>
      </c>
      <c r="AI41" s="212">
        <v>2.261904761904754</v>
      </c>
      <c r="AJ41" s="211">
        <v>1678</v>
      </c>
      <c r="AK41" s="212">
        <v>0.9019843656043358</v>
      </c>
      <c r="AL41" s="209">
        <v>812</v>
      </c>
      <c r="AM41" s="209">
        <v>866</v>
      </c>
      <c r="AN41" s="36">
        <f t="shared" si="1"/>
        <v>9988.095238095239</v>
      </c>
      <c r="AO41" s="31" t="s">
        <v>463</v>
      </c>
      <c r="AP41" s="31"/>
      <c r="AW41" s="82"/>
      <c r="AX41" s="82"/>
    </row>
    <row r="42" spans="1:50" ht="15.75" customHeight="1">
      <c r="A42" s="78" t="s">
        <v>74</v>
      </c>
      <c r="B42" s="72"/>
      <c r="C42" s="46">
        <v>87100</v>
      </c>
      <c r="D42" s="209">
        <v>703</v>
      </c>
      <c r="E42" s="212">
        <v>-0.5657708628005631</v>
      </c>
      <c r="F42" s="211">
        <v>1383</v>
      </c>
      <c r="G42" s="212">
        <v>-0.7890961262553842</v>
      </c>
      <c r="H42" s="209">
        <v>691</v>
      </c>
      <c r="I42" s="209">
        <v>692</v>
      </c>
      <c r="J42" s="36">
        <f t="shared" si="3"/>
        <v>15878.300803673937</v>
      </c>
      <c r="K42" s="78" t="s">
        <v>106</v>
      </c>
      <c r="L42" s="72"/>
      <c r="M42" s="46">
        <v>126700</v>
      </c>
      <c r="N42" s="209">
        <v>1154</v>
      </c>
      <c r="O42" s="212">
        <v>0.08673026886383273</v>
      </c>
      <c r="P42" s="211">
        <v>3046</v>
      </c>
      <c r="Q42" s="212">
        <v>0.19736842105262387</v>
      </c>
      <c r="R42" s="209">
        <v>1487</v>
      </c>
      <c r="S42" s="209">
        <v>1559</v>
      </c>
      <c r="T42" s="36">
        <f t="shared" si="4"/>
        <v>24041.041831097078</v>
      </c>
      <c r="U42" s="78"/>
      <c r="V42" s="72">
        <v>3</v>
      </c>
      <c r="W42" s="46">
        <v>285900</v>
      </c>
      <c r="X42" s="209">
        <v>4332</v>
      </c>
      <c r="Y42" s="212">
        <v>4.992729035385368</v>
      </c>
      <c r="Z42" s="211">
        <v>6954</v>
      </c>
      <c r="AA42" s="212">
        <v>2.8089887640449396</v>
      </c>
      <c r="AB42" s="209">
        <v>3462</v>
      </c>
      <c r="AC42" s="209">
        <v>3492</v>
      </c>
      <c r="AD42" s="36">
        <f t="shared" si="0"/>
        <v>24323.189926547744</v>
      </c>
      <c r="AE42" s="78"/>
      <c r="AF42" s="72">
        <v>3</v>
      </c>
      <c r="AG42" s="46">
        <v>131600</v>
      </c>
      <c r="AH42" s="216" t="s">
        <v>502</v>
      </c>
      <c r="AI42" s="216" t="s">
        <v>502</v>
      </c>
      <c r="AJ42" s="216" t="s">
        <v>502</v>
      </c>
      <c r="AK42" s="216" t="s">
        <v>502</v>
      </c>
      <c r="AL42" s="216" t="s">
        <v>502</v>
      </c>
      <c r="AM42" s="216" t="s">
        <v>502</v>
      </c>
      <c r="AN42" s="216" t="s">
        <v>502</v>
      </c>
      <c r="AO42" s="31" t="s">
        <v>464</v>
      </c>
      <c r="AP42" s="31"/>
      <c r="AQ42" s="29"/>
      <c r="AR42" s="29"/>
      <c r="AS42" s="29"/>
      <c r="AT42" s="29"/>
      <c r="AU42" s="29"/>
      <c r="AV42" s="29"/>
      <c r="AW42" s="31"/>
      <c r="AX42" s="82"/>
    </row>
    <row r="43" spans="1:50" ht="15.75" customHeight="1">
      <c r="A43" s="78" t="s">
        <v>78</v>
      </c>
      <c r="B43" s="72"/>
      <c r="C43" s="46">
        <v>78900</v>
      </c>
      <c r="D43" s="209">
        <v>1089</v>
      </c>
      <c r="E43" s="212">
        <v>-0.4570383912248621</v>
      </c>
      <c r="F43" s="211">
        <v>2689</v>
      </c>
      <c r="G43" s="212">
        <v>-1.825483753194601</v>
      </c>
      <c r="H43" s="209">
        <v>1280</v>
      </c>
      <c r="I43" s="209">
        <v>1409</v>
      </c>
      <c r="J43" s="36">
        <f t="shared" si="3"/>
        <v>34081.11533586819</v>
      </c>
      <c r="K43" s="78" t="s">
        <v>111</v>
      </c>
      <c r="L43" s="72"/>
      <c r="M43" s="46">
        <v>158400</v>
      </c>
      <c r="N43" s="209">
        <v>1049</v>
      </c>
      <c r="O43" s="212">
        <v>1.1571841851494735</v>
      </c>
      <c r="P43" s="211">
        <v>2202</v>
      </c>
      <c r="Q43" s="212">
        <v>-0.22655188038060992</v>
      </c>
      <c r="R43" s="209">
        <v>1055</v>
      </c>
      <c r="S43" s="209">
        <v>1147</v>
      </c>
      <c r="T43" s="36">
        <f t="shared" si="4"/>
        <v>13901.51515151515</v>
      </c>
      <c r="U43" s="78" t="s">
        <v>425</v>
      </c>
      <c r="V43" s="72">
        <v>1</v>
      </c>
      <c r="W43" s="46">
        <v>199000</v>
      </c>
      <c r="X43" s="209">
        <v>422</v>
      </c>
      <c r="Y43" s="212">
        <v>0.4761904761904745</v>
      </c>
      <c r="Z43" s="211">
        <v>993</v>
      </c>
      <c r="AA43" s="212">
        <v>-1.6831683168316847</v>
      </c>
      <c r="AB43" s="209">
        <v>442</v>
      </c>
      <c r="AC43" s="209">
        <v>551</v>
      </c>
      <c r="AD43" s="36">
        <f t="shared" si="0"/>
        <v>4989.949748743718</v>
      </c>
      <c r="AE43" s="78"/>
      <c r="AF43" s="72">
        <v>4</v>
      </c>
      <c r="AG43" s="46">
        <v>135500</v>
      </c>
      <c r="AH43" s="209">
        <v>332</v>
      </c>
      <c r="AI43" s="212">
        <v>2.1538461538461506</v>
      </c>
      <c r="AJ43" s="211">
        <v>621</v>
      </c>
      <c r="AK43" s="212">
        <v>1.3050570962479524</v>
      </c>
      <c r="AL43" s="209">
        <v>332</v>
      </c>
      <c r="AM43" s="209">
        <v>289</v>
      </c>
      <c r="AN43" s="36">
        <f t="shared" si="1"/>
        <v>4583.025830258302</v>
      </c>
      <c r="AP43" s="31"/>
      <c r="AQ43" s="31"/>
      <c r="AR43" s="31"/>
      <c r="AS43" s="31"/>
      <c r="AT43" s="31"/>
      <c r="AU43" s="31"/>
      <c r="AV43" s="31"/>
      <c r="AW43" s="31"/>
      <c r="AX43" s="82"/>
    </row>
    <row r="44" spans="1:50" ht="15.75" customHeight="1">
      <c r="A44" s="78" t="s">
        <v>81</v>
      </c>
      <c r="B44" s="72"/>
      <c r="C44" s="46">
        <v>212500</v>
      </c>
      <c r="D44" s="209">
        <v>1435</v>
      </c>
      <c r="E44" s="212">
        <v>3.237410071942448</v>
      </c>
      <c r="F44" s="211">
        <v>3539</v>
      </c>
      <c r="G44" s="212">
        <v>0.5112184038625456</v>
      </c>
      <c r="H44" s="209">
        <v>1772</v>
      </c>
      <c r="I44" s="209">
        <v>1767</v>
      </c>
      <c r="J44" s="36">
        <f t="shared" si="3"/>
        <v>16654.11764705882</v>
      </c>
      <c r="K44" s="78" t="s">
        <v>116</v>
      </c>
      <c r="L44" s="72"/>
      <c r="M44" s="46">
        <v>86900</v>
      </c>
      <c r="N44" s="209">
        <v>1016</v>
      </c>
      <c r="O44" s="212">
        <v>0.29615004935834577</v>
      </c>
      <c r="P44" s="211">
        <v>2000</v>
      </c>
      <c r="Q44" s="212">
        <v>-1.3806706114398382</v>
      </c>
      <c r="R44" s="209">
        <v>994</v>
      </c>
      <c r="S44" s="209">
        <v>1006</v>
      </c>
      <c r="T44" s="36">
        <f t="shared" si="4"/>
        <v>23014.959723820484</v>
      </c>
      <c r="U44" s="78"/>
      <c r="V44" s="72">
        <v>2</v>
      </c>
      <c r="W44" s="46">
        <v>166600</v>
      </c>
      <c r="X44" s="209">
        <v>967</v>
      </c>
      <c r="Y44" s="212">
        <v>-5.009823182711203</v>
      </c>
      <c r="Z44" s="211">
        <v>1771</v>
      </c>
      <c r="AA44" s="212">
        <v>-6.14732379438262</v>
      </c>
      <c r="AB44" s="209">
        <v>818</v>
      </c>
      <c r="AC44" s="209">
        <v>953</v>
      </c>
      <c r="AD44" s="36">
        <f t="shared" si="0"/>
        <v>10630.252100840336</v>
      </c>
      <c r="AE44" s="78"/>
      <c r="AF44" s="72">
        <v>5</v>
      </c>
      <c r="AG44" s="46">
        <v>21100</v>
      </c>
      <c r="AH44" s="209">
        <v>74</v>
      </c>
      <c r="AI44" s="212">
        <v>-1.3333333333333308</v>
      </c>
      <c r="AJ44" s="211">
        <v>150</v>
      </c>
      <c r="AK44" s="212">
        <v>1.3513513513513598</v>
      </c>
      <c r="AL44" s="209">
        <v>76</v>
      </c>
      <c r="AM44" s="209">
        <v>74</v>
      </c>
      <c r="AN44" s="36">
        <f t="shared" si="1"/>
        <v>7109.004739336493</v>
      </c>
      <c r="AO44" s="31" t="s">
        <v>465</v>
      </c>
      <c r="AP44" s="31"/>
      <c r="AQ44" s="31"/>
      <c r="AR44" s="31"/>
      <c r="AS44" s="31"/>
      <c r="AT44" s="31"/>
      <c r="AU44" s="31"/>
      <c r="AV44" s="31"/>
      <c r="AW44" s="31"/>
      <c r="AX44" s="82"/>
    </row>
    <row r="45" spans="1:50" ht="15.75" customHeight="1">
      <c r="A45" s="78" t="s">
        <v>84</v>
      </c>
      <c r="B45" s="72"/>
      <c r="C45" s="46">
        <v>167600</v>
      </c>
      <c r="D45" s="209">
        <v>321</v>
      </c>
      <c r="E45" s="212">
        <v>1.904761904761898</v>
      </c>
      <c r="F45" s="211">
        <v>620</v>
      </c>
      <c r="G45" s="210" t="s">
        <v>503</v>
      </c>
      <c r="H45" s="209">
        <v>303</v>
      </c>
      <c r="I45" s="209">
        <v>317</v>
      </c>
      <c r="J45" s="36">
        <f t="shared" si="3"/>
        <v>3699.2840095465394</v>
      </c>
      <c r="K45" s="78" t="s">
        <v>119</v>
      </c>
      <c r="L45" s="72"/>
      <c r="M45" s="46">
        <v>58900</v>
      </c>
      <c r="N45" s="209">
        <v>554</v>
      </c>
      <c r="O45" s="212">
        <v>-3.652173913043477</v>
      </c>
      <c r="P45" s="211">
        <v>951</v>
      </c>
      <c r="Q45" s="212">
        <v>-2.2610483042137752</v>
      </c>
      <c r="R45" s="209">
        <v>486</v>
      </c>
      <c r="S45" s="209">
        <v>465</v>
      </c>
      <c r="T45" s="36">
        <f t="shared" si="4"/>
        <v>16146.010186757216</v>
      </c>
      <c r="U45" s="78"/>
      <c r="V45" s="72">
        <v>3</v>
      </c>
      <c r="W45" s="46">
        <v>149900</v>
      </c>
      <c r="X45" s="209">
        <v>1130</v>
      </c>
      <c r="Y45" s="212">
        <v>-0.3527336860670194</v>
      </c>
      <c r="Z45" s="211">
        <v>2767</v>
      </c>
      <c r="AA45" s="212">
        <v>-0.6106321839080442</v>
      </c>
      <c r="AB45" s="209">
        <v>1278</v>
      </c>
      <c r="AC45" s="209">
        <v>1489</v>
      </c>
      <c r="AD45" s="36">
        <f t="shared" si="0"/>
        <v>18458.97264843229</v>
      </c>
      <c r="AE45" s="78" t="s">
        <v>431</v>
      </c>
      <c r="AF45" s="72">
        <v>1</v>
      </c>
      <c r="AG45" s="46">
        <v>120800</v>
      </c>
      <c r="AH45" s="209">
        <v>273</v>
      </c>
      <c r="AI45" s="212">
        <v>11.428571428571432</v>
      </c>
      <c r="AJ45" s="211">
        <v>471</v>
      </c>
      <c r="AK45" s="212">
        <v>8.275862068965512</v>
      </c>
      <c r="AL45" s="209">
        <v>257</v>
      </c>
      <c r="AM45" s="209">
        <v>214</v>
      </c>
      <c r="AN45" s="36">
        <f t="shared" si="1"/>
        <v>3899.006622516556</v>
      </c>
      <c r="AO45" s="31" t="s">
        <v>466</v>
      </c>
      <c r="AP45" s="31"/>
      <c r="AQ45" s="31"/>
      <c r="AR45" s="31"/>
      <c r="AS45" s="31"/>
      <c r="AT45" s="31"/>
      <c r="AU45" s="31"/>
      <c r="AV45" s="31"/>
      <c r="AW45" s="31"/>
      <c r="AX45" s="82"/>
    </row>
    <row r="46" spans="1:50" ht="15.75" customHeight="1">
      <c r="A46" s="78" t="s">
        <v>88</v>
      </c>
      <c r="B46" s="72"/>
      <c r="C46" s="46">
        <v>304700</v>
      </c>
      <c r="D46" s="209">
        <v>990</v>
      </c>
      <c r="E46" s="212">
        <v>-0.10090817356205317</v>
      </c>
      <c r="F46" s="211">
        <v>1752</v>
      </c>
      <c r="G46" s="212">
        <v>-2.2321428571428603</v>
      </c>
      <c r="H46" s="209">
        <v>716</v>
      </c>
      <c r="I46" s="209">
        <v>1036</v>
      </c>
      <c r="J46" s="36">
        <f t="shared" si="3"/>
        <v>5749.917952084017</v>
      </c>
      <c r="K46" s="78" t="s">
        <v>57</v>
      </c>
      <c r="L46" s="72"/>
      <c r="M46" s="46">
        <v>199200</v>
      </c>
      <c r="N46" s="209">
        <v>1462</v>
      </c>
      <c r="O46" s="212">
        <v>-0.9485094850948506</v>
      </c>
      <c r="P46" s="211">
        <v>3385</v>
      </c>
      <c r="Q46" s="212">
        <v>-1.3981939994174186</v>
      </c>
      <c r="R46" s="209">
        <v>1594</v>
      </c>
      <c r="S46" s="209">
        <v>1791</v>
      </c>
      <c r="T46" s="36">
        <f t="shared" si="4"/>
        <v>16992.9718875502</v>
      </c>
      <c r="U46" s="78"/>
      <c r="V46" s="72">
        <v>4</v>
      </c>
      <c r="W46" s="46">
        <v>93800</v>
      </c>
      <c r="X46" s="209">
        <v>51</v>
      </c>
      <c r="Y46" s="212">
        <v>4.081632653061229</v>
      </c>
      <c r="Z46" s="211">
        <v>124</v>
      </c>
      <c r="AA46" s="212">
        <v>-0.8000000000000007</v>
      </c>
      <c r="AB46" s="209">
        <v>63</v>
      </c>
      <c r="AC46" s="209">
        <v>61</v>
      </c>
      <c r="AD46" s="36">
        <f t="shared" si="0"/>
        <v>1321.9616204690833</v>
      </c>
      <c r="AE46" s="78"/>
      <c r="AF46" s="72">
        <v>2</v>
      </c>
      <c r="AG46" s="46">
        <v>197200</v>
      </c>
      <c r="AH46" s="209">
        <v>286</v>
      </c>
      <c r="AI46" s="212">
        <v>2.877697841726623</v>
      </c>
      <c r="AJ46" s="211">
        <v>640</v>
      </c>
      <c r="AK46" s="212">
        <v>1.2658227848101333</v>
      </c>
      <c r="AL46" s="209">
        <v>314</v>
      </c>
      <c r="AM46" s="209">
        <v>326</v>
      </c>
      <c r="AN46" s="36">
        <f t="shared" si="1"/>
        <v>3245.436105476673</v>
      </c>
      <c r="AO46" s="31" t="s">
        <v>467</v>
      </c>
      <c r="AP46" s="31"/>
      <c r="AQ46" s="31"/>
      <c r="AR46" s="31"/>
      <c r="AS46" s="31"/>
      <c r="AT46" s="31"/>
      <c r="AU46" s="31"/>
      <c r="AV46" s="31"/>
      <c r="AW46" s="31"/>
      <c r="AX46" s="82"/>
    </row>
    <row r="47" spans="1:48" ht="15.75" customHeight="1">
      <c r="A47" s="78" t="s">
        <v>413</v>
      </c>
      <c r="B47" s="72">
        <v>1</v>
      </c>
      <c r="C47" s="46">
        <v>78200</v>
      </c>
      <c r="D47" s="209">
        <v>298</v>
      </c>
      <c r="E47" s="212">
        <v>-2.614379084967322</v>
      </c>
      <c r="F47" s="211">
        <v>601</v>
      </c>
      <c r="G47" s="212">
        <v>-2.1172638436482094</v>
      </c>
      <c r="H47" s="209">
        <v>314</v>
      </c>
      <c r="I47" s="209">
        <v>287</v>
      </c>
      <c r="J47" s="36">
        <f t="shared" si="3"/>
        <v>7685.42199488491</v>
      </c>
      <c r="K47" s="78" t="s">
        <v>59</v>
      </c>
      <c r="L47" s="72"/>
      <c r="M47" s="46">
        <v>207300</v>
      </c>
      <c r="N47" s="209">
        <v>1575</v>
      </c>
      <c r="O47" s="212">
        <v>0.3824091778202643</v>
      </c>
      <c r="P47" s="211">
        <v>5119</v>
      </c>
      <c r="Q47" s="212">
        <v>1.507039460638504</v>
      </c>
      <c r="R47" s="209">
        <v>2557</v>
      </c>
      <c r="S47" s="209">
        <v>2562</v>
      </c>
      <c r="T47" s="36">
        <f t="shared" si="4"/>
        <v>24693.680656054028</v>
      </c>
      <c r="U47" s="78"/>
      <c r="V47" s="72">
        <v>5</v>
      </c>
      <c r="W47" s="46">
        <v>162700</v>
      </c>
      <c r="X47" s="209">
        <v>1137</v>
      </c>
      <c r="Y47" s="212">
        <v>51.39813581890813</v>
      </c>
      <c r="Z47" s="211">
        <v>2428</v>
      </c>
      <c r="AA47" s="212">
        <v>32.388222464558346</v>
      </c>
      <c r="AB47" s="209">
        <v>1149</v>
      </c>
      <c r="AC47" s="209">
        <v>1279</v>
      </c>
      <c r="AD47" s="36">
        <f t="shared" si="0"/>
        <v>14923.171481253841</v>
      </c>
      <c r="AE47" s="78"/>
      <c r="AF47" s="72">
        <v>3</v>
      </c>
      <c r="AG47" s="46">
        <v>177600</v>
      </c>
      <c r="AH47" s="209">
        <v>589</v>
      </c>
      <c r="AI47" s="212">
        <v>1.903114186851207</v>
      </c>
      <c r="AJ47" s="211">
        <v>1050</v>
      </c>
      <c r="AK47" s="212">
        <v>1.0587102983638186</v>
      </c>
      <c r="AL47" s="209">
        <v>529</v>
      </c>
      <c r="AM47" s="209">
        <v>521</v>
      </c>
      <c r="AN47" s="36">
        <f t="shared" si="1"/>
        <v>5912.1621621621625</v>
      </c>
      <c r="AO47" s="31" t="s">
        <v>468</v>
      </c>
      <c r="AP47" s="31"/>
      <c r="AQ47" s="31"/>
      <c r="AR47" s="31"/>
      <c r="AS47" s="31"/>
      <c r="AT47" s="31"/>
      <c r="AU47" s="31"/>
      <c r="AV47" s="31"/>
    </row>
    <row r="48" spans="1:40" ht="15.75" customHeight="1">
      <c r="A48" s="78"/>
      <c r="B48" s="72">
        <v>2</v>
      </c>
      <c r="C48" s="46">
        <v>117500</v>
      </c>
      <c r="D48" s="209">
        <v>1406</v>
      </c>
      <c r="E48" s="212">
        <v>-1.0555946516537684</v>
      </c>
      <c r="F48" s="211">
        <v>2709</v>
      </c>
      <c r="G48" s="212">
        <v>-0.3311258278145712</v>
      </c>
      <c r="H48" s="209">
        <v>1198</v>
      </c>
      <c r="I48" s="209">
        <v>1511</v>
      </c>
      <c r="J48" s="36">
        <f t="shared" si="3"/>
        <v>23055.31914893617</v>
      </c>
      <c r="K48" s="78" t="s">
        <v>62</v>
      </c>
      <c r="L48" s="72"/>
      <c r="M48" s="46">
        <v>142400</v>
      </c>
      <c r="N48" s="209">
        <v>904</v>
      </c>
      <c r="O48" s="212">
        <v>-0.3307607497243681</v>
      </c>
      <c r="P48" s="211">
        <v>2212</v>
      </c>
      <c r="Q48" s="212">
        <v>-1.6888888888888842</v>
      </c>
      <c r="R48" s="209">
        <v>1060</v>
      </c>
      <c r="S48" s="209">
        <v>1152</v>
      </c>
      <c r="T48" s="36">
        <f t="shared" si="4"/>
        <v>15533.70786516854</v>
      </c>
      <c r="U48" s="78"/>
      <c r="V48" s="72">
        <v>6</v>
      </c>
      <c r="W48" s="46">
        <v>181300</v>
      </c>
      <c r="X48" s="209">
        <v>521</v>
      </c>
      <c r="Y48" s="212">
        <v>-0.19157088122605526</v>
      </c>
      <c r="Z48" s="211">
        <v>1228</v>
      </c>
      <c r="AA48" s="212">
        <v>-1.523656776263027</v>
      </c>
      <c r="AB48" s="209">
        <v>571</v>
      </c>
      <c r="AC48" s="209">
        <v>657</v>
      </c>
      <c r="AD48" s="36">
        <f t="shared" si="0"/>
        <v>6773.303916161059</v>
      </c>
      <c r="AE48" s="78"/>
      <c r="AF48" s="72">
        <v>4</v>
      </c>
      <c r="AG48" s="46">
        <v>315500</v>
      </c>
      <c r="AH48" s="209">
        <v>424</v>
      </c>
      <c r="AI48" s="212">
        <v>-2.5287356321839094</v>
      </c>
      <c r="AJ48" s="211">
        <v>1092</v>
      </c>
      <c r="AK48" s="212">
        <v>-2.3255813953488413</v>
      </c>
      <c r="AL48" s="209">
        <v>549</v>
      </c>
      <c r="AM48" s="209">
        <v>543</v>
      </c>
      <c r="AN48" s="36">
        <f t="shared" si="1"/>
        <v>3461.172741679873</v>
      </c>
    </row>
    <row r="49" spans="1:40" ht="15.75" customHeight="1">
      <c r="A49" s="78"/>
      <c r="B49" s="72">
        <v>3</v>
      </c>
      <c r="C49" s="46">
        <v>127500</v>
      </c>
      <c r="D49" s="209">
        <v>724</v>
      </c>
      <c r="E49" s="212">
        <v>0.8356545961002881</v>
      </c>
      <c r="F49" s="211">
        <v>1607</v>
      </c>
      <c r="G49" s="212">
        <v>1.4520202020201989</v>
      </c>
      <c r="H49" s="209">
        <v>806</v>
      </c>
      <c r="I49" s="209">
        <v>801</v>
      </c>
      <c r="J49" s="36">
        <f t="shared" si="3"/>
        <v>12603.921568627451</v>
      </c>
      <c r="K49" s="78" t="s">
        <v>64</v>
      </c>
      <c r="L49" s="72"/>
      <c r="M49" s="46">
        <v>221700</v>
      </c>
      <c r="N49" s="209">
        <v>1340</v>
      </c>
      <c r="O49" s="212">
        <v>4.4427123928292955</v>
      </c>
      <c r="P49" s="211">
        <v>3195</v>
      </c>
      <c r="Q49" s="212">
        <v>4.891661195009855</v>
      </c>
      <c r="R49" s="209">
        <v>1510</v>
      </c>
      <c r="S49" s="209">
        <v>1685</v>
      </c>
      <c r="T49" s="36">
        <f t="shared" si="4"/>
        <v>14411.366711772665</v>
      </c>
      <c r="U49" s="78"/>
      <c r="V49" s="72">
        <v>7</v>
      </c>
      <c r="W49" s="46">
        <v>137300</v>
      </c>
      <c r="X49" s="209">
        <v>194</v>
      </c>
      <c r="Y49" s="210" t="s">
        <v>503</v>
      </c>
      <c r="Z49" s="211">
        <v>482</v>
      </c>
      <c r="AA49" s="212">
        <v>-3.984063745019917</v>
      </c>
      <c r="AB49" s="209">
        <v>237</v>
      </c>
      <c r="AC49" s="209">
        <v>245</v>
      </c>
      <c r="AD49" s="36">
        <f t="shared" si="0"/>
        <v>3510.560815731974</v>
      </c>
      <c r="AE49" s="78"/>
      <c r="AF49" s="72">
        <v>5</v>
      </c>
      <c r="AG49" s="46">
        <v>295800</v>
      </c>
      <c r="AH49" s="209">
        <v>1345</v>
      </c>
      <c r="AI49" s="212">
        <v>0.8245877061469287</v>
      </c>
      <c r="AJ49" s="211">
        <v>2650</v>
      </c>
      <c r="AK49" s="212">
        <v>-0.8975317875841382</v>
      </c>
      <c r="AL49" s="209">
        <v>1375</v>
      </c>
      <c r="AM49" s="209">
        <v>1275</v>
      </c>
      <c r="AN49" s="36">
        <f t="shared" si="1"/>
        <v>8958.755916159567</v>
      </c>
    </row>
    <row r="50" spans="1:40" ht="15.75" customHeight="1" thickBot="1">
      <c r="A50" s="84"/>
      <c r="B50" s="85">
        <v>4</v>
      </c>
      <c r="C50" s="217">
        <v>232400</v>
      </c>
      <c r="D50" s="218">
        <v>406</v>
      </c>
      <c r="E50" s="219">
        <v>-0.4901960784313708</v>
      </c>
      <c r="F50" s="218">
        <v>902</v>
      </c>
      <c r="G50" s="219">
        <v>-1.0964912280701733</v>
      </c>
      <c r="H50" s="218">
        <v>399</v>
      </c>
      <c r="I50" s="218">
        <v>503</v>
      </c>
      <c r="J50" s="220">
        <f t="shared" si="3"/>
        <v>3881.239242685026</v>
      </c>
      <c r="K50" s="84" t="s">
        <v>65</v>
      </c>
      <c r="L50" s="85"/>
      <c r="M50" s="217">
        <v>157400</v>
      </c>
      <c r="N50" s="218">
        <v>819</v>
      </c>
      <c r="O50" s="219">
        <v>3.539823008849563</v>
      </c>
      <c r="P50" s="218">
        <v>1999</v>
      </c>
      <c r="Q50" s="219">
        <v>1.369168356997963</v>
      </c>
      <c r="R50" s="218">
        <v>927</v>
      </c>
      <c r="S50" s="218">
        <v>1072</v>
      </c>
      <c r="T50" s="36">
        <f t="shared" si="4"/>
        <v>12700.12706480305</v>
      </c>
      <c r="U50" s="84" t="s">
        <v>104</v>
      </c>
      <c r="V50" s="85"/>
      <c r="W50" s="217">
        <v>232700</v>
      </c>
      <c r="X50" s="218">
        <v>1788</v>
      </c>
      <c r="Y50" s="219">
        <v>-0.22321428571429047</v>
      </c>
      <c r="Z50" s="218">
        <v>3765</v>
      </c>
      <c r="AA50" s="219">
        <v>-0.6334125098970689</v>
      </c>
      <c r="AB50" s="218">
        <v>1743</v>
      </c>
      <c r="AC50" s="218">
        <v>2022</v>
      </c>
      <c r="AD50" s="220">
        <f t="shared" si="0"/>
        <v>16179.630425440482</v>
      </c>
      <c r="AE50" s="84" t="s">
        <v>87</v>
      </c>
      <c r="AF50" s="85"/>
      <c r="AG50" s="217">
        <v>103500</v>
      </c>
      <c r="AH50" s="218">
        <v>775</v>
      </c>
      <c r="AI50" s="219">
        <v>2.5132275132275117</v>
      </c>
      <c r="AJ50" s="218">
        <v>1543</v>
      </c>
      <c r="AK50" s="219">
        <v>-0.12944983818770073</v>
      </c>
      <c r="AL50" s="218">
        <v>752</v>
      </c>
      <c r="AM50" s="218">
        <v>791</v>
      </c>
      <c r="AN50" s="36">
        <f t="shared" si="1"/>
        <v>14908.212560386473</v>
      </c>
    </row>
    <row r="51" spans="20:40" ht="15" customHeight="1">
      <c r="T51" s="203"/>
      <c r="AN51" s="203"/>
    </row>
    <row r="365" ht="15" customHeight="1">
      <c r="C365" s="30">
        <v>6002</v>
      </c>
    </row>
  </sheetData>
  <sheetProtection/>
  <mergeCells count="11">
    <mergeCell ref="D6:E6"/>
    <mergeCell ref="F6:G6"/>
    <mergeCell ref="N6:O6"/>
    <mergeCell ref="P6:Q6"/>
    <mergeCell ref="X6:Y6"/>
    <mergeCell ref="Z6:AA6"/>
    <mergeCell ref="AJ6:AK6"/>
    <mergeCell ref="AR6:AS6"/>
    <mergeCell ref="AT6:AU6"/>
    <mergeCell ref="AE3:AH3"/>
    <mergeCell ref="AH6:AI6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Demibold,標準"&amp;P+6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53"/>
  <sheetViews>
    <sheetView zoomScale="85" zoomScaleNormal="85" workbookViewId="0" topLeftCell="A31">
      <selection activeCell="E4" sqref="E4"/>
    </sheetView>
  </sheetViews>
  <sheetFormatPr defaultColWidth="13.375" defaultRowHeight="15" customHeight="1"/>
  <cols>
    <col min="1" max="1" width="11.25390625" style="30" customWidth="1"/>
    <col min="2" max="5" width="10.00390625" style="30" customWidth="1"/>
    <col min="6" max="6" width="11.25390625" style="30" customWidth="1"/>
    <col min="7" max="7" width="10.00390625" style="30" customWidth="1"/>
    <col min="8" max="8" width="8.75390625" style="177" customWidth="1"/>
    <col min="9" max="11" width="10.00390625" style="30" customWidth="1"/>
    <col min="12" max="12" width="11.25390625" style="30" customWidth="1"/>
    <col min="13" max="17" width="10.00390625" style="30" customWidth="1"/>
    <col min="18" max="20" width="12.75390625" style="30" customWidth="1"/>
    <col min="21" max="16384" width="13.375" style="30" customWidth="1"/>
  </cols>
  <sheetData>
    <row r="1" spans="1:16" s="67" customFormat="1" ht="15" customHeight="1">
      <c r="A1" s="271" t="s">
        <v>43</v>
      </c>
      <c r="B1" s="272"/>
      <c r="C1" s="68"/>
      <c r="G1" s="50"/>
      <c r="H1" s="176"/>
      <c r="L1" s="50"/>
      <c r="P1" s="50" t="s">
        <v>43</v>
      </c>
    </row>
    <row r="2" spans="1:3" ht="15" customHeight="1">
      <c r="A2" s="70"/>
      <c r="C2" s="70"/>
    </row>
    <row r="3" spans="1:16" ht="15" customHeight="1">
      <c r="A3" s="101" t="s">
        <v>490</v>
      </c>
      <c r="C3" s="102"/>
      <c r="D3" s="103"/>
      <c r="E3" s="104"/>
      <c r="F3" s="103"/>
      <c r="G3" s="103"/>
      <c r="H3" s="178"/>
      <c r="I3" s="105"/>
      <c r="J3" s="44"/>
      <c r="K3" s="44"/>
      <c r="L3" s="44"/>
      <c r="M3" s="44"/>
      <c r="N3" s="105"/>
      <c r="O3" s="44"/>
      <c r="P3" s="106"/>
    </row>
    <row r="4" spans="1:16" ht="15" customHeight="1" thickBot="1">
      <c r="A4" s="107"/>
      <c r="B4" s="108"/>
      <c r="C4" s="108"/>
      <c r="D4" s="108"/>
      <c r="E4" s="109"/>
      <c r="F4" s="108"/>
      <c r="G4" s="108"/>
      <c r="H4" s="178"/>
      <c r="I4" s="107"/>
      <c r="J4" s="107"/>
      <c r="K4" s="107"/>
      <c r="L4" s="107"/>
      <c r="M4" s="110"/>
      <c r="N4" s="102"/>
      <c r="O4" s="110"/>
      <c r="P4" s="111" t="s">
        <v>499</v>
      </c>
    </row>
    <row r="5" spans="1:16" ht="15" customHeight="1">
      <c r="A5" s="96" t="s">
        <v>469</v>
      </c>
      <c r="B5" s="1" t="s">
        <v>5</v>
      </c>
      <c r="C5" s="1" t="s">
        <v>46</v>
      </c>
      <c r="D5" s="1" t="s">
        <v>47</v>
      </c>
      <c r="E5" s="97" t="s">
        <v>48</v>
      </c>
      <c r="F5" s="1" t="s">
        <v>469</v>
      </c>
      <c r="G5" s="1" t="s">
        <v>5</v>
      </c>
      <c r="H5" s="174"/>
      <c r="I5" s="96" t="s">
        <v>46</v>
      </c>
      <c r="J5" s="1" t="s">
        <v>47</v>
      </c>
      <c r="K5" s="1" t="s">
        <v>48</v>
      </c>
      <c r="L5" s="1" t="s">
        <v>469</v>
      </c>
      <c r="M5" s="98" t="s">
        <v>5</v>
      </c>
      <c r="N5" s="99" t="s">
        <v>46</v>
      </c>
      <c r="O5" s="1" t="s">
        <v>47</v>
      </c>
      <c r="P5" s="97" t="s">
        <v>48</v>
      </c>
    </row>
    <row r="6" spans="1:16" ht="15" customHeight="1">
      <c r="A6" s="112"/>
      <c r="B6" s="196" t="s">
        <v>266</v>
      </c>
      <c r="C6" s="197"/>
      <c r="D6" s="197"/>
      <c r="E6" s="198" t="s">
        <v>280</v>
      </c>
      <c r="F6" s="113"/>
      <c r="G6" s="196" t="s">
        <v>266</v>
      </c>
      <c r="H6" s="199"/>
      <c r="I6" s="197"/>
      <c r="J6" s="197"/>
      <c r="K6" s="198" t="s">
        <v>280</v>
      </c>
      <c r="L6" s="113"/>
      <c r="M6" s="196" t="s">
        <v>266</v>
      </c>
      <c r="N6" s="197"/>
      <c r="O6" s="197"/>
      <c r="P6" s="198" t="s">
        <v>280</v>
      </c>
    </row>
    <row r="7" spans="1:16" ht="15" customHeight="1">
      <c r="A7" s="114"/>
      <c r="B7" s="115"/>
      <c r="C7" s="3"/>
      <c r="D7" s="3"/>
      <c r="E7" s="106"/>
      <c r="F7" s="116"/>
      <c r="G7" s="44"/>
      <c r="H7" s="159"/>
      <c r="I7" s="3"/>
      <c r="J7" s="3"/>
      <c r="K7" s="5"/>
      <c r="L7" s="117" t="s">
        <v>49</v>
      </c>
      <c r="M7" s="118"/>
      <c r="N7" s="119"/>
      <c r="O7" s="119"/>
      <c r="P7" s="120"/>
    </row>
    <row r="8" spans="1:16" ht="15" customHeight="1">
      <c r="A8" s="100" t="s">
        <v>5</v>
      </c>
      <c r="B8" s="222">
        <f>B12+B32+M8</f>
        <v>378485</v>
      </c>
      <c r="C8" s="204">
        <f>C12+C32+N8</f>
        <v>181016</v>
      </c>
      <c r="D8" s="204">
        <f>D12+D32+O8</f>
        <v>197469</v>
      </c>
      <c r="E8" s="121">
        <f>B8/B8*100</f>
        <v>100</v>
      </c>
      <c r="F8" s="122"/>
      <c r="G8" s="3"/>
      <c r="H8" s="10"/>
      <c r="I8" s="3"/>
      <c r="J8" s="3"/>
      <c r="K8" s="5"/>
      <c r="L8" s="179" t="s">
        <v>470</v>
      </c>
      <c r="M8" s="119">
        <f>M9+M15+M21+M27+M33+M39+M45+M51</f>
        <v>89981</v>
      </c>
      <c r="N8" s="119">
        <f>N9+N15+N21+N27+N33+N39+N45+N51</f>
        <v>37946</v>
      </c>
      <c r="O8" s="119">
        <f>O9+O15+O21+O27+O33+O39+O45+O51</f>
        <v>52035</v>
      </c>
      <c r="P8" s="121">
        <f aca="true" t="shared" si="0" ref="P8:P51">M8/$B$8*100</f>
        <v>23.773993685350806</v>
      </c>
    </row>
    <row r="9" spans="1:16" ht="15" customHeight="1">
      <c r="A9" s="114"/>
      <c r="B9" s="223"/>
      <c r="C9" s="224"/>
      <c r="D9" s="224"/>
      <c r="E9" s="123"/>
      <c r="F9" s="124" t="s">
        <v>297</v>
      </c>
      <c r="G9" s="46">
        <v>21584</v>
      </c>
      <c r="H9" s="45"/>
      <c r="I9" s="45">
        <v>10607</v>
      </c>
      <c r="J9" s="45">
        <v>10977</v>
      </c>
      <c r="K9" s="94">
        <f>G9/$B$8*100</f>
        <v>5.702735907631743</v>
      </c>
      <c r="L9" s="124" t="s">
        <v>298</v>
      </c>
      <c r="M9" s="46">
        <v>18431</v>
      </c>
      <c r="N9" s="45">
        <v>8370</v>
      </c>
      <c r="O9" s="45">
        <v>10061</v>
      </c>
      <c r="P9" s="94">
        <f t="shared" si="0"/>
        <v>4.869677794364374</v>
      </c>
    </row>
    <row r="10" spans="1:16" ht="15" customHeight="1">
      <c r="A10" s="114"/>
      <c r="B10" s="223"/>
      <c r="C10" s="224"/>
      <c r="D10" s="224"/>
      <c r="E10" s="123"/>
      <c r="F10" s="124" t="s">
        <v>299</v>
      </c>
      <c r="G10" s="46">
        <v>4117</v>
      </c>
      <c r="H10" s="45"/>
      <c r="I10" s="225">
        <v>2038</v>
      </c>
      <c r="J10" s="225">
        <v>2079</v>
      </c>
      <c r="K10" s="94">
        <f aca="true" t="shared" si="1" ref="K10:K50">G10/$B$8*100</f>
        <v>1.0877577711137825</v>
      </c>
      <c r="L10" s="124" t="s">
        <v>300</v>
      </c>
      <c r="M10" s="46">
        <v>3512</v>
      </c>
      <c r="N10" s="225">
        <v>1631</v>
      </c>
      <c r="O10" s="225">
        <v>1881</v>
      </c>
      <c r="P10" s="94">
        <f t="shared" si="0"/>
        <v>0.9279099568014584</v>
      </c>
    </row>
    <row r="11" spans="1:16" ht="15" customHeight="1">
      <c r="A11" s="118" t="s">
        <v>50</v>
      </c>
      <c r="B11" s="226"/>
      <c r="C11" s="227"/>
      <c r="D11" s="227"/>
      <c r="E11" s="123"/>
      <c r="F11" s="124" t="s">
        <v>301</v>
      </c>
      <c r="G11" s="46">
        <v>4182</v>
      </c>
      <c r="H11" s="45"/>
      <c r="I11" s="225">
        <v>2052</v>
      </c>
      <c r="J11" s="225">
        <v>2130</v>
      </c>
      <c r="K11" s="94">
        <f t="shared" si="1"/>
        <v>1.1049315032299827</v>
      </c>
      <c r="L11" s="124" t="s">
        <v>302</v>
      </c>
      <c r="M11" s="46">
        <v>3606</v>
      </c>
      <c r="N11" s="225">
        <v>1669</v>
      </c>
      <c r="O11" s="225">
        <v>1937</v>
      </c>
      <c r="P11" s="94">
        <f t="shared" si="0"/>
        <v>0.9527458155541171</v>
      </c>
    </row>
    <row r="12" spans="1:16" ht="15" customHeight="1">
      <c r="A12" s="125" t="s">
        <v>303</v>
      </c>
      <c r="B12" s="222">
        <f>B13+B19+B25</f>
        <v>52640</v>
      </c>
      <c r="C12" s="204">
        <f>C13+C19+C25</f>
        <v>26984</v>
      </c>
      <c r="D12" s="204">
        <f>D13+D19+D25</f>
        <v>25656</v>
      </c>
      <c r="E12" s="121">
        <f>B12/$B$8*100</f>
        <v>13.908080901488832</v>
      </c>
      <c r="F12" s="124" t="s">
        <v>304</v>
      </c>
      <c r="G12" s="46">
        <v>4133</v>
      </c>
      <c r="H12" s="45"/>
      <c r="I12" s="225">
        <v>2043</v>
      </c>
      <c r="J12" s="225">
        <v>2090</v>
      </c>
      <c r="K12" s="94">
        <f t="shared" si="1"/>
        <v>1.0919851513270011</v>
      </c>
      <c r="L12" s="124" t="s">
        <v>305</v>
      </c>
      <c r="M12" s="46">
        <v>3573</v>
      </c>
      <c r="N12" s="225">
        <v>1579</v>
      </c>
      <c r="O12" s="225">
        <v>1994</v>
      </c>
      <c r="P12" s="94">
        <f t="shared" si="0"/>
        <v>0.944026843864354</v>
      </c>
    </row>
    <row r="13" spans="1:16" ht="15" customHeight="1">
      <c r="A13" s="127" t="s">
        <v>471</v>
      </c>
      <c r="B13" s="46">
        <v>16539</v>
      </c>
      <c r="C13" s="45">
        <v>8488</v>
      </c>
      <c r="D13" s="45">
        <v>8051</v>
      </c>
      <c r="E13" s="94">
        <f aca="true" t="shared" si="2" ref="E13:E50">B13/$B$8*100</f>
        <v>4.369790084151287</v>
      </c>
      <c r="F13" s="124" t="s">
        <v>306</v>
      </c>
      <c r="G13" s="46">
        <v>4480</v>
      </c>
      <c r="H13" s="45"/>
      <c r="I13" s="225">
        <v>2176</v>
      </c>
      <c r="J13" s="225">
        <v>2304</v>
      </c>
      <c r="K13" s="94">
        <f t="shared" si="1"/>
        <v>1.183666459701177</v>
      </c>
      <c r="L13" s="124" t="s">
        <v>307</v>
      </c>
      <c r="M13" s="46">
        <v>3720</v>
      </c>
      <c r="N13" s="225">
        <v>1652</v>
      </c>
      <c r="O13" s="225">
        <v>2068</v>
      </c>
      <c r="P13" s="94">
        <f t="shared" si="0"/>
        <v>0.9828658995732988</v>
      </c>
    </row>
    <row r="14" spans="1:16" ht="15" customHeight="1">
      <c r="A14" s="127">
        <v>0</v>
      </c>
      <c r="B14" s="46">
        <v>2926</v>
      </c>
      <c r="C14" s="10">
        <v>1501</v>
      </c>
      <c r="D14" s="10">
        <v>1425</v>
      </c>
      <c r="E14" s="94">
        <f t="shared" si="2"/>
        <v>0.7730821564923313</v>
      </c>
      <c r="F14" s="124" t="s">
        <v>308</v>
      </c>
      <c r="G14" s="46">
        <v>4672</v>
      </c>
      <c r="H14" s="45"/>
      <c r="I14" s="225">
        <v>2298</v>
      </c>
      <c r="J14" s="225">
        <v>2374</v>
      </c>
      <c r="K14" s="94">
        <f t="shared" si="1"/>
        <v>1.234395022259799</v>
      </c>
      <c r="L14" s="124" t="s">
        <v>309</v>
      </c>
      <c r="M14" s="46">
        <v>4020</v>
      </c>
      <c r="N14" s="225">
        <v>1839</v>
      </c>
      <c r="O14" s="225">
        <v>2181</v>
      </c>
      <c r="P14" s="94">
        <f t="shared" si="0"/>
        <v>1.0621292785711456</v>
      </c>
    </row>
    <row r="15" spans="1:16" ht="15" customHeight="1">
      <c r="A15" s="127">
        <v>1</v>
      </c>
      <c r="B15" s="46">
        <v>3276</v>
      </c>
      <c r="C15" s="10">
        <v>1698</v>
      </c>
      <c r="D15" s="10">
        <v>1578</v>
      </c>
      <c r="E15" s="94">
        <f t="shared" si="2"/>
        <v>0.8655560986564858</v>
      </c>
      <c r="F15" s="124" t="s">
        <v>310</v>
      </c>
      <c r="G15" s="46">
        <v>24786</v>
      </c>
      <c r="H15" s="45"/>
      <c r="I15" s="45">
        <v>12008</v>
      </c>
      <c r="J15" s="45">
        <v>12778</v>
      </c>
      <c r="K15" s="94">
        <f t="shared" si="1"/>
        <v>6.548740372802092</v>
      </c>
      <c r="L15" s="124" t="s">
        <v>311</v>
      </c>
      <c r="M15" s="46">
        <v>24872</v>
      </c>
      <c r="N15" s="45">
        <v>11195</v>
      </c>
      <c r="O15" s="45">
        <v>13677</v>
      </c>
      <c r="P15" s="94">
        <f t="shared" si="0"/>
        <v>6.571462541448142</v>
      </c>
    </row>
    <row r="16" spans="1:16" ht="15" customHeight="1">
      <c r="A16" s="127">
        <v>2</v>
      </c>
      <c r="B16" s="46">
        <v>3279</v>
      </c>
      <c r="C16" s="10">
        <v>1639</v>
      </c>
      <c r="D16" s="10">
        <v>1640</v>
      </c>
      <c r="E16" s="94">
        <f t="shared" si="2"/>
        <v>0.8663487324464642</v>
      </c>
      <c r="F16" s="124" t="s">
        <v>312</v>
      </c>
      <c r="G16" s="46">
        <v>4685</v>
      </c>
      <c r="H16" s="45"/>
      <c r="I16" s="225">
        <v>2254</v>
      </c>
      <c r="J16" s="225">
        <v>2431</v>
      </c>
      <c r="K16" s="94">
        <f t="shared" si="1"/>
        <v>1.2378297686830388</v>
      </c>
      <c r="L16" s="124" t="s">
        <v>313</v>
      </c>
      <c r="M16" s="46">
        <v>4355</v>
      </c>
      <c r="N16" s="225">
        <v>1961</v>
      </c>
      <c r="O16" s="225">
        <v>2394</v>
      </c>
      <c r="P16" s="94">
        <f t="shared" si="0"/>
        <v>1.1506400517854076</v>
      </c>
    </row>
    <row r="17" spans="1:16" ht="15" customHeight="1">
      <c r="A17" s="127">
        <v>3</v>
      </c>
      <c r="B17" s="46">
        <v>3540</v>
      </c>
      <c r="C17" s="10">
        <v>1849</v>
      </c>
      <c r="D17" s="10">
        <v>1691</v>
      </c>
      <c r="E17" s="94">
        <f t="shared" si="2"/>
        <v>0.9353078721745909</v>
      </c>
      <c r="F17" s="124" t="s">
        <v>314</v>
      </c>
      <c r="G17" s="46">
        <v>4905</v>
      </c>
      <c r="H17" s="45"/>
      <c r="I17" s="225">
        <v>2386</v>
      </c>
      <c r="J17" s="225">
        <v>2519</v>
      </c>
      <c r="K17" s="94">
        <f t="shared" si="1"/>
        <v>1.2959562466147931</v>
      </c>
      <c r="L17" s="124" t="s">
        <v>315</v>
      </c>
      <c r="M17" s="46">
        <v>4593</v>
      </c>
      <c r="N17" s="225">
        <v>2074</v>
      </c>
      <c r="O17" s="225">
        <v>2519</v>
      </c>
      <c r="P17" s="94">
        <f t="shared" si="0"/>
        <v>1.2135223324570326</v>
      </c>
    </row>
    <row r="18" spans="1:16" ht="15" customHeight="1">
      <c r="A18" s="127">
        <v>4</v>
      </c>
      <c r="B18" s="46">
        <v>3518</v>
      </c>
      <c r="C18" s="10">
        <v>1801</v>
      </c>
      <c r="D18" s="10">
        <v>1717</v>
      </c>
      <c r="E18" s="94">
        <f t="shared" si="2"/>
        <v>0.9294952243814153</v>
      </c>
      <c r="F18" s="126" t="s">
        <v>316</v>
      </c>
      <c r="G18" s="46">
        <v>5057</v>
      </c>
      <c r="H18" s="45"/>
      <c r="I18" s="225">
        <v>2412</v>
      </c>
      <c r="J18" s="225">
        <v>2645</v>
      </c>
      <c r="K18" s="94">
        <f t="shared" si="1"/>
        <v>1.3361163586403688</v>
      </c>
      <c r="L18" s="124" t="s">
        <v>317</v>
      </c>
      <c r="M18" s="46">
        <v>5350</v>
      </c>
      <c r="N18" s="225">
        <v>2395</v>
      </c>
      <c r="O18" s="225">
        <v>2955</v>
      </c>
      <c r="P18" s="94">
        <f t="shared" si="0"/>
        <v>1.4135302587949323</v>
      </c>
    </row>
    <row r="19" spans="1:16" ht="15" customHeight="1">
      <c r="A19" s="127" t="s">
        <v>472</v>
      </c>
      <c r="B19" s="46">
        <v>18480</v>
      </c>
      <c r="C19" s="45">
        <v>9440</v>
      </c>
      <c r="D19" s="45">
        <v>9040</v>
      </c>
      <c r="E19" s="94">
        <f t="shared" si="2"/>
        <v>4.882624146267355</v>
      </c>
      <c r="F19" s="126" t="s">
        <v>318</v>
      </c>
      <c r="G19" s="46">
        <v>5171</v>
      </c>
      <c r="H19" s="45"/>
      <c r="I19" s="225">
        <v>2562</v>
      </c>
      <c r="J19" s="225">
        <v>2609</v>
      </c>
      <c r="K19" s="94">
        <f t="shared" si="1"/>
        <v>1.3662364426595506</v>
      </c>
      <c r="L19" s="124" t="s">
        <v>319</v>
      </c>
      <c r="M19" s="46">
        <v>5454</v>
      </c>
      <c r="N19" s="225">
        <v>2410</v>
      </c>
      <c r="O19" s="225">
        <v>3044</v>
      </c>
      <c r="P19" s="94">
        <f t="shared" si="0"/>
        <v>1.4410082301808524</v>
      </c>
    </row>
    <row r="20" spans="1:16" ht="15" customHeight="1">
      <c r="A20" s="127">
        <v>5</v>
      </c>
      <c r="B20" s="46">
        <v>3625</v>
      </c>
      <c r="C20" s="225">
        <v>1805</v>
      </c>
      <c r="D20" s="225">
        <v>1820</v>
      </c>
      <c r="E20" s="94">
        <f t="shared" si="2"/>
        <v>0.957765829557314</v>
      </c>
      <c r="F20" s="126" t="s">
        <v>320</v>
      </c>
      <c r="G20" s="46">
        <v>4968</v>
      </c>
      <c r="H20" s="45"/>
      <c r="I20" s="225">
        <v>2394</v>
      </c>
      <c r="J20" s="225">
        <v>2574</v>
      </c>
      <c r="K20" s="94">
        <f t="shared" si="1"/>
        <v>1.312601556204341</v>
      </c>
      <c r="L20" s="124" t="s">
        <v>321</v>
      </c>
      <c r="M20" s="46">
        <v>5120</v>
      </c>
      <c r="N20" s="225">
        <v>2355</v>
      </c>
      <c r="O20" s="225">
        <v>2765</v>
      </c>
      <c r="P20" s="94">
        <f t="shared" si="0"/>
        <v>1.3527616682299166</v>
      </c>
    </row>
    <row r="21" spans="1:16" ht="15" customHeight="1">
      <c r="A21" s="127">
        <v>6</v>
      </c>
      <c r="B21" s="46">
        <v>3840</v>
      </c>
      <c r="C21" s="225">
        <v>1969</v>
      </c>
      <c r="D21" s="225">
        <v>1871</v>
      </c>
      <c r="E21" s="94">
        <f t="shared" si="2"/>
        <v>1.0145712511724374</v>
      </c>
      <c r="F21" s="126" t="s">
        <v>322</v>
      </c>
      <c r="G21" s="46">
        <v>26588</v>
      </c>
      <c r="H21" s="45"/>
      <c r="I21" s="45">
        <v>12865</v>
      </c>
      <c r="J21" s="45">
        <v>13723</v>
      </c>
      <c r="K21" s="94">
        <f t="shared" si="1"/>
        <v>7.024849069315825</v>
      </c>
      <c r="L21" s="124" t="s">
        <v>323</v>
      </c>
      <c r="M21" s="46">
        <v>17408</v>
      </c>
      <c r="N21" s="45">
        <v>7545</v>
      </c>
      <c r="O21" s="45">
        <v>9863</v>
      </c>
      <c r="P21" s="94">
        <f t="shared" si="0"/>
        <v>4.599389671981716</v>
      </c>
    </row>
    <row r="22" spans="1:16" ht="15" customHeight="1">
      <c r="A22" s="127">
        <v>7</v>
      </c>
      <c r="B22" s="46">
        <v>3708</v>
      </c>
      <c r="C22" s="225">
        <v>1913</v>
      </c>
      <c r="D22" s="225">
        <v>1795</v>
      </c>
      <c r="E22" s="94">
        <f t="shared" si="2"/>
        <v>0.9796953644133849</v>
      </c>
      <c r="F22" s="126" t="s">
        <v>324</v>
      </c>
      <c r="G22" s="46">
        <v>4996</v>
      </c>
      <c r="H22" s="45"/>
      <c r="I22" s="225">
        <v>2462</v>
      </c>
      <c r="J22" s="225">
        <v>2534</v>
      </c>
      <c r="K22" s="94">
        <f t="shared" si="1"/>
        <v>1.3199994715774734</v>
      </c>
      <c r="L22" s="124" t="s">
        <v>325</v>
      </c>
      <c r="M22" s="46">
        <v>2973</v>
      </c>
      <c r="N22" s="225">
        <v>1384</v>
      </c>
      <c r="O22" s="225">
        <v>1589</v>
      </c>
      <c r="P22" s="94">
        <f t="shared" si="0"/>
        <v>0.7855000858686605</v>
      </c>
    </row>
    <row r="23" spans="1:16" ht="15" customHeight="1">
      <c r="A23" s="127">
        <v>8</v>
      </c>
      <c r="B23" s="46">
        <v>3571</v>
      </c>
      <c r="C23" s="225">
        <v>1847</v>
      </c>
      <c r="D23" s="225">
        <v>1724</v>
      </c>
      <c r="E23" s="94">
        <f t="shared" si="2"/>
        <v>0.9434984213377016</v>
      </c>
      <c r="F23" s="126" t="s">
        <v>326</v>
      </c>
      <c r="G23" s="46">
        <v>5261</v>
      </c>
      <c r="H23" s="45"/>
      <c r="I23" s="225">
        <v>2563</v>
      </c>
      <c r="J23" s="225">
        <v>2698</v>
      </c>
      <c r="K23" s="94">
        <f t="shared" si="1"/>
        <v>1.3900154563589047</v>
      </c>
      <c r="L23" s="124" t="s">
        <v>327</v>
      </c>
      <c r="M23" s="46">
        <v>3243</v>
      </c>
      <c r="N23" s="225">
        <v>1412</v>
      </c>
      <c r="O23" s="225">
        <v>1831</v>
      </c>
      <c r="P23" s="94">
        <f t="shared" si="0"/>
        <v>0.8568371269667227</v>
      </c>
    </row>
    <row r="24" spans="1:16" ht="15" customHeight="1">
      <c r="A24" s="127">
        <v>9</v>
      </c>
      <c r="B24" s="46">
        <v>3736</v>
      </c>
      <c r="C24" s="225">
        <v>1906</v>
      </c>
      <c r="D24" s="225">
        <v>1830</v>
      </c>
      <c r="E24" s="94">
        <f t="shared" si="2"/>
        <v>0.9870932797865172</v>
      </c>
      <c r="F24" s="126" t="s">
        <v>328</v>
      </c>
      <c r="G24" s="46">
        <v>5434</v>
      </c>
      <c r="H24" s="45"/>
      <c r="I24" s="225">
        <v>2630</v>
      </c>
      <c r="J24" s="225">
        <v>2804</v>
      </c>
      <c r="K24" s="94">
        <f t="shared" si="1"/>
        <v>1.4357240049143296</v>
      </c>
      <c r="L24" s="124" t="s">
        <v>329</v>
      </c>
      <c r="M24" s="46">
        <v>3896</v>
      </c>
      <c r="N24" s="225">
        <v>1687</v>
      </c>
      <c r="O24" s="225">
        <v>2209</v>
      </c>
      <c r="P24" s="94">
        <f t="shared" si="0"/>
        <v>1.0293670819187022</v>
      </c>
    </row>
    <row r="25" spans="1:16" ht="15" customHeight="1">
      <c r="A25" s="127" t="s">
        <v>473</v>
      </c>
      <c r="B25" s="46">
        <v>17621</v>
      </c>
      <c r="C25" s="45">
        <v>9056</v>
      </c>
      <c r="D25" s="45">
        <v>8565</v>
      </c>
      <c r="E25" s="94">
        <f t="shared" si="2"/>
        <v>4.655666671070188</v>
      </c>
      <c r="F25" s="126" t="s">
        <v>330</v>
      </c>
      <c r="G25" s="46">
        <v>5374</v>
      </c>
      <c r="H25" s="45"/>
      <c r="I25" s="225">
        <v>2550</v>
      </c>
      <c r="J25" s="225">
        <v>2824</v>
      </c>
      <c r="K25" s="94">
        <f t="shared" si="1"/>
        <v>1.41987132911476</v>
      </c>
      <c r="L25" s="124" t="s">
        <v>331</v>
      </c>
      <c r="M25" s="46">
        <v>3598</v>
      </c>
      <c r="N25" s="225">
        <v>1517</v>
      </c>
      <c r="O25" s="225">
        <v>2081</v>
      </c>
      <c r="P25" s="94">
        <f t="shared" si="0"/>
        <v>0.9506321254475079</v>
      </c>
    </row>
    <row r="26" spans="1:16" ht="15" customHeight="1">
      <c r="A26" s="127">
        <v>10</v>
      </c>
      <c r="B26" s="46">
        <v>3614</v>
      </c>
      <c r="C26" s="225">
        <v>1845</v>
      </c>
      <c r="D26" s="225">
        <v>1769</v>
      </c>
      <c r="E26" s="94">
        <f t="shared" si="2"/>
        <v>0.9548595056607264</v>
      </c>
      <c r="F26" s="126" t="s">
        <v>332</v>
      </c>
      <c r="G26" s="46">
        <v>5523</v>
      </c>
      <c r="H26" s="45"/>
      <c r="I26" s="225">
        <v>2660</v>
      </c>
      <c r="J26" s="225">
        <v>2863</v>
      </c>
      <c r="K26" s="94">
        <f t="shared" si="1"/>
        <v>1.4592388073503575</v>
      </c>
      <c r="L26" s="124" t="s">
        <v>333</v>
      </c>
      <c r="M26" s="46">
        <v>3698</v>
      </c>
      <c r="N26" s="225">
        <v>1545</v>
      </c>
      <c r="O26" s="225">
        <v>2153</v>
      </c>
      <c r="P26" s="94">
        <f t="shared" si="0"/>
        <v>0.9770532517801235</v>
      </c>
    </row>
    <row r="27" spans="1:16" ht="15" customHeight="1">
      <c r="A27" s="127">
        <v>11</v>
      </c>
      <c r="B27" s="46">
        <v>3518</v>
      </c>
      <c r="C27" s="225">
        <v>1830</v>
      </c>
      <c r="D27" s="225">
        <v>1688</v>
      </c>
      <c r="E27" s="94">
        <f t="shared" si="2"/>
        <v>0.9294952243814153</v>
      </c>
      <c r="F27" s="126" t="s">
        <v>334</v>
      </c>
      <c r="G27" s="46">
        <v>31477</v>
      </c>
      <c r="H27" s="45"/>
      <c r="I27" s="45">
        <v>15375</v>
      </c>
      <c r="J27" s="45">
        <v>16102</v>
      </c>
      <c r="K27" s="94">
        <f t="shared" si="1"/>
        <v>8.3165779357174</v>
      </c>
      <c r="L27" s="124" t="s">
        <v>335</v>
      </c>
      <c r="M27" s="46">
        <v>14553</v>
      </c>
      <c r="N27" s="45">
        <v>5861</v>
      </c>
      <c r="O27" s="45">
        <v>8692</v>
      </c>
      <c r="P27" s="94">
        <f t="shared" si="0"/>
        <v>3.8450665151855428</v>
      </c>
    </row>
    <row r="28" spans="1:16" ht="15" customHeight="1">
      <c r="A28" s="127">
        <v>12</v>
      </c>
      <c r="B28" s="46">
        <v>3634</v>
      </c>
      <c r="C28" s="225">
        <v>1870</v>
      </c>
      <c r="D28" s="225">
        <v>1764</v>
      </c>
      <c r="E28" s="94">
        <f t="shared" si="2"/>
        <v>0.9601437309272494</v>
      </c>
      <c r="F28" s="126" t="s">
        <v>336</v>
      </c>
      <c r="G28" s="46">
        <v>5745</v>
      </c>
      <c r="H28" s="45"/>
      <c r="I28" s="225">
        <v>2800</v>
      </c>
      <c r="J28" s="225">
        <v>2945</v>
      </c>
      <c r="K28" s="94">
        <f t="shared" si="1"/>
        <v>1.517893707808764</v>
      </c>
      <c r="L28" s="124" t="s">
        <v>337</v>
      </c>
      <c r="M28" s="46">
        <v>3701</v>
      </c>
      <c r="N28" s="225">
        <v>1552</v>
      </c>
      <c r="O28" s="225">
        <v>2149</v>
      </c>
      <c r="P28" s="94">
        <f t="shared" si="0"/>
        <v>0.9778458855701019</v>
      </c>
    </row>
    <row r="29" spans="1:16" ht="15" customHeight="1">
      <c r="A29" s="127">
        <v>13</v>
      </c>
      <c r="B29" s="46">
        <v>3429</v>
      </c>
      <c r="C29" s="225">
        <v>1725</v>
      </c>
      <c r="D29" s="225">
        <v>1704</v>
      </c>
      <c r="E29" s="94">
        <f t="shared" si="2"/>
        <v>0.9059804219453874</v>
      </c>
      <c r="F29" s="126" t="s">
        <v>338</v>
      </c>
      <c r="G29" s="46">
        <v>6028</v>
      </c>
      <c r="H29" s="45"/>
      <c r="I29" s="225">
        <v>2980</v>
      </c>
      <c r="J29" s="225">
        <v>3048</v>
      </c>
      <c r="K29" s="94">
        <f t="shared" si="1"/>
        <v>1.5926654953300659</v>
      </c>
      <c r="L29" s="124" t="s">
        <v>339</v>
      </c>
      <c r="M29" s="46">
        <v>3048</v>
      </c>
      <c r="N29" s="225">
        <v>1256</v>
      </c>
      <c r="O29" s="225">
        <v>1792</v>
      </c>
      <c r="P29" s="94">
        <f t="shared" si="0"/>
        <v>0.8053159306181221</v>
      </c>
    </row>
    <row r="30" spans="1:16" ht="15" customHeight="1">
      <c r="A30" s="127">
        <v>14</v>
      </c>
      <c r="B30" s="46">
        <v>3426</v>
      </c>
      <c r="C30" s="225">
        <v>1786</v>
      </c>
      <c r="D30" s="225">
        <v>1640</v>
      </c>
      <c r="E30" s="94">
        <f t="shared" si="2"/>
        <v>0.905187788155409</v>
      </c>
      <c r="F30" s="126" t="s">
        <v>340</v>
      </c>
      <c r="G30" s="46">
        <v>6516</v>
      </c>
      <c r="H30" s="45"/>
      <c r="I30" s="225">
        <v>3219</v>
      </c>
      <c r="J30" s="225">
        <v>3297</v>
      </c>
      <c r="K30" s="94">
        <f t="shared" si="1"/>
        <v>1.7216005918332298</v>
      </c>
      <c r="L30" s="124" t="s">
        <v>341</v>
      </c>
      <c r="M30" s="46">
        <v>2632</v>
      </c>
      <c r="N30" s="225">
        <v>1044</v>
      </c>
      <c r="O30" s="225">
        <v>1588</v>
      </c>
      <c r="P30" s="94">
        <f t="shared" si="0"/>
        <v>0.6954040450744415</v>
      </c>
    </row>
    <row r="31" spans="1:16" ht="15" customHeight="1">
      <c r="A31" s="128" t="s">
        <v>51</v>
      </c>
      <c r="B31" s="46"/>
      <c r="C31" s="228"/>
      <c r="D31" s="228"/>
      <c r="E31" s="94"/>
      <c r="F31" s="126" t="s">
        <v>342</v>
      </c>
      <c r="G31" s="46">
        <v>6683</v>
      </c>
      <c r="H31" s="45"/>
      <c r="I31" s="225">
        <v>3179</v>
      </c>
      <c r="J31" s="225">
        <v>3504</v>
      </c>
      <c r="K31" s="94">
        <f t="shared" si="1"/>
        <v>1.765723872808698</v>
      </c>
      <c r="L31" s="124" t="s">
        <v>343</v>
      </c>
      <c r="M31" s="46">
        <v>2625</v>
      </c>
      <c r="N31" s="225">
        <v>1020</v>
      </c>
      <c r="O31" s="225">
        <v>1605</v>
      </c>
      <c r="P31" s="94">
        <f t="shared" si="0"/>
        <v>0.6935545662311584</v>
      </c>
    </row>
    <row r="32" spans="1:16" ht="15" customHeight="1">
      <c r="A32" s="129" t="s">
        <v>474</v>
      </c>
      <c r="B32" s="222">
        <f>B33+B39+B45+G9+G15+G21+G27+G33+G39+G45</f>
        <v>235864</v>
      </c>
      <c r="C32" s="204">
        <f>C33+C39+C45+I9+I15+I21+I27+I33+I39+I45</f>
        <v>116086</v>
      </c>
      <c r="D32" s="204">
        <f>D33+D39+D45+J9+J15+J21+J27+J33+J39+J45</f>
        <v>119778</v>
      </c>
      <c r="E32" s="121">
        <f t="shared" si="2"/>
        <v>62.31792541316036</v>
      </c>
      <c r="F32" s="126" t="s">
        <v>344</v>
      </c>
      <c r="G32" s="46">
        <v>6505</v>
      </c>
      <c r="H32" s="45"/>
      <c r="I32" s="225">
        <v>3197</v>
      </c>
      <c r="J32" s="225">
        <v>3308</v>
      </c>
      <c r="K32" s="94">
        <f t="shared" si="1"/>
        <v>1.7186942679366422</v>
      </c>
      <c r="L32" s="124" t="s">
        <v>345</v>
      </c>
      <c r="M32" s="46">
        <v>2547</v>
      </c>
      <c r="N32" s="225">
        <v>989</v>
      </c>
      <c r="O32" s="225">
        <v>1558</v>
      </c>
      <c r="P32" s="94">
        <f t="shared" si="0"/>
        <v>0.6729460876917183</v>
      </c>
    </row>
    <row r="33" spans="1:16" ht="15" customHeight="1">
      <c r="A33" s="127" t="s">
        <v>346</v>
      </c>
      <c r="B33" s="46">
        <v>17875</v>
      </c>
      <c r="C33" s="45">
        <v>9139</v>
      </c>
      <c r="D33" s="45">
        <v>8736</v>
      </c>
      <c r="E33" s="94">
        <f t="shared" si="2"/>
        <v>4.722776331955032</v>
      </c>
      <c r="F33" s="126" t="s">
        <v>347</v>
      </c>
      <c r="G33" s="46">
        <v>30302</v>
      </c>
      <c r="H33" s="45"/>
      <c r="I33" s="45">
        <v>14871</v>
      </c>
      <c r="J33" s="45">
        <v>15431</v>
      </c>
      <c r="K33" s="94">
        <f t="shared" si="1"/>
        <v>8.006129701309167</v>
      </c>
      <c r="L33" s="124" t="s">
        <v>348</v>
      </c>
      <c r="M33" s="46">
        <v>9539</v>
      </c>
      <c r="N33" s="45">
        <v>3559</v>
      </c>
      <c r="O33" s="45">
        <v>5980</v>
      </c>
      <c r="P33" s="94">
        <f t="shared" si="0"/>
        <v>2.5203112408681982</v>
      </c>
    </row>
    <row r="34" spans="1:16" ht="15" customHeight="1">
      <c r="A34" s="127">
        <v>15</v>
      </c>
      <c r="B34" s="46">
        <v>3482</v>
      </c>
      <c r="C34" s="225">
        <v>1799</v>
      </c>
      <c r="D34" s="225">
        <v>1683</v>
      </c>
      <c r="E34" s="94">
        <f t="shared" si="2"/>
        <v>0.9199836189016738</v>
      </c>
      <c r="F34" s="126" t="s">
        <v>349</v>
      </c>
      <c r="G34" s="46">
        <v>6382</v>
      </c>
      <c r="H34" s="45"/>
      <c r="I34" s="225">
        <v>3114</v>
      </c>
      <c r="J34" s="225">
        <v>3268</v>
      </c>
      <c r="K34" s="94">
        <f t="shared" si="1"/>
        <v>1.6861962825475247</v>
      </c>
      <c r="L34" s="124" t="s">
        <v>350</v>
      </c>
      <c r="M34" s="46">
        <v>2523</v>
      </c>
      <c r="N34" s="225">
        <v>993</v>
      </c>
      <c r="O34" s="225">
        <v>1530</v>
      </c>
      <c r="P34" s="94">
        <f t="shared" si="0"/>
        <v>0.6666050173718905</v>
      </c>
    </row>
    <row r="35" spans="1:16" ht="15" customHeight="1">
      <c r="A35" s="127">
        <v>16</v>
      </c>
      <c r="B35" s="46">
        <v>3457</v>
      </c>
      <c r="C35" s="225">
        <v>1748</v>
      </c>
      <c r="D35" s="225">
        <v>1709</v>
      </c>
      <c r="E35" s="94">
        <f t="shared" si="2"/>
        <v>0.9133783373185199</v>
      </c>
      <c r="F35" s="124" t="s">
        <v>351</v>
      </c>
      <c r="G35" s="46">
        <v>6393</v>
      </c>
      <c r="H35" s="45"/>
      <c r="I35" s="225">
        <v>3079</v>
      </c>
      <c r="J35" s="225">
        <v>3314</v>
      </c>
      <c r="K35" s="94">
        <f t="shared" si="1"/>
        <v>1.6891026064441126</v>
      </c>
      <c r="L35" s="124" t="s">
        <v>352</v>
      </c>
      <c r="M35" s="46">
        <v>2153</v>
      </c>
      <c r="N35" s="225">
        <v>844</v>
      </c>
      <c r="O35" s="225">
        <v>1309</v>
      </c>
      <c r="P35" s="94">
        <f t="shared" si="0"/>
        <v>0.568846849941213</v>
      </c>
    </row>
    <row r="36" spans="1:16" ht="15" customHeight="1">
      <c r="A36" s="127">
        <v>17</v>
      </c>
      <c r="B36" s="46">
        <v>3543</v>
      </c>
      <c r="C36" s="225">
        <v>1795</v>
      </c>
      <c r="D36" s="225">
        <v>1748</v>
      </c>
      <c r="E36" s="94">
        <f t="shared" si="2"/>
        <v>0.9361005059645693</v>
      </c>
      <c r="F36" s="124" t="s">
        <v>353</v>
      </c>
      <c r="G36" s="46">
        <v>6075</v>
      </c>
      <c r="H36" s="45"/>
      <c r="I36" s="225">
        <v>3001</v>
      </c>
      <c r="J36" s="225">
        <v>3074</v>
      </c>
      <c r="K36" s="94">
        <f t="shared" si="1"/>
        <v>1.6050834247063952</v>
      </c>
      <c r="L36" s="124" t="s">
        <v>354</v>
      </c>
      <c r="M36" s="46">
        <v>1837</v>
      </c>
      <c r="N36" s="225">
        <v>664</v>
      </c>
      <c r="O36" s="225">
        <v>1173</v>
      </c>
      <c r="P36" s="94">
        <f t="shared" si="0"/>
        <v>0.48535609073014785</v>
      </c>
    </row>
    <row r="37" spans="1:16" ht="15" customHeight="1">
      <c r="A37" s="127">
        <v>18</v>
      </c>
      <c r="B37" s="46">
        <v>3591</v>
      </c>
      <c r="C37" s="225">
        <v>1862</v>
      </c>
      <c r="D37" s="225">
        <v>1729</v>
      </c>
      <c r="E37" s="94">
        <f t="shared" si="2"/>
        <v>0.9487826466042247</v>
      </c>
      <c r="F37" s="124" t="s">
        <v>355</v>
      </c>
      <c r="G37" s="46">
        <v>5719</v>
      </c>
      <c r="H37" s="45"/>
      <c r="I37" s="225">
        <v>2822</v>
      </c>
      <c r="J37" s="225">
        <v>2897</v>
      </c>
      <c r="K37" s="94">
        <f t="shared" si="1"/>
        <v>1.511024214962284</v>
      </c>
      <c r="L37" s="124" t="s">
        <v>356</v>
      </c>
      <c r="M37" s="46">
        <v>1550</v>
      </c>
      <c r="N37" s="225">
        <v>548</v>
      </c>
      <c r="O37" s="225">
        <v>1002</v>
      </c>
      <c r="P37" s="94">
        <f t="shared" si="0"/>
        <v>0.4095274581555412</v>
      </c>
    </row>
    <row r="38" spans="1:16" ht="15" customHeight="1">
      <c r="A38" s="127">
        <v>19</v>
      </c>
      <c r="B38" s="46">
        <v>3802</v>
      </c>
      <c r="C38" s="225">
        <v>1935</v>
      </c>
      <c r="D38" s="225">
        <v>1867</v>
      </c>
      <c r="E38" s="94">
        <f t="shared" si="2"/>
        <v>1.0045312231660437</v>
      </c>
      <c r="F38" s="124" t="s">
        <v>357</v>
      </c>
      <c r="G38" s="46">
        <v>5733</v>
      </c>
      <c r="H38" s="45"/>
      <c r="I38" s="225">
        <v>2855</v>
      </c>
      <c r="J38" s="225">
        <v>2878</v>
      </c>
      <c r="K38" s="94">
        <f t="shared" si="1"/>
        <v>1.51472317264885</v>
      </c>
      <c r="L38" s="124" t="s">
        <v>358</v>
      </c>
      <c r="M38" s="46">
        <v>1476</v>
      </c>
      <c r="N38" s="225">
        <v>510</v>
      </c>
      <c r="O38" s="225">
        <v>966</v>
      </c>
      <c r="P38" s="94">
        <f t="shared" si="0"/>
        <v>0.3899758246694056</v>
      </c>
    </row>
    <row r="39" spans="1:16" ht="15" customHeight="1">
      <c r="A39" s="127" t="s">
        <v>359</v>
      </c>
      <c r="B39" s="46">
        <v>20621</v>
      </c>
      <c r="C39" s="45">
        <v>10430</v>
      </c>
      <c r="D39" s="45">
        <v>10191</v>
      </c>
      <c r="E39" s="94">
        <f t="shared" si="2"/>
        <v>5.448300461048654</v>
      </c>
      <c r="F39" s="124" t="s">
        <v>360</v>
      </c>
      <c r="G39" s="46">
        <v>23515</v>
      </c>
      <c r="H39" s="45"/>
      <c r="I39" s="45">
        <v>11679</v>
      </c>
      <c r="J39" s="45">
        <v>11836</v>
      </c>
      <c r="K39" s="94">
        <f t="shared" si="1"/>
        <v>6.212927857114549</v>
      </c>
      <c r="L39" s="124" t="s">
        <v>361</v>
      </c>
      <c r="M39" s="46">
        <v>3921</v>
      </c>
      <c r="N39" s="45">
        <v>1166</v>
      </c>
      <c r="O39" s="45">
        <v>2755</v>
      </c>
      <c r="P39" s="94">
        <f t="shared" si="0"/>
        <v>1.035972363501856</v>
      </c>
    </row>
    <row r="40" spans="1:16" ht="15" customHeight="1">
      <c r="A40" s="127">
        <v>20</v>
      </c>
      <c r="B40" s="46">
        <v>3841</v>
      </c>
      <c r="C40" s="225">
        <v>1999</v>
      </c>
      <c r="D40" s="225">
        <v>1842</v>
      </c>
      <c r="E40" s="94">
        <f t="shared" si="2"/>
        <v>1.0148354624357636</v>
      </c>
      <c r="F40" s="124" t="s">
        <v>362</v>
      </c>
      <c r="G40" s="46">
        <v>4450</v>
      </c>
      <c r="H40" s="45"/>
      <c r="I40" s="225">
        <v>2151</v>
      </c>
      <c r="J40" s="225">
        <v>2299</v>
      </c>
      <c r="K40" s="94">
        <f t="shared" si="1"/>
        <v>1.1757401218013923</v>
      </c>
      <c r="L40" s="124" t="s">
        <v>363</v>
      </c>
      <c r="M40" s="46">
        <v>1119</v>
      </c>
      <c r="N40" s="225">
        <v>365</v>
      </c>
      <c r="O40" s="225">
        <v>754</v>
      </c>
      <c r="P40" s="94">
        <f t="shared" si="0"/>
        <v>0.2956524036619681</v>
      </c>
    </row>
    <row r="41" spans="1:16" ht="15" customHeight="1">
      <c r="A41" s="127">
        <v>21</v>
      </c>
      <c r="B41" s="46">
        <v>4027</v>
      </c>
      <c r="C41" s="225">
        <v>2092</v>
      </c>
      <c r="D41" s="225">
        <v>1935</v>
      </c>
      <c r="E41" s="94">
        <f t="shared" si="2"/>
        <v>1.0639787574144286</v>
      </c>
      <c r="F41" s="124" t="s">
        <v>364</v>
      </c>
      <c r="G41" s="46">
        <v>5467</v>
      </c>
      <c r="H41" s="45"/>
      <c r="I41" s="225">
        <v>2726</v>
      </c>
      <c r="J41" s="225">
        <v>2741</v>
      </c>
      <c r="K41" s="94">
        <f t="shared" si="1"/>
        <v>1.4444429766040927</v>
      </c>
      <c r="L41" s="124" t="s">
        <v>365</v>
      </c>
      <c r="M41" s="46">
        <v>918</v>
      </c>
      <c r="N41" s="225">
        <v>293</v>
      </c>
      <c r="O41" s="225">
        <v>625</v>
      </c>
      <c r="P41" s="94">
        <f t="shared" si="0"/>
        <v>0.24254593973341085</v>
      </c>
    </row>
    <row r="42" spans="1:16" ht="15" customHeight="1">
      <c r="A42" s="127">
        <v>22</v>
      </c>
      <c r="B42" s="46">
        <v>4231</v>
      </c>
      <c r="C42" s="225">
        <v>2106</v>
      </c>
      <c r="D42" s="225">
        <v>2125</v>
      </c>
      <c r="E42" s="94">
        <f t="shared" si="2"/>
        <v>1.1178778551329644</v>
      </c>
      <c r="F42" s="124" t="s">
        <v>366</v>
      </c>
      <c r="G42" s="46">
        <v>4641</v>
      </c>
      <c r="H42" s="45"/>
      <c r="I42" s="225">
        <v>2288</v>
      </c>
      <c r="J42" s="225">
        <v>2353</v>
      </c>
      <c r="K42" s="94">
        <f t="shared" si="1"/>
        <v>1.2262044730966881</v>
      </c>
      <c r="L42" s="124" t="s">
        <v>367</v>
      </c>
      <c r="M42" s="46">
        <v>779</v>
      </c>
      <c r="N42" s="225">
        <v>220</v>
      </c>
      <c r="O42" s="225">
        <v>559</v>
      </c>
      <c r="P42" s="94">
        <f t="shared" si="0"/>
        <v>0.20582057413107518</v>
      </c>
    </row>
    <row r="43" spans="1:16" ht="15" customHeight="1">
      <c r="A43" s="127">
        <v>23</v>
      </c>
      <c r="B43" s="46">
        <v>4251</v>
      </c>
      <c r="C43" s="225">
        <v>2082</v>
      </c>
      <c r="D43" s="225">
        <v>2169</v>
      </c>
      <c r="E43" s="94">
        <f t="shared" si="2"/>
        <v>1.1231620803994873</v>
      </c>
      <c r="F43" s="124" t="s">
        <v>368</v>
      </c>
      <c r="G43" s="46">
        <v>4647</v>
      </c>
      <c r="H43" s="45"/>
      <c r="I43" s="225">
        <v>2322</v>
      </c>
      <c r="J43" s="225">
        <v>2325</v>
      </c>
      <c r="K43" s="94">
        <f t="shared" si="1"/>
        <v>1.227789740676645</v>
      </c>
      <c r="L43" s="124" t="s">
        <v>369</v>
      </c>
      <c r="M43" s="46">
        <v>629</v>
      </c>
      <c r="N43" s="225">
        <v>164</v>
      </c>
      <c r="O43" s="225">
        <v>465</v>
      </c>
      <c r="P43" s="94">
        <f t="shared" si="0"/>
        <v>0.16618888463215187</v>
      </c>
    </row>
    <row r="44" spans="1:16" ht="15" customHeight="1">
      <c r="A44" s="127">
        <v>24</v>
      </c>
      <c r="B44" s="46">
        <v>4271</v>
      </c>
      <c r="C44" s="225">
        <v>2151</v>
      </c>
      <c r="D44" s="225">
        <v>2120</v>
      </c>
      <c r="E44" s="94">
        <f t="shared" si="2"/>
        <v>1.1284463056660106</v>
      </c>
      <c r="F44" s="124" t="s">
        <v>370</v>
      </c>
      <c r="G44" s="46">
        <v>4310</v>
      </c>
      <c r="H44" s="45"/>
      <c r="I44" s="225">
        <v>2192</v>
      </c>
      <c r="J44" s="225">
        <v>2118</v>
      </c>
      <c r="K44" s="94">
        <f t="shared" si="1"/>
        <v>1.1387505449357305</v>
      </c>
      <c r="L44" s="124" t="s">
        <v>371</v>
      </c>
      <c r="M44" s="46">
        <v>476</v>
      </c>
      <c r="N44" s="225">
        <v>124</v>
      </c>
      <c r="O44" s="225">
        <v>352</v>
      </c>
      <c r="P44" s="94">
        <f t="shared" si="0"/>
        <v>0.12576456134325006</v>
      </c>
    </row>
    <row r="45" spans="1:16" ht="15" customHeight="1">
      <c r="A45" s="127" t="s">
        <v>372</v>
      </c>
      <c r="B45" s="46">
        <v>20574</v>
      </c>
      <c r="C45" s="45">
        <v>10086</v>
      </c>
      <c r="D45" s="45">
        <v>10488</v>
      </c>
      <c r="E45" s="94">
        <f t="shared" si="2"/>
        <v>5.435882531672325</v>
      </c>
      <c r="F45" s="124" t="s">
        <v>373</v>
      </c>
      <c r="G45" s="46">
        <v>18542</v>
      </c>
      <c r="H45" s="45"/>
      <c r="I45" s="45">
        <v>9026</v>
      </c>
      <c r="J45" s="45">
        <v>9516</v>
      </c>
      <c r="K45" s="94">
        <f t="shared" si="1"/>
        <v>4.899005244593577</v>
      </c>
      <c r="L45" s="124" t="s">
        <v>374</v>
      </c>
      <c r="M45" s="46">
        <v>1090</v>
      </c>
      <c r="N45" s="45">
        <v>230</v>
      </c>
      <c r="O45" s="45">
        <v>860</v>
      </c>
      <c r="P45" s="94">
        <f t="shared" si="0"/>
        <v>0.2879902770255096</v>
      </c>
    </row>
    <row r="46" spans="1:16" ht="15" customHeight="1">
      <c r="A46" s="127">
        <v>25</v>
      </c>
      <c r="B46" s="46">
        <v>4178</v>
      </c>
      <c r="C46" s="225">
        <v>2063</v>
      </c>
      <c r="D46" s="225">
        <v>2115</v>
      </c>
      <c r="E46" s="94">
        <f t="shared" si="2"/>
        <v>1.103874658176678</v>
      </c>
      <c r="F46" s="124" t="s">
        <v>375</v>
      </c>
      <c r="G46" s="46">
        <v>3966</v>
      </c>
      <c r="H46" s="45"/>
      <c r="I46" s="225">
        <v>1957</v>
      </c>
      <c r="J46" s="225">
        <v>2009</v>
      </c>
      <c r="K46" s="94">
        <f t="shared" si="1"/>
        <v>1.0478618703515332</v>
      </c>
      <c r="L46" s="124" t="s">
        <v>376</v>
      </c>
      <c r="M46" s="46">
        <v>369</v>
      </c>
      <c r="N46" s="225">
        <v>78</v>
      </c>
      <c r="O46" s="225">
        <v>291</v>
      </c>
      <c r="P46" s="94">
        <f t="shared" si="0"/>
        <v>0.0974939561673514</v>
      </c>
    </row>
    <row r="47" spans="1:16" ht="15" customHeight="1">
      <c r="A47" s="127">
        <v>26</v>
      </c>
      <c r="B47" s="46">
        <v>4112</v>
      </c>
      <c r="C47" s="225">
        <v>2032</v>
      </c>
      <c r="D47" s="225">
        <v>2080</v>
      </c>
      <c r="E47" s="94">
        <f t="shared" si="2"/>
        <v>1.0864367147971519</v>
      </c>
      <c r="F47" s="124" t="s">
        <v>377</v>
      </c>
      <c r="G47" s="46">
        <v>3836</v>
      </c>
      <c r="H47" s="45"/>
      <c r="I47" s="225">
        <v>1884</v>
      </c>
      <c r="J47" s="225">
        <v>1952</v>
      </c>
      <c r="K47" s="94">
        <f t="shared" si="1"/>
        <v>1.0135144061191328</v>
      </c>
      <c r="L47" s="124" t="s">
        <v>378</v>
      </c>
      <c r="M47" s="46">
        <v>269</v>
      </c>
      <c r="N47" s="225">
        <v>61</v>
      </c>
      <c r="O47" s="225">
        <v>208</v>
      </c>
      <c r="P47" s="94">
        <f t="shared" si="0"/>
        <v>0.07107282983473585</v>
      </c>
    </row>
    <row r="48" spans="1:16" ht="15" customHeight="1">
      <c r="A48" s="127">
        <v>27</v>
      </c>
      <c r="B48" s="46">
        <v>4071</v>
      </c>
      <c r="C48" s="225">
        <v>1953</v>
      </c>
      <c r="D48" s="225">
        <v>2118</v>
      </c>
      <c r="E48" s="94">
        <f t="shared" si="2"/>
        <v>1.0756040530007793</v>
      </c>
      <c r="F48" s="124" t="s">
        <v>379</v>
      </c>
      <c r="G48" s="46">
        <v>3820</v>
      </c>
      <c r="H48" s="45"/>
      <c r="I48" s="225">
        <v>1879</v>
      </c>
      <c r="J48" s="225">
        <v>1941</v>
      </c>
      <c r="K48" s="94">
        <f t="shared" si="1"/>
        <v>1.0092870259059143</v>
      </c>
      <c r="L48" s="124" t="s">
        <v>380</v>
      </c>
      <c r="M48" s="46">
        <v>228</v>
      </c>
      <c r="N48" s="225">
        <v>51</v>
      </c>
      <c r="O48" s="225">
        <v>177</v>
      </c>
      <c r="P48" s="94">
        <f t="shared" si="0"/>
        <v>0.060240168038363476</v>
      </c>
    </row>
    <row r="49" spans="1:16" ht="15" customHeight="1">
      <c r="A49" s="127">
        <v>28</v>
      </c>
      <c r="B49" s="46">
        <v>4069</v>
      </c>
      <c r="C49" s="225">
        <v>1995</v>
      </c>
      <c r="D49" s="225">
        <v>2074</v>
      </c>
      <c r="E49" s="94">
        <f t="shared" si="2"/>
        <v>1.0750756304741271</v>
      </c>
      <c r="F49" s="124" t="s">
        <v>381</v>
      </c>
      <c r="G49" s="46">
        <v>3642</v>
      </c>
      <c r="H49" s="45"/>
      <c r="I49" s="225">
        <v>1725</v>
      </c>
      <c r="J49" s="225">
        <v>1917</v>
      </c>
      <c r="K49" s="94">
        <f t="shared" si="1"/>
        <v>0.9622574210338587</v>
      </c>
      <c r="L49" s="124" t="s">
        <v>382</v>
      </c>
      <c r="M49" s="46">
        <v>127</v>
      </c>
      <c r="N49" s="225">
        <v>23</v>
      </c>
      <c r="O49" s="225">
        <v>104</v>
      </c>
      <c r="P49" s="94">
        <f t="shared" si="0"/>
        <v>0.03355483044242176</v>
      </c>
    </row>
    <row r="50" spans="1:17" ht="15" customHeight="1">
      <c r="A50" s="127">
        <v>29</v>
      </c>
      <c r="B50" s="46">
        <v>4144</v>
      </c>
      <c r="C50" s="225">
        <v>2043</v>
      </c>
      <c r="D50" s="225">
        <v>2101</v>
      </c>
      <c r="E50" s="94">
        <f t="shared" si="2"/>
        <v>1.0948914752235888</v>
      </c>
      <c r="F50" s="124" t="s">
        <v>383</v>
      </c>
      <c r="G50" s="46">
        <v>3278</v>
      </c>
      <c r="H50" s="45"/>
      <c r="I50" s="225">
        <v>1581</v>
      </c>
      <c r="J50" s="225">
        <v>1697</v>
      </c>
      <c r="K50" s="94">
        <f t="shared" si="1"/>
        <v>0.8660845211831381</v>
      </c>
      <c r="L50" s="124" t="s">
        <v>384</v>
      </c>
      <c r="M50" s="46">
        <v>97</v>
      </c>
      <c r="N50" s="225">
        <v>17</v>
      </c>
      <c r="O50" s="225">
        <v>80</v>
      </c>
      <c r="P50" s="94">
        <f t="shared" si="0"/>
        <v>0.02562849254263709</v>
      </c>
      <c r="Q50" s="103"/>
    </row>
    <row r="51" spans="1:17" ht="15" customHeight="1" thickBot="1">
      <c r="A51" s="114"/>
      <c r="B51" s="115"/>
      <c r="C51" s="3"/>
      <c r="D51" s="3"/>
      <c r="E51" s="106"/>
      <c r="F51" s="130"/>
      <c r="G51" s="3"/>
      <c r="H51" s="10"/>
      <c r="I51" s="3"/>
      <c r="J51" s="3"/>
      <c r="K51" s="5"/>
      <c r="L51" s="124" t="s">
        <v>475</v>
      </c>
      <c r="M51" s="46">
        <v>167</v>
      </c>
      <c r="N51" s="9">
        <v>20</v>
      </c>
      <c r="O51" s="9">
        <v>147</v>
      </c>
      <c r="P51" s="94">
        <f t="shared" si="0"/>
        <v>0.044123280975467985</v>
      </c>
      <c r="Q51" s="103"/>
    </row>
    <row r="52" spans="1:17" ht="15" customHeight="1">
      <c r="A52" s="39"/>
      <c r="B52" s="131"/>
      <c r="C52" s="131"/>
      <c r="D52" s="131"/>
      <c r="E52" s="132"/>
      <c r="F52" s="133"/>
      <c r="G52" s="133"/>
      <c r="H52" s="159"/>
      <c r="I52" s="131"/>
      <c r="J52" s="131"/>
      <c r="K52" s="131"/>
      <c r="L52" s="133"/>
      <c r="M52" s="133"/>
      <c r="N52" s="131"/>
      <c r="O52" s="131"/>
      <c r="P52" s="40" t="s">
        <v>274</v>
      </c>
      <c r="Q52" s="103"/>
    </row>
    <row r="53" ht="15" customHeight="1">
      <c r="A53" s="29" t="s">
        <v>445</v>
      </c>
    </row>
  </sheetData>
  <sheetProtection/>
  <mergeCells count="1">
    <mergeCell ref="A1:B1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Demibold,標準"&amp;P+6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C28" sqref="C28"/>
    </sheetView>
  </sheetViews>
  <sheetFormatPr defaultColWidth="13.375" defaultRowHeight="15" customHeight="1"/>
  <cols>
    <col min="1" max="1" width="19.00390625" style="30" customWidth="1"/>
    <col min="2" max="7" width="10.50390625" style="30" customWidth="1"/>
    <col min="8" max="8" width="8.125" style="30" customWidth="1"/>
    <col min="9" max="9" width="8.625" style="30" customWidth="1"/>
    <col min="10" max="10" width="3.375" style="30" customWidth="1"/>
    <col min="11" max="12" width="8.625" style="30" customWidth="1"/>
    <col min="13" max="13" width="12.625" style="30" customWidth="1"/>
    <col min="14" max="14" width="7.875" style="30" customWidth="1"/>
    <col min="15" max="16" width="7.625" style="30" customWidth="1"/>
    <col min="17" max="17" width="11.125" style="30" customWidth="1"/>
    <col min="18" max="18" width="3.375" style="30" customWidth="1"/>
    <col min="19" max="19" width="18.25390625" style="30" customWidth="1"/>
    <col min="20" max="20" width="12.00390625" style="30" customWidth="1"/>
    <col min="21" max="22" width="9.25390625" style="30" customWidth="1"/>
    <col min="23" max="24" width="10.75390625" style="30" customWidth="1"/>
    <col min="25" max="26" width="9.25390625" style="30" customWidth="1"/>
    <col min="27" max="27" width="13.375" style="30" customWidth="1"/>
    <col min="28" max="28" width="3.125" style="30" customWidth="1"/>
    <col min="29" max="30" width="13.375" style="30" customWidth="1"/>
    <col min="31" max="32" width="11.00390625" style="30" customWidth="1"/>
    <col min="33" max="34" width="11.50390625" style="30" customWidth="1"/>
    <col min="35" max="36" width="11.00390625" style="30" customWidth="1"/>
    <col min="37" max="37" width="13.375" style="30" customWidth="1"/>
    <col min="38" max="38" width="3.375" style="30" customWidth="1"/>
    <col min="39" max="40" width="13.375" style="30" customWidth="1"/>
    <col min="41" max="42" width="10.00390625" style="30" customWidth="1"/>
    <col min="43" max="44" width="11.00390625" style="30" customWidth="1"/>
    <col min="45" max="46" width="10.75390625" style="30" customWidth="1"/>
    <col min="47" max="47" width="13.375" style="30" customWidth="1"/>
    <col min="48" max="48" width="3.375" style="30" customWidth="1"/>
    <col min="49" max="50" width="13.375" style="30" customWidth="1"/>
    <col min="51" max="56" width="10.00390625" style="30" customWidth="1"/>
    <col min="57" max="57" width="13.375" style="30" customWidth="1"/>
    <col min="58" max="58" width="3.375" style="30" customWidth="1"/>
    <col min="59" max="60" width="13.375" style="30" customWidth="1"/>
    <col min="61" max="67" width="10.375" style="30" customWidth="1"/>
    <col min="68" max="68" width="3.375" style="30" customWidth="1"/>
    <col min="69" max="69" width="20.00390625" style="30" customWidth="1"/>
    <col min="70" max="16384" width="13.375" style="30" customWidth="1"/>
  </cols>
  <sheetData>
    <row r="1" spans="1:2" s="67" customFormat="1" ht="15" customHeight="1">
      <c r="A1" s="21" t="s">
        <v>286</v>
      </c>
      <c r="B1" s="68"/>
    </row>
    <row r="2" ht="15" customHeight="1">
      <c r="A2" s="70"/>
    </row>
    <row r="3" spans="1:7" ht="15" customHeight="1">
      <c r="A3" s="42" t="s">
        <v>491</v>
      </c>
      <c r="B3" s="23"/>
      <c r="C3" s="23"/>
      <c r="D3" s="91"/>
      <c r="E3" s="91"/>
      <c r="F3" s="31"/>
      <c r="G3" s="31"/>
    </row>
    <row r="4" spans="1:7" ht="15" customHeight="1" thickBot="1">
      <c r="A4" s="31"/>
      <c r="B4" s="31"/>
      <c r="C4" s="31"/>
      <c r="D4" s="91"/>
      <c r="E4" s="91"/>
      <c r="F4" s="31"/>
      <c r="G4" s="33" t="s">
        <v>500</v>
      </c>
    </row>
    <row r="5" spans="1:7" ht="16.5" customHeight="1">
      <c r="A5" s="260" t="s">
        <v>2</v>
      </c>
      <c r="B5" s="273" t="s">
        <v>293</v>
      </c>
      <c r="C5" s="260"/>
      <c r="D5" s="274" t="s">
        <v>1</v>
      </c>
      <c r="E5" s="275"/>
      <c r="F5" s="275"/>
      <c r="G5" s="275"/>
    </row>
    <row r="6" spans="1:7" ht="16.5" customHeight="1">
      <c r="A6" s="262"/>
      <c r="B6" s="62"/>
      <c r="C6" s="88" t="s">
        <v>279</v>
      </c>
      <c r="D6" s="89" t="s">
        <v>294</v>
      </c>
      <c r="E6" s="88" t="s">
        <v>279</v>
      </c>
      <c r="F6" s="88" t="s">
        <v>3</v>
      </c>
      <c r="G6" s="90" t="s">
        <v>4</v>
      </c>
    </row>
    <row r="7" spans="1:7" ht="16.5" customHeight="1">
      <c r="A7" s="75"/>
      <c r="B7" s="76" t="s">
        <v>442</v>
      </c>
      <c r="C7" s="74" t="s">
        <v>295</v>
      </c>
      <c r="D7" s="92" t="s">
        <v>296</v>
      </c>
      <c r="E7" s="92" t="s">
        <v>295</v>
      </c>
      <c r="F7" s="92"/>
      <c r="G7" s="75"/>
    </row>
    <row r="8" spans="1:7" ht="16.5" customHeight="1">
      <c r="A8" s="93" t="s">
        <v>443</v>
      </c>
      <c r="B8" s="204">
        <f>SUM(B10:B45)</f>
        <v>178479</v>
      </c>
      <c r="C8" s="229">
        <v>1.7</v>
      </c>
      <c r="D8" s="204">
        <f>SUM(D10:D45)</f>
        <v>378485</v>
      </c>
      <c r="E8" s="229">
        <v>0.8</v>
      </c>
      <c r="F8" s="204">
        <f>SUM(F10:F45)</f>
        <v>181016</v>
      </c>
      <c r="G8" s="204">
        <f>SUM(G10:G45)</f>
        <v>197469</v>
      </c>
    </row>
    <row r="9" spans="1:7" ht="12" customHeight="1">
      <c r="A9" s="72"/>
      <c r="B9" s="230"/>
      <c r="C9" s="94"/>
      <c r="D9" s="231"/>
      <c r="E9" s="94"/>
      <c r="F9" s="36"/>
      <c r="G9" s="36"/>
    </row>
    <row r="10" spans="1:7" ht="16.5" customHeight="1">
      <c r="A10" s="72" t="s">
        <v>8</v>
      </c>
      <c r="B10" s="232">
        <v>4688</v>
      </c>
      <c r="C10" s="233">
        <v>2.3</v>
      </c>
      <c r="D10" s="36">
        <v>8161</v>
      </c>
      <c r="E10" s="234">
        <v>1.3</v>
      </c>
      <c r="F10" s="209">
        <v>3877</v>
      </c>
      <c r="G10" s="209">
        <v>4284</v>
      </c>
    </row>
    <row r="11" spans="1:7" ht="16.5" customHeight="1">
      <c r="A11" s="72" t="s">
        <v>9</v>
      </c>
      <c r="B11" s="232">
        <v>5204</v>
      </c>
      <c r="C11" s="233">
        <v>1.4</v>
      </c>
      <c r="D11" s="36">
        <v>9607</v>
      </c>
      <c r="E11" s="234">
        <v>0.3</v>
      </c>
      <c r="F11" s="209">
        <v>4739</v>
      </c>
      <c r="G11" s="209">
        <v>4868</v>
      </c>
    </row>
    <row r="12" spans="1:7" ht="16.5" customHeight="1">
      <c r="A12" s="72" t="s">
        <v>10</v>
      </c>
      <c r="B12" s="232">
        <v>5955</v>
      </c>
      <c r="C12" s="233">
        <v>-0.3</v>
      </c>
      <c r="D12" s="36">
        <v>11621</v>
      </c>
      <c r="E12" s="234">
        <v>-1</v>
      </c>
      <c r="F12" s="209">
        <v>5532</v>
      </c>
      <c r="G12" s="209">
        <v>6089</v>
      </c>
    </row>
    <row r="13" spans="1:7" ht="16.5" customHeight="1">
      <c r="A13" s="72" t="s">
        <v>11</v>
      </c>
      <c r="B13" s="232">
        <v>4132</v>
      </c>
      <c r="C13" s="233">
        <v>-0.2</v>
      </c>
      <c r="D13" s="36">
        <v>7942</v>
      </c>
      <c r="E13" s="234">
        <v>-0.9</v>
      </c>
      <c r="F13" s="209">
        <v>3754</v>
      </c>
      <c r="G13" s="209">
        <v>4188</v>
      </c>
    </row>
    <row r="14" spans="1:7" ht="16.5" customHeight="1">
      <c r="A14" s="72" t="s">
        <v>12</v>
      </c>
      <c r="B14" s="232">
        <v>7233</v>
      </c>
      <c r="C14" s="233">
        <v>1</v>
      </c>
      <c r="D14" s="36">
        <v>14650</v>
      </c>
      <c r="E14" s="234">
        <v>-0.5</v>
      </c>
      <c r="F14" s="209">
        <v>7405</v>
      </c>
      <c r="G14" s="209">
        <v>7245</v>
      </c>
    </row>
    <row r="15" spans="1:7" ht="16.5" customHeight="1">
      <c r="A15" s="72" t="s">
        <v>13</v>
      </c>
      <c r="B15" s="232">
        <v>3496</v>
      </c>
      <c r="C15" s="233">
        <v>-0.4</v>
      </c>
      <c r="D15" s="36">
        <v>6513</v>
      </c>
      <c r="E15" s="234">
        <v>-1.1</v>
      </c>
      <c r="F15" s="209">
        <v>3175</v>
      </c>
      <c r="G15" s="209">
        <v>3338</v>
      </c>
    </row>
    <row r="16" spans="1:7" ht="16.5" customHeight="1">
      <c r="A16" s="72" t="s">
        <v>14</v>
      </c>
      <c r="B16" s="232">
        <v>6799</v>
      </c>
      <c r="C16" s="233">
        <v>0.5</v>
      </c>
      <c r="D16" s="36">
        <v>15017</v>
      </c>
      <c r="E16" s="234">
        <v>0.2</v>
      </c>
      <c r="F16" s="209">
        <v>7205</v>
      </c>
      <c r="G16" s="209">
        <v>7812</v>
      </c>
    </row>
    <row r="17" spans="1:7" ht="16.5" customHeight="1">
      <c r="A17" s="72" t="s">
        <v>15</v>
      </c>
      <c r="B17" s="232">
        <v>6638</v>
      </c>
      <c r="C17" s="233">
        <v>5.6</v>
      </c>
      <c r="D17" s="36">
        <v>15042</v>
      </c>
      <c r="E17" s="234">
        <v>6.3</v>
      </c>
      <c r="F17" s="209">
        <v>7078</v>
      </c>
      <c r="G17" s="209">
        <v>7964</v>
      </c>
    </row>
    <row r="18" spans="1:7" ht="16.5" customHeight="1">
      <c r="A18" s="72" t="s">
        <v>16</v>
      </c>
      <c r="B18" s="232">
        <v>7708</v>
      </c>
      <c r="C18" s="233">
        <v>1.2</v>
      </c>
      <c r="D18" s="36">
        <v>16897</v>
      </c>
      <c r="E18" s="234">
        <v>0.9</v>
      </c>
      <c r="F18" s="209">
        <v>8106</v>
      </c>
      <c r="G18" s="209">
        <v>8791</v>
      </c>
    </row>
    <row r="19" spans="1:7" ht="16.5" customHeight="1">
      <c r="A19" s="72" t="s">
        <v>17</v>
      </c>
      <c r="B19" s="232">
        <v>4789</v>
      </c>
      <c r="C19" s="233">
        <v>-0.2</v>
      </c>
      <c r="D19" s="36">
        <v>11601</v>
      </c>
      <c r="E19" s="234">
        <v>-1.1</v>
      </c>
      <c r="F19" s="209">
        <v>5726</v>
      </c>
      <c r="G19" s="209">
        <v>5875</v>
      </c>
    </row>
    <row r="20" spans="1:7" ht="16.5" customHeight="1">
      <c r="A20" s="72" t="s">
        <v>18</v>
      </c>
      <c r="B20" s="232">
        <v>3024</v>
      </c>
      <c r="C20" s="233">
        <v>1.9</v>
      </c>
      <c r="D20" s="36">
        <v>7812</v>
      </c>
      <c r="E20" s="234">
        <v>0.5</v>
      </c>
      <c r="F20" s="209">
        <v>3845</v>
      </c>
      <c r="G20" s="209">
        <v>3967</v>
      </c>
    </row>
    <row r="21" spans="1:7" ht="16.5" customHeight="1">
      <c r="A21" s="72" t="s">
        <v>19</v>
      </c>
      <c r="B21" s="232">
        <v>4324</v>
      </c>
      <c r="C21" s="233">
        <v>0.5</v>
      </c>
      <c r="D21" s="36">
        <v>10086</v>
      </c>
      <c r="E21" s="234">
        <v>-0.8</v>
      </c>
      <c r="F21" s="209">
        <v>4764</v>
      </c>
      <c r="G21" s="209">
        <v>5322</v>
      </c>
    </row>
    <row r="22" spans="1:7" ht="16.5" customHeight="1">
      <c r="A22" s="72" t="s">
        <v>20</v>
      </c>
      <c r="B22" s="232">
        <v>4631</v>
      </c>
      <c r="C22" s="233">
        <v>4.8</v>
      </c>
      <c r="D22" s="36">
        <v>7803</v>
      </c>
      <c r="E22" s="234">
        <v>2.7</v>
      </c>
      <c r="F22" s="209">
        <v>3883</v>
      </c>
      <c r="G22" s="209">
        <v>3920</v>
      </c>
    </row>
    <row r="23" spans="1:7" ht="16.5" customHeight="1">
      <c r="A23" s="72" t="s">
        <v>21</v>
      </c>
      <c r="B23" s="232">
        <v>4137</v>
      </c>
      <c r="C23" s="233">
        <v>-0.3</v>
      </c>
      <c r="D23" s="36">
        <v>8893</v>
      </c>
      <c r="E23" s="234">
        <v>-0.2</v>
      </c>
      <c r="F23" s="209">
        <v>4208</v>
      </c>
      <c r="G23" s="209">
        <v>4685</v>
      </c>
    </row>
    <row r="24" spans="1:7" ht="16.5" customHeight="1">
      <c r="A24" s="72" t="s">
        <v>22</v>
      </c>
      <c r="B24" s="232">
        <v>14643</v>
      </c>
      <c r="C24" s="233">
        <v>3.7</v>
      </c>
      <c r="D24" s="36">
        <v>25027</v>
      </c>
      <c r="E24" s="234">
        <v>2.3</v>
      </c>
      <c r="F24" s="209">
        <v>12282</v>
      </c>
      <c r="G24" s="209">
        <v>12745</v>
      </c>
    </row>
    <row r="25" spans="1:7" ht="16.5" customHeight="1">
      <c r="A25" s="72" t="s">
        <v>23</v>
      </c>
      <c r="B25" s="232">
        <v>8120</v>
      </c>
      <c r="C25" s="233">
        <v>2.9</v>
      </c>
      <c r="D25" s="36">
        <v>14092</v>
      </c>
      <c r="E25" s="234">
        <v>1.7</v>
      </c>
      <c r="F25" s="209">
        <v>7035</v>
      </c>
      <c r="G25" s="209">
        <v>7057</v>
      </c>
    </row>
    <row r="26" spans="1:7" ht="16.5" customHeight="1">
      <c r="A26" s="72" t="s">
        <v>24</v>
      </c>
      <c r="B26" s="232">
        <v>3585</v>
      </c>
      <c r="C26" s="233">
        <v>1.5</v>
      </c>
      <c r="D26" s="36">
        <v>7343</v>
      </c>
      <c r="E26" s="237" t="s">
        <v>503</v>
      </c>
      <c r="F26" s="209">
        <v>3662</v>
      </c>
      <c r="G26" s="209">
        <v>3681</v>
      </c>
    </row>
    <row r="27" spans="1:7" ht="16.5" customHeight="1">
      <c r="A27" s="72" t="s">
        <v>25</v>
      </c>
      <c r="B27" s="232">
        <v>4457</v>
      </c>
      <c r="C27" s="233">
        <v>-0.04</v>
      </c>
      <c r="D27" s="36">
        <v>9258</v>
      </c>
      <c r="E27" s="234">
        <v>-0.2</v>
      </c>
      <c r="F27" s="209">
        <v>4417</v>
      </c>
      <c r="G27" s="209">
        <v>4841</v>
      </c>
    </row>
    <row r="28" spans="1:7" ht="16.5" customHeight="1">
      <c r="A28" s="72" t="s">
        <v>26</v>
      </c>
      <c r="B28" s="232">
        <v>5643</v>
      </c>
      <c r="C28" s="233">
        <v>1.9</v>
      </c>
      <c r="D28" s="36">
        <v>12992</v>
      </c>
      <c r="E28" s="234">
        <v>0.4</v>
      </c>
      <c r="F28" s="209">
        <v>6328</v>
      </c>
      <c r="G28" s="209">
        <v>6664</v>
      </c>
    </row>
    <row r="29" spans="1:7" ht="16.5" customHeight="1">
      <c r="A29" s="72" t="s">
        <v>27</v>
      </c>
      <c r="B29" s="232">
        <v>3602</v>
      </c>
      <c r="C29" s="233">
        <v>2.1</v>
      </c>
      <c r="D29" s="36">
        <v>8750</v>
      </c>
      <c r="E29" s="234">
        <v>0.5</v>
      </c>
      <c r="F29" s="209">
        <v>4262</v>
      </c>
      <c r="G29" s="209">
        <v>4488</v>
      </c>
    </row>
    <row r="30" spans="1:7" ht="16.5" customHeight="1">
      <c r="A30" s="72" t="s">
        <v>28</v>
      </c>
      <c r="B30" s="232">
        <v>3706</v>
      </c>
      <c r="C30" s="233">
        <v>1.1</v>
      </c>
      <c r="D30" s="36">
        <v>8792</v>
      </c>
      <c r="E30" s="234">
        <v>0.7</v>
      </c>
      <c r="F30" s="209">
        <v>4164</v>
      </c>
      <c r="G30" s="209">
        <v>4628</v>
      </c>
    </row>
    <row r="31" spans="1:7" ht="16.5" customHeight="1">
      <c r="A31" s="72" t="s">
        <v>29</v>
      </c>
      <c r="B31" s="232">
        <v>3444</v>
      </c>
      <c r="C31" s="233">
        <v>-0.5</v>
      </c>
      <c r="D31" s="36">
        <v>7764</v>
      </c>
      <c r="E31" s="234">
        <v>-2.4</v>
      </c>
      <c r="F31" s="209">
        <v>3614</v>
      </c>
      <c r="G31" s="209">
        <v>4150</v>
      </c>
    </row>
    <row r="32" spans="1:7" ht="16.5" customHeight="1">
      <c r="A32" s="72" t="s">
        <v>30</v>
      </c>
      <c r="B32" s="232">
        <v>2009</v>
      </c>
      <c r="C32" s="233">
        <v>1.1</v>
      </c>
      <c r="D32" s="36">
        <v>4444</v>
      </c>
      <c r="E32" s="234">
        <v>-0.5</v>
      </c>
      <c r="F32" s="209">
        <v>2101</v>
      </c>
      <c r="G32" s="209">
        <v>2343</v>
      </c>
    </row>
    <row r="33" spans="1:7" ht="16.5" customHeight="1">
      <c r="A33" s="72" t="s">
        <v>31</v>
      </c>
      <c r="B33" s="232">
        <v>6047</v>
      </c>
      <c r="C33" s="233">
        <v>0.3</v>
      </c>
      <c r="D33" s="36">
        <v>14921</v>
      </c>
      <c r="E33" s="234">
        <v>-0.7</v>
      </c>
      <c r="F33" s="209">
        <v>7212</v>
      </c>
      <c r="G33" s="209">
        <v>7709</v>
      </c>
    </row>
    <row r="34" spans="1:7" ht="16.5" customHeight="1">
      <c r="A34" s="72" t="s">
        <v>32</v>
      </c>
      <c r="B34" s="232">
        <v>5760</v>
      </c>
      <c r="C34" s="233">
        <v>2.1</v>
      </c>
      <c r="D34" s="36">
        <v>14497</v>
      </c>
      <c r="E34" s="234">
        <v>0.9</v>
      </c>
      <c r="F34" s="209">
        <v>7013</v>
      </c>
      <c r="G34" s="209">
        <v>7484</v>
      </c>
    </row>
    <row r="35" spans="1:7" ht="16.5" customHeight="1">
      <c r="A35" s="72" t="s">
        <v>33</v>
      </c>
      <c r="B35" s="232">
        <v>4148</v>
      </c>
      <c r="C35" s="233">
        <v>-0.2</v>
      </c>
      <c r="D35" s="36">
        <v>9384</v>
      </c>
      <c r="E35" s="234">
        <v>-1.7</v>
      </c>
      <c r="F35" s="209">
        <v>4339</v>
      </c>
      <c r="G35" s="209">
        <v>5045</v>
      </c>
    </row>
    <row r="36" spans="1:7" ht="16.5" customHeight="1">
      <c r="A36" s="72" t="s">
        <v>34</v>
      </c>
      <c r="B36" s="232">
        <v>4339</v>
      </c>
      <c r="C36" s="233">
        <v>0.9</v>
      </c>
      <c r="D36" s="36">
        <v>9601</v>
      </c>
      <c r="E36" s="234">
        <v>-0.6</v>
      </c>
      <c r="F36" s="209">
        <v>4484</v>
      </c>
      <c r="G36" s="209">
        <v>5117</v>
      </c>
    </row>
    <row r="37" spans="1:7" ht="16.5" customHeight="1">
      <c r="A37" s="72" t="s">
        <v>284</v>
      </c>
      <c r="B37" s="232">
        <v>1575</v>
      </c>
      <c r="C37" s="233">
        <v>0.4</v>
      </c>
      <c r="D37" s="36">
        <v>5119</v>
      </c>
      <c r="E37" s="234">
        <v>1.5</v>
      </c>
      <c r="F37" s="209">
        <v>2557</v>
      </c>
      <c r="G37" s="209">
        <v>2562</v>
      </c>
    </row>
    <row r="38" spans="1:7" ht="16.5" customHeight="1">
      <c r="A38" s="72" t="s">
        <v>35</v>
      </c>
      <c r="B38" s="232">
        <v>4811</v>
      </c>
      <c r="C38" s="233">
        <v>-0.7</v>
      </c>
      <c r="D38" s="36">
        <v>10865</v>
      </c>
      <c r="E38" s="234">
        <v>-1.7</v>
      </c>
      <c r="F38" s="209">
        <v>5001</v>
      </c>
      <c r="G38" s="209">
        <v>5864</v>
      </c>
    </row>
    <row r="39" spans="1:7" ht="16.5" customHeight="1">
      <c r="A39" s="72" t="s">
        <v>36</v>
      </c>
      <c r="B39" s="232">
        <v>2952</v>
      </c>
      <c r="C39" s="233">
        <v>2.6</v>
      </c>
      <c r="D39" s="36">
        <v>6231</v>
      </c>
      <c r="E39" s="234">
        <v>2.7</v>
      </c>
      <c r="F39" s="209">
        <v>2732</v>
      </c>
      <c r="G39" s="209">
        <v>3499</v>
      </c>
    </row>
    <row r="40" spans="1:7" ht="16.5" customHeight="1">
      <c r="A40" s="72" t="s">
        <v>37</v>
      </c>
      <c r="B40" s="232">
        <v>4130</v>
      </c>
      <c r="C40" s="233">
        <v>8.7</v>
      </c>
      <c r="D40" s="36">
        <v>9108</v>
      </c>
      <c r="E40" s="234">
        <v>4.8</v>
      </c>
      <c r="F40" s="209">
        <v>4255</v>
      </c>
      <c r="G40" s="209">
        <v>4853</v>
      </c>
    </row>
    <row r="41" spans="1:7" ht="16.5" customHeight="1">
      <c r="A41" s="72" t="s">
        <v>38</v>
      </c>
      <c r="B41" s="232">
        <v>4962</v>
      </c>
      <c r="C41" s="233">
        <v>3.4</v>
      </c>
      <c r="D41" s="36">
        <v>10899</v>
      </c>
      <c r="E41" s="234">
        <v>3.1</v>
      </c>
      <c r="F41" s="209">
        <v>5019</v>
      </c>
      <c r="G41" s="209">
        <v>5880</v>
      </c>
    </row>
    <row r="42" spans="1:7" ht="16.5" customHeight="1">
      <c r="A42" s="72" t="s">
        <v>39</v>
      </c>
      <c r="B42" s="232">
        <v>5372</v>
      </c>
      <c r="C42" s="233">
        <v>2.9</v>
      </c>
      <c r="D42" s="36">
        <v>12491</v>
      </c>
      <c r="E42" s="234">
        <v>2.7</v>
      </c>
      <c r="F42" s="209">
        <v>5771</v>
      </c>
      <c r="G42" s="209">
        <v>6720</v>
      </c>
    </row>
    <row r="43" spans="1:7" ht="16.5" customHeight="1">
      <c r="A43" s="72" t="s">
        <v>40</v>
      </c>
      <c r="B43" s="232">
        <v>3372</v>
      </c>
      <c r="C43" s="233">
        <v>0.8</v>
      </c>
      <c r="D43" s="36">
        <v>6548</v>
      </c>
      <c r="E43" s="234">
        <v>1.2</v>
      </c>
      <c r="F43" s="209">
        <v>2972</v>
      </c>
      <c r="G43" s="209">
        <v>3576</v>
      </c>
    </row>
    <row r="44" spans="1:7" ht="16.5" customHeight="1">
      <c r="A44" s="72" t="s">
        <v>41</v>
      </c>
      <c r="B44" s="232">
        <v>5112</v>
      </c>
      <c r="C44" s="233">
        <v>-0.1</v>
      </c>
      <c r="D44" s="36">
        <v>11297</v>
      </c>
      <c r="E44" s="234">
        <v>0.3</v>
      </c>
      <c r="F44" s="209">
        <v>5140</v>
      </c>
      <c r="G44" s="209">
        <v>6157</v>
      </c>
    </row>
    <row r="45" spans="1:7" ht="16.5" customHeight="1" thickBot="1">
      <c r="A45" s="72" t="s">
        <v>42</v>
      </c>
      <c r="B45" s="232">
        <v>3932</v>
      </c>
      <c r="C45" s="233">
        <v>4</v>
      </c>
      <c r="D45" s="36">
        <v>7417</v>
      </c>
      <c r="E45" s="234">
        <v>4.6</v>
      </c>
      <c r="F45" s="209">
        <v>3359</v>
      </c>
      <c r="G45" s="209">
        <v>4058</v>
      </c>
    </row>
    <row r="46" spans="1:7" ht="15" customHeight="1">
      <c r="A46" s="39"/>
      <c r="B46" s="39"/>
      <c r="C46" s="39"/>
      <c r="D46" s="95"/>
      <c r="E46" s="95"/>
      <c r="F46" s="39"/>
      <c r="G46" s="40" t="s">
        <v>274</v>
      </c>
    </row>
    <row r="47" ht="15" customHeight="1">
      <c r="A47" s="31" t="s">
        <v>444</v>
      </c>
    </row>
    <row r="48" ht="15" customHeight="1">
      <c r="A48" s="29" t="s">
        <v>481</v>
      </c>
    </row>
  </sheetData>
  <sheetProtection/>
  <mergeCells count="3">
    <mergeCell ref="A5:A6"/>
    <mergeCell ref="B5:C5"/>
    <mergeCell ref="D5:G5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Demibold,標準"&amp;P+6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D5" sqref="D5"/>
    </sheetView>
  </sheetViews>
  <sheetFormatPr defaultColWidth="13.375" defaultRowHeight="15" customHeight="1"/>
  <cols>
    <col min="1" max="8" width="10.00390625" style="30" customWidth="1"/>
    <col min="9" max="10" width="12.75390625" style="30" customWidth="1"/>
    <col min="11" max="16384" width="13.375" style="30" customWidth="1"/>
  </cols>
  <sheetData>
    <row r="1" s="67" customFormat="1" ht="15" customHeight="1">
      <c r="H1" s="50" t="s">
        <v>44</v>
      </c>
    </row>
    <row r="3" spans="1:8" ht="15" customHeight="1">
      <c r="A3" s="22" t="s">
        <v>492</v>
      </c>
      <c r="B3" s="41"/>
      <c r="C3" s="31"/>
      <c r="D3" s="31"/>
      <c r="E3" s="31"/>
      <c r="F3" s="31"/>
      <c r="G3" s="31"/>
      <c r="H3" s="31"/>
    </row>
    <row r="4" spans="1:8" ht="15" customHeight="1" thickBot="1">
      <c r="A4" s="31"/>
      <c r="B4" s="31"/>
      <c r="C4" s="31"/>
      <c r="D4" s="31"/>
      <c r="E4" s="31"/>
      <c r="F4" s="56"/>
      <c r="G4" s="137"/>
      <c r="H4" s="33" t="s">
        <v>501</v>
      </c>
    </row>
    <row r="5" spans="1:8" ht="24.75" customHeight="1">
      <c r="A5" s="134" t="s">
        <v>121</v>
      </c>
      <c r="B5" s="135" t="s">
        <v>294</v>
      </c>
      <c r="C5" s="136" t="s">
        <v>46</v>
      </c>
      <c r="D5" s="134" t="s">
        <v>47</v>
      </c>
      <c r="E5" s="136" t="s">
        <v>121</v>
      </c>
      <c r="F5" s="135" t="s">
        <v>294</v>
      </c>
      <c r="G5" s="136" t="s">
        <v>46</v>
      </c>
      <c r="H5" s="134" t="s">
        <v>47</v>
      </c>
    </row>
    <row r="6" spans="1:8" ht="21" customHeight="1">
      <c r="A6" s="56"/>
      <c r="B6" s="138" t="s">
        <v>123</v>
      </c>
      <c r="C6" s="31"/>
      <c r="D6" s="31"/>
      <c r="E6" s="64"/>
      <c r="F6" s="31"/>
      <c r="G6" s="31"/>
      <c r="H6" s="31"/>
    </row>
    <row r="7" spans="1:8" ht="21" customHeight="1">
      <c r="A7" s="201" t="s">
        <v>122</v>
      </c>
      <c r="B7" s="222">
        <f>SUM(B9:B32,F9:F33)</f>
        <v>22565</v>
      </c>
      <c r="C7" s="204">
        <f>SUM(C9:C32,G9:G33)</f>
        <v>11504</v>
      </c>
      <c r="D7" s="204">
        <f>SUM(D9:D32,H9:H33)</f>
        <v>11061</v>
      </c>
      <c r="E7" s="139"/>
      <c r="F7" s="46"/>
      <c r="G7" s="36"/>
      <c r="H7" s="36"/>
    </row>
    <row r="8" spans="1:8" ht="21" customHeight="1">
      <c r="A8" s="72"/>
      <c r="B8" s="46"/>
      <c r="C8" s="36"/>
      <c r="D8" s="36"/>
      <c r="E8" s="139"/>
      <c r="F8" s="36"/>
      <c r="G8" s="36"/>
      <c r="H8" s="36"/>
    </row>
    <row r="9" spans="1:8" ht="21" customHeight="1">
      <c r="A9" s="72" t="s">
        <v>124</v>
      </c>
      <c r="B9" s="115">
        <v>225</v>
      </c>
      <c r="C9" s="36">
        <v>132</v>
      </c>
      <c r="D9" s="36">
        <v>93</v>
      </c>
      <c r="E9" s="200" t="s">
        <v>172</v>
      </c>
      <c r="F9" s="115">
        <v>326</v>
      </c>
      <c r="G9" s="45">
        <v>169</v>
      </c>
      <c r="H9" s="36">
        <v>157</v>
      </c>
    </row>
    <row r="10" spans="1:8" ht="21" customHeight="1">
      <c r="A10" s="72" t="s">
        <v>126</v>
      </c>
      <c r="B10" s="115">
        <v>26</v>
      </c>
      <c r="C10" s="36">
        <v>14</v>
      </c>
      <c r="D10" s="36">
        <v>12</v>
      </c>
      <c r="E10" s="200" t="s">
        <v>125</v>
      </c>
      <c r="F10" s="115">
        <v>741</v>
      </c>
      <c r="G10" s="45">
        <v>350</v>
      </c>
      <c r="H10" s="36">
        <v>391</v>
      </c>
    </row>
    <row r="11" spans="1:8" ht="21" customHeight="1">
      <c r="A11" s="72" t="s">
        <v>128</v>
      </c>
      <c r="B11" s="115">
        <v>31</v>
      </c>
      <c r="C11" s="36">
        <v>18</v>
      </c>
      <c r="D11" s="36">
        <v>13</v>
      </c>
      <c r="E11" s="200" t="s">
        <v>127</v>
      </c>
      <c r="F11" s="115">
        <v>9568</v>
      </c>
      <c r="G11" s="45">
        <v>4682</v>
      </c>
      <c r="H11" s="36">
        <v>4886</v>
      </c>
    </row>
    <row r="12" spans="1:8" ht="21" customHeight="1">
      <c r="A12" s="72" t="s">
        <v>130</v>
      </c>
      <c r="B12" s="115">
        <v>150</v>
      </c>
      <c r="C12" s="36">
        <v>86</v>
      </c>
      <c r="D12" s="36">
        <v>64</v>
      </c>
      <c r="E12" s="200" t="s">
        <v>129</v>
      </c>
      <c r="F12" s="115">
        <v>1875</v>
      </c>
      <c r="G12" s="45">
        <v>908</v>
      </c>
      <c r="H12" s="36">
        <v>967</v>
      </c>
    </row>
    <row r="13" spans="1:8" ht="21" customHeight="1">
      <c r="A13" s="72" t="s">
        <v>132</v>
      </c>
      <c r="B13" s="115">
        <v>17</v>
      </c>
      <c r="C13" s="36">
        <v>6</v>
      </c>
      <c r="D13" s="36">
        <v>11</v>
      </c>
      <c r="E13" s="200" t="s">
        <v>131</v>
      </c>
      <c r="F13" s="115">
        <v>311</v>
      </c>
      <c r="G13" s="45">
        <v>129</v>
      </c>
      <c r="H13" s="36">
        <v>182</v>
      </c>
    </row>
    <row r="14" spans="1:8" ht="21" customHeight="1">
      <c r="A14" s="72" t="s">
        <v>134</v>
      </c>
      <c r="B14" s="115">
        <v>23</v>
      </c>
      <c r="C14" s="36">
        <v>16</v>
      </c>
      <c r="D14" s="36">
        <v>7</v>
      </c>
      <c r="E14" s="200" t="s">
        <v>133</v>
      </c>
      <c r="F14" s="115">
        <v>193</v>
      </c>
      <c r="G14" s="45">
        <v>92</v>
      </c>
      <c r="H14" s="36">
        <v>101</v>
      </c>
    </row>
    <row r="15" spans="1:8" ht="21" customHeight="1">
      <c r="A15" s="72" t="s">
        <v>136</v>
      </c>
      <c r="B15" s="115">
        <v>26</v>
      </c>
      <c r="C15" s="36">
        <v>19</v>
      </c>
      <c r="D15" s="36">
        <v>7</v>
      </c>
      <c r="E15" s="200" t="s">
        <v>135</v>
      </c>
      <c r="F15" s="115">
        <v>73</v>
      </c>
      <c r="G15" s="45">
        <v>40</v>
      </c>
      <c r="H15" s="36">
        <v>33</v>
      </c>
    </row>
    <row r="16" spans="1:8" ht="21" customHeight="1">
      <c r="A16" s="72" t="s">
        <v>138</v>
      </c>
      <c r="B16" s="115">
        <v>102</v>
      </c>
      <c r="C16" s="36">
        <v>59</v>
      </c>
      <c r="D16" s="36">
        <v>43</v>
      </c>
      <c r="E16" s="200" t="s">
        <v>137</v>
      </c>
      <c r="F16" s="115">
        <v>63</v>
      </c>
      <c r="G16" s="45">
        <v>29</v>
      </c>
      <c r="H16" s="36">
        <v>34</v>
      </c>
    </row>
    <row r="17" spans="1:8" ht="21" customHeight="1">
      <c r="A17" s="72" t="s">
        <v>140</v>
      </c>
      <c r="B17" s="115">
        <v>57</v>
      </c>
      <c r="C17" s="36">
        <v>33</v>
      </c>
      <c r="D17" s="36">
        <v>24</v>
      </c>
      <c r="E17" s="200" t="s">
        <v>139</v>
      </c>
      <c r="F17" s="115">
        <v>282</v>
      </c>
      <c r="G17" s="45">
        <v>139</v>
      </c>
      <c r="H17" s="36">
        <v>143</v>
      </c>
    </row>
    <row r="18" spans="1:8" ht="21" customHeight="1">
      <c r="A18" s="72" t="s">
        <v>142</v>
      </c>
      <c r="B18" s="115">
        <v>58</v>
      </c>
      <c r="C18" s="36">
        <v>35</v>
      </c>
      <c r="D18" s="36">
        <v>23</v>
      </c>
      <c r="E18" s="200" t="s">
        <v>141</v>
      </c>
      <c r="F18" s="115">
        <v>447</v>
      </c>
      <c r="G18" s="45">
        <v>218</v>
      </c>
      <c r="H18" s="36">
        <v>229</v>
      </c>
    </row>
    <row r="19" spans="1:8" ht="21" customHeight="1">
      <c r="A19" s="72" t="s">
        <v>144</v>
      </c>
      <c r="B19" s="115">
        <v>446</v>
      </c>
      <c r="C19" s="36">
        <v>258</v>
      </c>
      <c r="D19" s="36">
        <v>188</v>
      </c>
      <c r="E19" s="200" t="s">
        <v>143</v>
      </c>
      <c r="F19" s="115">
        <v>127</v>
      </c>
      <c r="G19" s="45">
        <v>57</v>
      </c>
      <c r="H19" s="36">
        <v>70</v>
      </c>
    </row>
    <row r="20" spans="1:8" ht="21" customHeight="1">
      <c r="A20" s="72" t="s">
        <v>146</v>
      </c>
      <c r="B20" s="115">
        <v>496</v>
      </c>
      <c r="C20" s="36">
        <v>287</v>
      </c>
      <c r="D20" s="36">
        <v>209</v>
      </c>
      <c r="E20" s="200" t="s">
        <v>145</v>
      </c>
      <c r="F20" s="115">
        <v>75</v>
      </c>
      <c r="G20" s="45">
        <v>37</v>
      </c>
      <c r="H20" s="36">
        <v>38</v>
      </c>
    </row>
    <row r="21" spans="1:8" ht="21" customHeight="1">
      <c r="A21" s="72" t="s">
        <v>148</v>
      </c>
      <c r="B21" s="115">
        <v>1913</v>
      </c>
      <c r="C21" s="36">
        <v>1076</v>
      </c>
      <c r="D21" s="36">
        <v>837</v>
      </c>
      <c r="E21" s="200" t="s">
        <v>147</v>
      </c>
      <c r="F21" s="115">
        <v>181</v>
      </c>
      <c r="G21" s="45">
        <v>82</v>
      </c>
      <c r="H21" s="36">
        <v>99</v>
      </c>
    </row>
    <row r="22" spans="1:8" ht="21" customHeight="1">
      <c r="A22" s="72" t="s">
        <v>150</v>
      </c>
      <c r="B22" s="115">
        <v>841</v>
      </c>
      <c r="C22" s="36">
        <v>458</v>
      </c>
      <c r="D22" s="36">
        <v>383</v>
      </c>
      <c r="E22" s="200" t="s">
        <v>149</v>
      </c>
      <c r="F22" s="115">
        <v>220</v>
      </c>
      <c r="G22" s="45">
        <v>111</v>
      </c>
      <c r="H22" s="36">
        <v>109</v>
      </c>
    </row>
    <row r="23" spans="1:8" ht="21" customHeight="1">
      <c r="A23" s="72" t="s">
        <v>152</v>
      </c>
      <c r="B23" s="115">
        <v>57</v>
      </c>
      <c r="C23" s="36">
        <v>34</v>
      </c>
      <c r="D23" s="36">
        <v>23</v>
      </c>
      <c r="E23" s="200" t="s">
        <v>151</v>
      </c>
      <c r="F23" s="115">
        <v>107</v>
      </c>
      <c r="G23" s="45">
        <v>50</v>
      </c>
      <c r="H23" s="36">
        <v>57</v>
      </c>
    </row>
    <row r="24" spans="1:8" ht="21" customHeight="1">
      <c r="A24" s="72" t="s">
        <v>154</v>
      </c>
      <c r="B24" s="115">
        <v>80</v>
      </c>
      <c r="C24" s="36">
        <v>47</v>
      </c>
      <c r="D24" s="36">
        <v>33</v>
      </c>
      <c r="E24" s="200" t="s">
        <v>153</v>
      </c>
      <c r="F24" s="115">
        <v>702</v>
      </c>
      <c r="G24" s="45">
        <v>375</v>
      </c>
      <c r="H24" s="36">
        <v>327</v>
      </c>
    </row>
    <row r="25" spans="1:8" ht="21" customHeight="1">
      <c r="A25" s="72" t="s">
        <v>156</v>
      </c>
      <c r="B25" s="115">
        <v>124</v>
      </c>
      <c r="C25" s="36">
        <v>63</v>
      </c>
      <c r="D25" s="36">
        <v>61</v>
      </c>
      <c r="E25" s="200" t="s">
        <v>155</v>
      </c>
      <c r="F25" s="115">
        <v>47</v>
      </c>
      <c r="G25" s="45">
        <v>24</v>
      </c>
      <c r="H25" s="36">
        <v>23</v>
      </c>
    </row>
    <row r="26" spans="1:8" ht="21" customHeight="1">
      <c r="A26" s="72" t="s">
        <v>158</v>
      </c>
      <c r="B26" s="115">
        <v>109</v>
      </c>
      <c r="C26" s="36">
        <v>54</v>
      </c>
      <c r="D26" s="36">
        <v>55</v>
      </c>
      <c r="E26" s="200" t="s">
        <v>157</v>
      </c>
      <c r="F26" s="115">
        <v>86</v>
      </c>
      <c r="G26" s="45">
        <v>41</v>
      </c>
      <c r="H26" s="36">
        <v>45</v>
      </c>
    </row>
    <row r="27" spans="1:8" ht="21" customHeight="1">
      <c r="A27" s="72" t="s">
        <v>160</v>
      </c>
      <c r="B27" s="115">
        <v>13</v>
      </c>
      <c r="C27" s="36">
        <v>7</v>
      </c>
      <c r="D27" s="36">
        <v>6</v>
      </c>
      <c r="E27" s="200" t="s">
        <v>159</v>
      </c>
      <c r="F27" s="115">
        <v>109</v>
      </c>
      <c r="G27" s="45">
        <v>53</v>
      </c>
      <c r="H27" s="36">
        <v>56</v>
      </c>
    </row>
    <row r="28" spans="1:8" ht="21" customHeight="1">
      <c r="A28" s="72" t="s">
        <v>162</v>
      </c>
      <c r="B28" s="115">
        <v>83</v>
      </c>
      <c r="C28" s="36">
        <v>44</v>
      </c>
      <c r="D28" s="36">
        <v>39</v>
      </c>
      <c r="E28" s="200" t="s">
        <v>161</v>
      </c>
      <c r="F28" s="115">
        <v>67</v>
      </c>
      <c r="G28" s="45">
        <v>33</v>
      </c>
      <c r="H28" s="36">
        <v>34</v>
      </c>
    </row>
    <row r="29" spans="1:8" ht="21" customHeight="1">
      <c r="A29" s="72" t="s">
        <v>164</v>
      </c>
      <c r="B29" s="115">
        <v>106</v>
      </c>
      <c r="C29" s="36">
        <v>57</v>
      </c>
      <c r="D29" s="36">
        <v>49</v>
      </c>
      <c r="E29" s="200" t="s">
        <v>163</v>
      </c>
      <c r="F29" s="115">
        <v>68</v>
      </c>
      <c r="G29" s="45">
        <v>30</v>
      </c>
      <c r="H29" s="36">
        <v>38</v>
      </c>
    </row>
    <row r="30" spans="1:8" ht="21" customHeight="1">
      <c r="A30" s="72" t="s">
        <v>166</v>
      </c>
      <c r="B30" s="115">
        <v>212</v>
      </c>
      <c r="C30" s="36">
        <v>122</v>
      </c>
      <c r="D30" s="36">
        <v>90</v>
      </c>
      <c r="E30" s="200" t="s">
        <v>165</v>
      </c>
      <c r="F30" s="115">
        <v>95</v>
      </c>
      <c r="G30" s="45">
        <v>41</v>
      </c>
      <c r="H30" s="36">
        <v>54</v>
      </c>
    </row>
    <row r="31" spans="1:8" ht="21" customHeight="1">
      <c r="A31" s="72" t="s">
        <v>168</v>
      </c>
      <c r="B31" s="115">
        <v>870</v>
      </c>
      <c r="C31" s="36">
        <v>479</v>
      </c>
      <c r="D31" s="36">
        <v>391</v>
      </c>
      <c r="E31" s="200" t="s">
        <v>167</v>
      </c>
      <c r="F31" s="115">
        <v>76</v>
      </c>
      <c r="G31" s="45">
        <v>38</v>
      </c>
      <c r="H31" s="36">
        <v>38</v>
      </c>
    </row>
    <row r="32" spans="1:8" ht="21" customHeight="1">
      <c r="A32" s="72" t="s">
        <v>170</v>
      </c>
      <c r="B32" s="115">
        <v>164</v>
      </c>
      <c r="C32" s="36">
        <v>85</v>
      </c>
      <c r="D32" s="36">
        <v>79</v>
      </c>
      <c r="E32" s="200" t="s">
        <v>169</v>
      </c>
      <c r="F32" s="115">
        <v>446</v>
      </c>
      <c r="G32" s="140">
        <v>248</v>
      </c>
      <c r="H32" s="140">
        <v>198</v>
      </c>
    </row>
    <row r="33" spans="1:8" ht="21" customHeight="1" thickBot="1">
      <c r="A33" s="56"/>
      <c r="B33" s="46"/>
      <c r="C33" s="36"/>
      <c r="D33" s="36"/>
      <c r="E33" s="200" t="s">
        <v>171</v>
      </c>
      <c r="F33" s="115">
        <v>51</v>
      </c>
      <c r="G33" s="235">
        <v>39</v>
      </c>
      <c r="H33" s="235">
        <v>12</v>
      </c>
    </row>
    <row r="34" spans="1:8" ht="15" customHeight="1">
      <c r="A34" s="39"/>
      <c r="B34" s="141"/>
      <c r="C34" s="141"/>
      <c r="D34" s="141"/>
      <c r="E34" s="141"/>
      <c r="F34" s="39"/>
      <c r="G34" s="39"/>
      <c r="H34" s="40" t="s">
        <v>274</v>
      </c>
    </row>
    <row r="35" spans="1:8" ht="15" customHeight="1">
      <c r="A35" s="41" t="s">
        <v>482</v>
      </c>
      <c r="B35" s="56"/>
      <c r="C35" s="56"/>
      <c r="D35" s="56"/>
      <c r="E35" s="56"/>
      <c r="F35" s="31"/>
      <c r="G35" s="31"/>
      <c r="H35" s="31"/>
    </row>
    <row r="36" spans="1:8" ht="15" customHeight="1">
      <c r="A36" s="41" t="s">
        <v>494</v>
      </c>
      <c r="B36" s="31"/>
      <c r="C36" s="31"/>
      <c r="D36" s="31"/>
      <c r="E36" s="31"/>
      <c r="F36" s="31"/>
      <c r="G36" s="31"/>
      <c r="H36" s="31"/>
    </row>
  </sheetData>
  <sheetProtection/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Demibold,標準"&amp;P+6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B4" sqref="B4"/>
    </sheetView>
  </sheetViews>
  <sheetFormatPr defaultColWidth="13.375" defaultRowHeight="15" customHeight="1"/>
  <cols>
    <col min="1" max="8" width="10.00390625" style="30" customWidth="1"/>
    <col min="9" max="16384" width="13.375" style="30" customWidth="1"/>
  </cols>
  <sheetData>
    <row r="1" s="67" customFormat="1" ht="15" customHeight="1">
      <c r="A1" s="21" t="s">
        <v>44</v>
      </c>
    </row>
    <row r="3" spans="1:8" ht="15" customHeight="1">
      <c r="A3" s="22" t="s">
        <v>493</v>
      </c>
      <c r="B3" s="23"/>
      <c r="C3" s="31"/>
      <c r="D3" s="31"/>
      <c r="E3" s="31"/>
      <c r="F3" s="31"/>
      <c r="G3" s="31"/>
      <c r="H3" s="31"/>
    </row>
    <row r="4" spans="1:8" ht="15" customHeight="1" thickBot="1">
      <c r="A4" s="31"/>
      <c r="B4" s="31"/>
      <c r="C4" s="31"/>
      <c r="D4" s="31"/>
      <c r="E4" s="31"/>
      <c r="F4" s="23"/>
      <c r="G4" s="142"/>
      <c r="H4" s="33" t="s">
        <v>501</v>
      </c>
    </row>
    <row r="5" spans="1:8" ht="24.75" customHeight="1">
      <c r="A5" s="134" t="s">
        <v>121</v>
      </c>
      <c r="B5" s="135" t="s">
        <v>294</v>
      </c>
      <c r="C5" s="136" t="s">
        <v>46</v>
      </c>
      <c r="D5" s="134" t="s">
        <v>47</v>
      </c>
      <c r="E5" s="136" t="s">
        <v>121</v>
      </c>
      <c r="F5" s="135" t="s">
        <v>294</v>
      </c>
      <c r="G5" s="136" t="s">
        <v>46</v>
      </c>
      <c r="H5" s="134" t="s">
        <v>47</v>
      </c>
    </row>
    <row r="6" spans="1:8" ht="21" customHeight="1">
      <c r="A6" s="56"/>
      <c r="B6" s="138" t="s">
        <v>123</v>
      </c>
      <c r="C6" s="31"/>
      <c r="D6" s="31"/>
      <c r="E6" s="64"/>
      <c r="F6" s="31"/>
      <c r="G6" s="31"/>
      <c r="H6" s="31"/>
    </row>
    <row r="7" spans="1:8" ht="21" customHeight="1">
      <c r="A7" s="201" t="s">
        <v>122</v>
      </c>
      <c r="B7" s="222">
        <f>SUM(B9:B32,F9:F33)</f>
        <v>19795</v>
      </c>
      <c r="C7" s="204">
        <f>SUM(C9:C32,G9:G33)</f>
        <v>10587</v>
      </c>
      <c r="D7" s="204">
        <f>SUM(D9:D32,H9:H33)</f>
        <v>9208</v>
      </c>
      <c r="E7" s="64"/>
      <c r="F7" s="46"/>
      <c r="G7" s="36"/>
      <c r="H7" s="36"/>
    </row>
    <row r="8" spans="1:8" ht="21" customHeight="1">
      <c r="A8" s="56"/>
      <c r="B8" s="46"/>
      <c r="C8" s="36"/>
      <c r="D8" s="36"/>
      <c r="E8" s="64"/>
      <c r="F8" s="36"/>
      <c r="G8" s="36"/>
      <c r="H8" s="36"/>
    </row>
    <row r="9" spans="1:8" ht="21" customHeight="1">
      <c r="A9" s="72" t="s">
        <v>124</v>
      </c>
      <c r="B9" s="46">
        <v>201</v>
      </c>
      <c r="C9" s="36">
        <v>116</v>
      </c>
      <c r="D9" s="36">
        <v>85</v>
      </c>
      <c r="E9" s="200" t="s">
        <v>172</v>
      </c>
      <c r="F9" s="46">
        <v>235</v>
      </c>
      <c r="G9" s="45">
        <v>119</v>
      </c>
      <c r="H9" s="36">
        <v>116</v>
      </c>
    </row>
    <row r="10" spans="1:8" ht="21" customHeight="1">
      <c r="A10" s="72" t="s">
        <v>126</v>
      </c>
      <c r="B10" s="46">
        <v>15</v>
      </c>
      <c r="C10" s="36">
        <v>9</v>
      </c>
      <c r="D10" s="36">
        <v>6</v>
      </c>
      <c r="E10" s="200" t="s">
        <v>125</v>
      </c>
      <c r="F10" s="46">
        <v>650</v>
      </c>
      <c r="G10" s="45">
        <v>315</v>
      </c>
      <c r="H10" s="36">
        <v>335</v>
      </c>
    </row>
    <row r="11" spans="1:8" ht="21" customHeight="1">
      <c r="A11" s="72" t="s">
        <v>128</v>
      </c>
      <c r="B11" s="46">
        <v>12</v>
      </c>
      <c r="C11" s="36">
        <v>6</v>
      </c>
      <c r="D11" s="36">
        <v>6</v>
      </c>
      <c r="E11" s="200" t="s">
        <v>127</v>
      </c>
      <c r="F11" s="46">
        <v>7977</v>
      </c>
      <c r="G11" s="45">
        <v>4095</v>
      </c>
      <c r="H11" s="36">
        <v>3882</v>
      </c>
    </row>
    <row r="12" spans="1:8" ht="21" customHeight="1">
      <c r="A12" s="72" t="s">
        <v>130</v>
      </c>
      <c r="B12" s="46">
        <v>71</v>
      </c>
      <c r="C12" s="36">
        <v>41</v>
      </c>
      <c r="D12" s="36">
        <v>30</v>
      </c>
      <c r="E12" s="200" t="s">
        <v>129</v>
      </c>
      <c r="F12" s="46">
        <v>1476</v>
      </c>
      <c r="G12" s="45">
        <v>781</v>
      </c>
      <c r="H12" s="36">
        <v>695</v>
      </c>
    </row>
    <row r="13" spans="1:8" ht="21" customHeight="1">
      <c r="A13" s="72" t="s">
        <v>132</v>
      </c>
      <c r="B13" s="46">
        <v>13</v>
      </c>
      <c r="C13" s="36">
        <v>7</v>
      </c>
      <c r="D13" s="36">
        <v>6</v>
      </c>
      <c r="E13" s="200" t="s">
        <v>131</v>
      </c>
      <c r="F13" s="46">
        <v>295</v>
      </c>
      <c r="G13" s="45">
        <v>152</v>
      </c>
      <c r="H13" s="36">
        <v>143</v>
      </c>
    </row>
    <row r="14" spans="1:8" ht="21" customHeight="1">
      <c r="A14" s="72" t="s">
        <v>134</v>
      </c>
      <c r="B14" s="46">
        <v>16</v>
      </c>
      <c r="C14" s="36">
        <v>10</v>
      </c>
      <c r="D14" s="36">
        <v>6</v>
      </c>
      <c r="E14" s="200" t="s">
        <v>133</v>
      </c>
      <c r="F14" s="46">
        <v>118</v>
      </c>
      <c r="G14" s="45">
        <v>58</v>
      </c>
      <c r="H14" s="36">
        <v>60</v>
      </c>
    </row>
    <row r="15" spans="1:8" ht="21" customHeight="1">
      <c r="A15" s="72" t="s">
        <v>136</v>
      </c>
      <c r="B15" s="46">
        <v>36</v>
      </c>
      <c r="C15" s="36">
        <v>18</v>
      </c>
      <c r="D15" s="36">
        <v>18</v>
      </c>
      <c r="E15" s="200" t="s">
        <v>135</v>
      </c>
      <c r="F15" s="46">
        <v>59</v>
      </c>
      <c r="G15" s="45">
        <v>32</v>
      </c>
      <c r="H15" s="36">
        <v>27</v>
      </c>
    </row>
    <row r="16" spans="1:8" ht="21" customHeight="1">
      <c r="A16" s="72" t="s">
        <v>138</v>
      </c>
      <c r="B16" s="46">
        <v>109</v>
      </c>
      <c r="C16" s="36">
        <v>58</v>
      </c>
      <c r="D16" s="36">
        <v>51</v>
      </c>
      <c r="E16" s="200" t="s">
        <v>137</v>
      </c>
      <c r="F16" s="46">
        <v>56</v>
      </c>
      <c r="G16" s="45">
        <v>31</v>
      </c>
      <c r="H16" s="36">
        <v>25</v>
      </c>
    </row>
    <row r="17" spans="1:8" ht="21" customHeight="1">
      <c r="A17" s="72" t="s">
        <v>140</v>
      </c>
      <c r="B17" s="46">
        <v>50</v>
      </c>
      <c r="C17" s="36">
        <v>27</v>
      </c>
      <c r="D17" s="36">
        <v>23</v>
      </c>
      <c r="E17" s="200" t="s">
        <v>139</v>
      </c>
      <c r="F17" s="46">
        <v>195</v>
      </c>
      <c r="G17" s="45">
        <v>107</v>
      </c>
      <c r="H17" s="36">
        <v>88</v>
      </c>
    </row>
    <row r="18" spans="1:8" ht="21" customHeight="1">
      <c r="A18" s="72" t="s">
        <v>142</v>
      </c>
      <c r="B18" s="46">
        <v>93</v>
      </c>
      <c r="C18" s="36">
        <v>80</v>
      </c>
      <c r="D18" s="36">
        <v>13</v>
      </c>
      <c r="E18" s="200" t="s">
        <v>141</v>
      </c>
      <c r="F18" s="46">
        <v>301</v>
      </c>
      <c r="G18" s="45">
        <v>173</v>
      </c>
      <c r="H18" s="36">
        <v>128</v>
      </c>
    </row>
    <row r="19" spans="1:8" ht="21" customHeight="1">
      <c r="A19" s="72" t="s">
        <v>144</v>
      </c>
      <c r="B19" s="46">
        <v>539</v>
      </c>
      <c r="C19" s="36">
        <v>297</v>
      </c>
      <c r="D19" s="36">
        <v>242</v>
      </c>
      <c r="E19" s="200" t="s">
        <v>143</v>
      </c>
      <c r="F19" s="46">
        <v>128</v>
      </c>
      <c r="G19" s="45">
        <v>67</v>
      </c>
      <c r="H19" s="36">
        <v>61</v>
      </c>
    </row>
    <row r="20" spans="1:8" ht="21" customHeight="1">
      <c r="A20" s="72" t="s">
        <v>146</v>
      </c>
      <c r="B20" s="46">
        <v>589</v>
      </c>
      <c r="C20" s="36">
        <v>332</v>
      </c>
      <c r="D20" s="36">
        <v>257</v>
      </c>
      <c r="E20" s="200" t="s">
        <v>145</v>
      </c>
      <c r="F20" s="46">
        <v>63</v>
      </c>
      <c r="G20" s="45">
        <v>38</v>
      </c>
      <c r="H20" s="36">
        <v>25</v>
      </c>
    </row>
    <row r="21" spans="1:8" ht="21" customHeight="1">
      <c r="A21" s="72" t="s">
        <v>148</v>
      </c>
      <c r="B21" s="46">
        <v>2221</v>
      </c>
      <c r="C21" s="36">
        <v>1271</v>
      </c>
      <c r="D21" s="36">
        <v>950</v>
      </c>
      <c r="E21" s="200" t="s">
        <v>147</v>
      </c>
      <c r="F21" s="46">
        <v>97</v>
      </c>
      <c r="G21" s="45">
        <v>59</v>
      </c>
      <c r="H21" s="36">
        <v>38</v>
      </c>
    </row>
    <row r="22" spans="1:8" ht="21" customHeight="1">
      <c r="A22" s="72" t="s">
        <v>150</v>
      </c>
      <c r="B22" s="46">
        <v>854</v>
      </c>
      <c r="C22" s="36">
        <v>444</v>
      </c>
      <c r="D22" s="36">
        <v>410</v>
      </c>
      <c r="E22" s="200" t="s">
        <v>149</v>
      </c>
      <c r="F22" s="46">
        <v>131</v>
      </c>
      <c r="G22" s="45">
        <v>75</v>
      </c>
      <c r="H22" s="36">
        <v>56</v>
      </c>
    </row>
    <row r="23" spans="1:8" ht="21" customHeight="1">
      <c r="A23" s="72" t="s">
        <v>152</v>
      </c>
      <c r="B23" s="46">
        <v>61</v>
      </c>
      <c r="C23" s="36">
        <v>29</v>
      </c>
      <c r="D23" s="36">
        <v>32</v>
      </c>
      <c r="E23" s="200" t="s">
        <v>151</v>
      </c>
      <c r="F23" s="46">
        <v>73</v>
      </c>
      <c r="G23" s="45">
        <v>35</v>
      </c>
      <c r="H23" s="36">
        <v>38</v>
      </c>
    </row>
    <row r="24" spans="1:8" ht="21" customHeight="1">
      <c r="A24" s="72" t="s">
        <v>154</v>
      </c>
      <c r="B24" s="46">
        <v>46</v>
      </c>
      <c r="C24" s="36">
        <v>32</v>
      </c>
      <c r="D24" s="36">
        <v>14</v>
      </c>
      <c r="E24" s="200" t="s">
        <v>153</v>
      </c>
      <c r="F24" s="46">
        <v>511</v>
      </c>
      <c r="G24" s="45">
        <v>283</v>
      </c>
      <c r="H24" s="36">
        <v>228</v>
      </c>
    </row>
    <row r="25" spans="1:8" ht="21" customHeight="1">
      <c r="A25" s="72" t="s">
        <v>156</v>
      </c>
      <c r="B25" s="46">
        <v>118</v>
      </c>
      <c r="C25" s="36">
        <v>70</v>
      </c>
      <c r="D25" s="36">
        <v>48</v>
      </c>
      <c r="E25" s="200" t="s">
        <v>155</v>
      </c>
      <c r="F25" s="46">
        <v>46</v>
      </c>
      <c r="G25" s="45">
        <v>26</v>
      </c>
      <c r="H25" s="36">
        <v>20</v>
      </c>
    </row>
    <row r="26" spans="1:8" ht="21" customHeight="1">
      <c r="A26" s="72" t="s">
        <v>158</v>
      </c>
      <c r="B26" s="46">
        <v>78</v>
      </c>
      <c r="C26" s="36">
        <v>44</v>
      </c>
      <c r="D26" s="36">
        <v>34</v>
      </c>
      <c r="E26" s="200" t="s">
        <v>157</v>
      </c>
      <c r="F26" s="46">
        <v>61</v>
      </c>
      <c r="G26" s="45">
        <v>26</v>
      </c>
      <c r="H26" s="36">
        <v>35</v>
      </c>
    </row>
    <row r="27" spans="1:8" ht="21" customHeight="1">
      <c r="A27" s="72" t="s">
        <v>160</v>
      </c>
      <c r="B27" s="46">
        <v>21</v>
      </c>
      <c r="C27" s="36">
        <v>14</v>
      </c>
      <c r="D27" s="36">
        <v>7</v>
      </c>
      <c r="E27" s="200" t="s">
        <v>159</v>
      </c>
      <c r="F27" s="46">
        <v>70</v>
      </c>
      <c r="G27" s="45">
        <v>36</v>
      </c>
      <c r="H27" s="36">
        <v>34</v>
      </c>
    </row>
    <row r="28" spans="1:8" ht="21" customHeight="1">
      <c r="A28" s="72" t="s">
        <v>162</v>
      </c>
      <c r="B28" s="46">
        <v>70</v>
      </c>
      <c r="C28" s="36">
        <v>44</v>
      </c>
      <c r="D28" s="36">
        <v>26</v>
      </c>
      <c r="E28" s="200" t="s">
        <v>161</v>
      </c>
      <c r="F28" s="46">
        <v>51</v>
      </c>
      <c r="G28" s="45">
        <v>31</v>
      </c>
      <c r="H28" s="36">
        <v>20</v>
      </c>
    </row>
    <row r="29" spans="1:8" ht="21" customHeight="1">
      <c r="A29" s="72" t="s">
        <v>164</v>
      </c>
      <c r="B29" s="46">
        <v>79</v>
      </c>
      <c r="C29" s="36">
        <v>46</v>
      </c>
      <c r="D29" s="36">
        <v>33</v>
      </c>
      <c r="E29" s="200" t="s">
        <v>163</v>
      </c>
      <c r="F29" s="46">
        <v>58</v>
      </c>
      <c r="G29" s="45">
        <v>32</v>
      </c>
      <c r="H29" s="36">
        <v>26</v>
      </c>
    </row>
    <row r="30" spans="1:8" ht="21" customHeight="1">
      <c r="A30" s="72" t="s">
        <v>166</v>
      </c>
      <c r="B30" s="46">
        <v>155</v>
      </c>
      <c r="C30" s="36">
        <v>81</v>
      </c>
      <c r="D30" s="36">
        <v>74</v>
      </c>
      <c r="E30" s="200" t="s">
        <v>165</v>
      </c>
      <c r="F30" s="46">
        <v>93</v>
      </c>
      <c r="G30" s="45">
        <v>47</v>
      </c>
      <c r="H30" s="36">
        <v>46</v>
      </c>
    </row>
    <row r="31" spans="1:8" ht="21" customHeight="1">
      <c r="A31" s="72" t="s">
        <v>168</v>
      </c>
      <c r="B31" s="46">
        <v>659</v>
      </c>
      <c r="C31" s="36">
        <v>379</v>
      </c>
      <c r="D31" s="36">
        <v>280</v>
      </c>
      <c r="E31" s="200" t="s">
        <v>167</v>
      </c>
      <c r="F31" s="46">
        <v>86</v>
      </c>
      <c r="G31" s="45">
        <v>44</v>
      </c>
      <c r="H31" s="36">
        <v>42</v>
      </c>
    </row>
    <row r="32" spans="1:8" ht="21" customHeight="1">
      <c r="A32" s="72" t="s">
        <v>170</v>
      </c>
      <c r="B32" s="46">
        <v>151</v>
      </c>
      <c r="C32" s="36">
        <v>93</v>
      </c>
      <c r="D32" s="36">
        <v>58</v>
      </c>
      <c r="E32" s="200" t="s">
        <v>169</v>
      </c>
      <c r="F32" s="46">
        <v>708</v>
      </c>
      <c r="G32" s="140">
        <v>377</v>
      </c>
      <c r="H32" s="140">
        <v>331</v>
      </c>
    </row>
    <row r="33" spans="1:8" ht="21" customHeight="1" thickBot="1">
      <c r="A33" s="72"/>
      <c r="B33" s="46"/>
      <c r="C33" s="36"/>
      <c r="D33" s="36"/>
      <c r="E33" s="200" t="s">
        <v>171</v>
      </c>
      <c r="F33" s="236" t="s">
        <v>186</v>
      </c>
      <c r="G33" s="235" t="s">
        <v>186</v>
      </c>
      <c r="H33" s="235" t="s">
        <v>186</v>
      </c>
    </row>
    <row r="34" spans="1:8" ht="15" customHeight="1">
      <c r="A34" s="39"/>
      <c r="B34" s="38"/>
      <c r="C34" s="38"/>
      <c r="D34" s="38"/>
      <c r="E34" s="38"/>
      <c r="F34" s="39"/>
      <c r="G34" s="39"/>
      <c r="H34" s="40" t="s">
        <v>274</v>
      </c>
    </row>
    <row r="35" spans="1:8" ht="15" customHeight="1">
      <c r="A35" s="41" t="s">
        <v>483</v>
      </c>
      <c r="B35" s="23"/>
      <c r="C35" s="23"/>
      <c r="D35" s="23"/>
      <c r="E35" s="23"/>
      <c r="F35" s="31"/>
      <c r="G35" s="31"/>
      <c r="H35" s="31"/>
    </row>
    <row r="36" spans="1:8" ht="15" customHeight="1">
      <c r="A36" s="41"/>
      <c r="B36" s="31"/>
      <c r="C36" s="31"/>
      <c r="D36" s="31"/>
      <c r="E36" s="31"/>
      <c r="F36" s="31"/>
      <c r="G36" s="31"/>
      <c r="H36" s="31"/>
    </row>
  </sheetData>
  <sheetProtection/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Demibold,標準"&amp;P+6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ssm00</dc:creator>
  <cp:keywords/>
  <dc:description/>
  <cp:lastModifiedBy>admin99</cp:lastModifiedBy>
  <cp:lastPrinted>2022-03-09T06:11:46Z</cp:lastPrinted>
  <dcterms:created xsi:type="dcterms:W3CDTF">2013-01-09T00:19:40Z</dcterms:created>
  <dcterms:modified xsi:type="dcterms:W3CDTF">2022-04-25T00:57:03Z</dcterms:modified>
  <cp:category/>
  <cp:version/>
  <cp:contentType/>
  <cp:contentStatus/>
</cp:coreProperties>
</file>