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files\k0000023\室課専用\01_庶務\01議会資料\決算委員会\R03決算\ホームページ公開資料\オープンデータ\"/>
    </mc:Choice>
  </mc:AlternateContent>
  <bookViews>
    <workbookView xWindow="315" yWindow="15" windowWidth="10965" windowHeight="8025" tabRatio="768"/>
  </bookViews>
  <sheets>
    <sheet name="移管債権の滞納整理状況" sheetId="1" r:id="rId1"/>
  </sheets>
  <definedNames>
    <definedName name="_xlnm.Print_Area" localSheetId="0">移管債権の滞納整理状況!$A$1:$O$43</definedName>
  </definedNames>
  <calcPr calcId="162913"/>
</workbook>
</file>

<file path=xl/calcChain.xml><?xml version="1.0" encoding="utf-8"?>
<calcChain xmlns="http://schemas.openxmlformats.org/spreadsheetml/2006/main">
  <c r="J22" i="1" l="1"/>
  <c r="L19" i="1" l="1"/>
  <c r="L16" i="1" s="1"/>
  <c r="L10" i="1" s="1"/>
  <c r="I31" i="1" l="1"/>
  <c r="J39" i="1" l="1"/>
  <c r="F23" i="1" l="1"/>
  <c r="H14" i="1" l="1"/>
  <c r="L18" i="1" l="1"/>
  <c r="J28" i="1" l="1"/>
  <c r="K26" i="1" l="1"/>
  <c r="I23" i="1"/>
  <c r="H30" i="1" l="1"/>
  <c r="K23" i="1" l="1"/>
  <c r="H19" i="1"/>
  <c r="H18" i="1"/>
  <c r="G19" i="1"/>
  <c r="G18" i="1"/>
  <c r="I19" i="1"/>
  <c r="I18" i="1"/>
  <c r="H20" i="1" l="1"/>
  <c r="I20" i="1"/>
  <c r="G20" i="1"/>
  <c r="M22" i="1" l="1"/>
  <c r="E30" i="1" l="1"/>
  <c r="N40" i="1" l="1"/>
  <c r="N39" i="1"/>
  <c r="L41" i="1"/>
  <c r="K41" i="1"/>
  <c r="O41" i="1" s="1"/>
  <c r="I41" i="1"/>
  <c r="H41" i="1"/>
  <c r="G41" i="1"/>
  <c r="O40" i="1"/>
  <c r="J40" i="1"/>
  <c r="M40" i="1" s="1"/>
  <c r="O39" i="1"/>
  <c r="M39" i="1"/>
  <c r="L38" i="1"/>
  <c r="K38" i="1"/>
  <c r="I38" i="1"/>
  <c r="H38" i="1"/>
  <c r="G38" i="1"/>
  <c r="O37" i="1"/>
  <c r="J37" i="1"/>
  <c r="M37" i="1" s="1"/>
  <c r="O36" i="1"/>
  <c r="J36" i="1"/>
  <c r="M36" i="1" s="1"/>
  <c r="L35" i="1"/>
  <c r="K35" i="1"/>
  <c r="I35" i="1"/>
  <c r="H35" i="1"/>
  <c r="G35" i="1"/>
  <c r="O34" i="1"/>
  <c r="J34" i="1"/>
  <c r="M34" i="1" s="1"/>
  <c r="O33" i="1"/>
  <c r="J33" i="1"/>
  <c r="M33" i="1" s="1"/>
  <c r="L31" i="1"/>
  <c r="K31" i="1"/>
  <c r="I16" i="1"/>
  <c r="I10" i="1" s="1"/>
  <c r="H31" i="1"/>
  <c r="H16" i="1" s="1"/>
  <c r="H10" i="1" s="1"/>
  <c r="G31" i="1"/>
  <c r="L30" i="1"/>
  <c r="K30" i="1"/>
  <c r="I30" i="1"/>
  <c r="G30" i="1"/>
  <c r="L29" i="1"/>
  <c r="I29" i="1"/>
  <c r="H29" i="1"/>
  <c r="G29" i="1"/>
  <c r="O28" i="1"/>
  <c r="M28" i="1"/>
  <c r="K29" i="1"/>
  <c r="J27" i="1"/>
  <c r="M27" i="1" s="1"/>
  <c r="L26" i="1"/>
  <c r="I26" i="1"/>
  <c r="H26" i="1"/>
  <c r="G26" i="1"/>
  <c r="O25" i="1"/>
  <c r="J25" i="1"/>
  <c r="M25" i="1" s="1"/>
  <c r="O24" i="1"/>
  <c r="J24" i="1"/>
  <c r="M24" i="1" s="1"/>
  <c r="L23" i="1"/>
  <c r="H23" i="1"/>
  <c r="G23" i="1"/>
  <c r="O22" i="1"/>
  <c r="O21" i="1"/>
  <c r="J21" i="1"/>
  <c r="M21" i="1" s="1"/>
  <c r="K19" i="1"/>
  <c r="K18" i="1"/>
  <c r="E18" i="1"/>
  <c r="E15" i="1" s="1"/>
  <c r="E9" i="1" s="1"/>
  <c r="L14" i="1"/>
  <c r="K14" i="1"/>
  <c r="I14" i="1"/>
  <c r="G14" i="1"/>
  <c r="O13" i="1"/>
  <c r="J13" i="1"/>
  <c r="M13" i="1" s="1"/>
  <c r="O12" i="1"/>
  <c r="J12" i="1"/>
  <c r="M12" i="1" s="1"/>
  <c r="H32" i="1" l="1"/>
  <c r="I32" i="1"/>
  <c r="J14" i="1"/>
  <c r="M14" i="1" s="1"/>
  <c r="L20" i="1"/>
  <c r="J23" i="1"/>
  <c r="M23" i="1" s="1"/>
  <c r="J26" i="1"/>
  <c r="M26" i="1" s="1"/>
  <c r="J35" i="1"/>
  <c r="M35" i="1" s="1"/>
  <c r="K32" i="1"/>
  <c r="K20" i="1"/>
  <c r="O20" i="1" s="1"/>
  <c r="K15" i="1"/>
  <c r="K9" i="1" s="1"/>
  <c r="N34" i="1"/>
  <c r="O35" i="1"/>
  <c r="N33" i="1"/>
  <c r="J31" i="1"/>
  <c r="M31" i="1" s="1"/>
  <c r="G16" i="1"/>
  <c r="O14" i="1"/>
  <c r="O26" i="1"/>
  <c r="O38" i="1"/>
  <c r="N12" i="1"/>
  <c r="N13" i="1"/>
  <c r="H15" i="1"/>
  <c r="N25" i="1"/>
  <c r="N27" i="1"/>
  <c r="I15" i="1"/>
  <c r="I17" i="1" s="1"/>
  <c r="O19" i="1"/>
  <c r="J29" i="1"/>
  <c r="M29" i="1" s="1"/>
  <c r="J38" i="1"/>
  <c r="M38" i="1" s="1"/>
  <c r="N22" i="1"/>
  <c r="N28" i="1"/>
  <c r="N36" i="1"/>
  <c r="G15" i="1"/>
  <c r="G9" i="1" s="1"/>
  <c r="L15" i="1"/>
  <c r="K16" i="1"/>
  <c r="J20" i="1"/>
  <c r="J19" i="1"/>
  <c r="M19" i="1" s="1"/>
  <c r="O29" i="1"/>
  <c r="G32" i="1"/>
  <c r="J32" i="1" s="1"/>
  <c r="L32" i="1"/>
  <c r="O31" i="1"/>
  <c r="J41" i="1"/>
  <c r="M41" i="1" s="1"/>
  <c r="N24" i="1"/>
  <c r="N37" i="1"/>
  <c r="N41" i="1"/>
  <c r="O23" i="1"/>
  <c r="N21" i="1"/>
  <c r="N14" i="1"/>
  <c r="J18" i="1"/>
  <c r="M18" i="1" s="1"/>
  <c r="O18" i="1"/>
  <c r="O27" i="1"/>
  <c r="J30" i="1"/>
  <c r="M30" i="1" s="1"/>
  <c r="O30" i="1"/>
  <c r="N31" i="1" l="1"/>
  <c r="N35" i="1"/>
  <c r="N26" i="1"/>
  <c r="H9" i="1"/>
  <c r="H11" i="1" s="1"/>
  <c r="H17" i="1"/>
  <c r="N23" i="1"/>
  <c r="J16" i="1"/>
  <c r="N16" i="1" s="1"/>
  <c r="G10" i="1"/>
  <c r="J10" i="1" s="1"/>
  <c r="N29" i="1"/>
  <c r="M20" i="1"/>
  <c r="M32" i="1"/>
  <c r="O15" i="1"/>
  <c r="O32" i="1"/>
  <c r="N20" i="1"/>
  <c r="G17" i="1"/>
  <c r="N30" i="1"/>
  <c r="I9" i="1"/>
  <c r="I11" i="1" s="1"/>
  <c r="J15" i="1"/>
  <c r="M15" i="1" s="1"/>
  <c r="O16" i="1"/>
  <c r="K10" i="1"/>
  <c r="N38" i="1"/>
  <c r="K17" i="1"/>
  <c r="N19" i="1"/>
  <c r="L17" i="1"/>
  <c r="L9" i="1"/>
  <c r="L11" i="1" s="1"/>
  <c r="N32" i="1"/>
  <c r="N18" i="1"/>
  <c r="M10" i="1" l="1"/>
  <c r="G11" i="1"/>
  <c r="J11" i="1" s="1"/>
  <c r="M16" i="1"/>
  <c r="J9" i="1"/>
  <c r="M9" i="1" s="1"/>
  <c r="N15" i="1"/>
  <c r="O10" i="1"/>
  <c r="N10" i="1"/>
  <c r="J17" i="1"/>
  <c r="M17" i="1" s="1"/>
  <c r="O17" i="1"/>
  <c r="K11" i="1"/>
  <c r="O9" i="1"/>
  <c r="M11" i="1" l="1"/>
  <c r="N17" i="1"/>
  <c r="N11" i="1"/>
  <c r="O11" i="1"/>
  <c r="N9" i="1"/>
</calcChain>
</file>

<file path=xl/sharedStrings.xml><?xml version="1.0" encoding="utf-8"?>
<sst xmlns="http://schemas.openxmlformats.org/spreadsheetml/2006/main" count="86" uniqueCount="55">
  <si>
    <t>ア</t>
    <phoneticPr fontId="3"/>
  </si>
  <si>
    <t>イ</t>
    <phoneticPr fontId="3"/>
  </si>
  <si>
    <t>ウ</t>
    <phoneticPr fontId="3"/>
  </si>
  <si>
    <t>エ</t>
    <phoneticPr fontId="3"/>
  </si>
  <si>
    <t>オ</t>
    <phoneticPr fontId="7"/>
  </si>
  <si>
    <t>カ</t>
    <phoneticPr fontId="7"/>
  </si>
  <si>
    <t>キ</t>
    <phoneticPr fontId="7"/>
  </si>
  <si>
    <t>ク</t>
    <phoneticPr fontId="3"/>
  </si>
  <si>
    <t>ケ</t>
    <phoneticPr fontId="7"/>
  </si>
  <si>
    <t>処理内容</t>
    <phoneticPr fontId="3"/>
  </si>
  <si>
    <t>対象者数</t>
    <phoneticPr fontId="3"/>
  </si>
  <si>
    <t>項目</t>
    <rPh sb="0" eb="2">
      <t>コウモク</t>
    </rPh>
    <phoneticPr fontId="7"/>
  </si>
  <si>
    <r>
      <t xml:space="preserve">既不納欠損額
</t>
    </r>
    <r>
      <rPr>
        <sz val="8"/>
        <color theme="1"/>
        <rFont val="ＭＳ Ｐ明朝"/>
        <family val="1"/>
        <charset val="128"/>
      </rPr>
      <t>※３</t>
    </r>
    <rPh sb="0" eb="1">
      <t>キ</t>
    </rPh>
    <rPh sb="1" eb="3">
      <t>フノウ</t>
    </rPh>
    <rPh sb="3" eb="5">
      <t>ケッソン</t>
    </rPh>
    <rPh sb="5" eb="6">
      <t>ガク</t>
    </rPh>
    <phoneticPr fontId="7"/>
  </si>
  <si>
    <t>移管債権</t>
    <rPh sb="0" eb="2">
      <t>イカン</t>
    </rPh>
    <rPh sb="2" eb="4">
      <t>サイケン</t>
    </rPh>
    <phoneticPr fontId="3"/>
  </si>
  <si>
    <r>
      <t xml:space="preserve">債権額
</t>
    </r>
    <r>
      <rPr>
        <sz val="8"/>
        <color theme="1"/>
        <rFont val="ＭＳ Ｐ明朝"/>
        <family val="1"/>
        <charset val="128"/>
      </rPr>
      <t>［エ－オ－カ］</t>
    </r>
    <rPh sb="0" eb="2">
      <t>サイケン</t>
    </rPh>
    <rPh sb="2" eb="3">
      <t>ガク</t>
    </rPh>
    <phoneticPr fontId="7"/>
  </si>
  <si>
    <t>徴収額</t>
    <rPh sb="0" eb="2">
      <t>チョウシュウ</t>
    </rPh>
    <phoneticPr fontId="3"/>
  </si>
  <si>
    <t>（うち、配当額）</t>
    <rPh sb="4" eb="6">
      <t>ハイトウ</t>
    </rPh>
    <rPh sb="6" eb="7">
      <t>ガク</t>
    </rPh>
    <phoneticPr fontId="7"/>
  </si>
  <si>
    <t>現年度</t>
    <phoneticPr fontId="3"/>
  </si>
  <si>
    <t>滞納分</t>
    <phoneticPr fontId="3"/>
  </si>
  <si>
    <t>計</t>
    <phoneticPr fontId="3"/>
  </si>
  <si>
    <t xml:space="preserve"> 完納</t>
    <phoneticPr fontId="3"/>
  </si>
  <si>
    <t xml:space="preserve"> 分納・納付約束</t>
    <phoneticPr fontId="3"/>
  </si>
  <si>
    <t xml:space="preserve"> 連絡無し</t>
    <phoneticPr fontId="3"/>
  </si>
  <si>
    <t xml:space="preserve"> </t>
    <phoneticPr fontId="3"/>
  </si>
  <si>
    <t>計</t>
    <phoneticPr fontId="3"/>
  </si>
  <si>
    <t>コ</t>
    <phoneticPr fontId="3"/>
  </si>
  <si>
    <t>サ</t>
    <phoneticPr fontId="3"/>
  </si>
  <si>
    <t>シ</t>
    <phoneticPr fontId="3"/>
  </si>
  <si>
    <r>
      <t xml:space="preserve">既収入額
</t>
    </r>
    <r>
      <rPr>
        <sz val="8"/>
        <color theme="1"/>
        <rFont val="ＭＳ Ｐ明朝"/>
        <family val="1"/>
        <charset val="128"/>
      </rPr>
      <t>※２</t>
    </r>
    <rPh sb="0" eb="1">
      <t>キ</t>
    </rPh>
    <rPh sb="1" eb="3">
      <t>シュウニュウ</t>
    </rPh>
    <rPh sb="3" eb="4">
      <t>ガク</t>
    </rPh>
    <phoneticPr fontId="7"/>
  </si>
  <si>
    <r>
      <t xml:space="preserve">収納率
</t>
    </r>
    <r>
      <rPr>
        <sz val="8"/>
        <color theme="1"/>
        <rFont val="ＭＳ Ｐ明朝"/>
        <family val="1"/>
        <charset val="128"/>
      </rPr>
      <t>［（オ＋ク）／エ］</t>
    </r>
    <rPh sb="0" eb="2">
      <t>シュウノウ</t>
    </rPh>
    <phoneticPr fontId="3"/>
  </si>
  <si>
    <r>
      <t xml:space="preserve">徴収未済額
</t>
    </r>
    <r>
      <rPr>
        <sz val="8"/>
        <color theme="1"/>
        <rFont val="ＭＳ Ｐ明朝"/>
        <family val="1"/>
        <charset val="128"/>
      </rPr>
      <t>［キ－ク］</t>
    </r>
    <rPh sb="0" eb="2">
      <t>チョウシュウ</t>
    </rPh>
    <phoneticPr fontId="3"/>
  </si>
  <si>
    <r>
      <t xml:space="preserve">徴収率
</t>
    </r>
    <r>
      <rPr>
        <sz val="8"/>
        <color theme="1"/>
        <rFont val="ＭＳ Ｐ明朝"/>
        <family val="1"/>
        <charset val="128"/>
      </rPr>
      <t>［ク／キ］</t>
    </r>
    <rPh sb="0" eb="2">
      <t>チョウシュウ</t>
    </rPh>
    <rPh sb="2" eb="3">
      <t>リツ</t>
    </rPh>
    <phoneticPr fontId="3"/>
  </si>
  <si>
    <t>②</t>
    <phoneticPr fontId="3"/>
  </si>
  <si>
    <t>④</t>
    <phoneticPr fontId="3"/>
  </si>
  <si>
    <t>⑤</t>
    <phoneticPr fontId="3"/>
  </si>
  <si>
    <t>⑥</t>
    <phoneticPr fontId="3"/>
  </si>
  <si>
    <t>①</t>
    <phoneticPr fontId="3"/>
  </si>
  <si>
    <t>⑦</t>
    <phoneticPr fontId="3"/>
  </si>
  <si>
    <t>③</t>
    <phoneticPr fontId="3"/>
  </si>
  <si>
    <t>⑧</t>
    <phoneticPr fontId="3"/>
  </si>
  <si>
    <t>⑨</t>
    <phoneticPr fontId="3"/>
  </si>
  <si>
    <t>⑩</t>
    <phoneticPr fontId="3"/>
  </si>
  <si>
    <t>⑪</t>
    <phoneticPr fontId="3"/>
  </si>
  <si>
    <r>
      <t xml:space="preserve">調定額
</t>
    </r>
    <r>
      <rPr>
        <sz val="8"/>
        <color theme="1"/>
        <rFont val="ＭＳ Ｐ明朝"/>
        <family val="1"/>
        <charset val="128"/>
      </rPr>
      <t>※１</t>
    </r>
    <phoneticPr fontId="3"/>
  </si>
  <si>
    <r>
      <t xml:space="preserve">移管継続者
</t>
    </r>
    <r>
      <rPr>
        <sz val="8"/>
        <color theme="1"/>
        <rFont val="ＭＳ Ｐ明朝"/>
        <family val="1"/>
        <charset val="128"/>
      </rPr>
      <t>※４</t>
    </r>
    <rPh sb="0" eb="2">
      <t>イカン</t>
    </rPh>
    <rPh sb="2" eb="4">
      <t>ケイゾク</t>
    </rPh>
    <rPh sb="4" eb="5">
      <t>シャ</t>
    </rPh>
    <phoneticPr fontId="3"/>
  </si>
  <si>
    <r>
      <t xml:space="preserve"> 移管決定者</t>
    </r>
    <r>
      <rPr>
        <sz val="8"/>
        <color theme="1"/>
        <rFont val="ＭＳ Ｐ明朝"/>
        <family val="1"/>
        <charset val="128"/>
      </rPr>
      <t xml:space="preserve">
</t>
    </r>
    <r>
      <rPr>
        <sz val="9"/>
        <color theme="1"/>
        <rFont val="ＭＳ Ｐ明朝"/>
        <family val="1"/>
        <charset val="128"/>
      </rPr>
      <t>［④＋⑧］</t>
    </r>
    <phoneticPr fontId="3"/>
  </si>
  <si>
    <r>
      <t xml:space="preserve">移管者合計
</t>
    </r>
    <r>
      <rPr>
        <sz val="9"/>
        <color theme="1"/>
        <rFont val="ＭＳ Ｐ明朝"/>
        <family val="1"/>
        <charset val="128"/>
      </rPr>
      <t>［②＋③］</t>
    </r>
    <rPh sb="0" eb="2">
      <t>イカン</t>
    </rPh>
    <rPh sb="2" eb="3">
      <t>シャ</t>
    </rPh>
    <rPh sb="3" eb="5">
      <t>ゴウケイ</t>
    </rPh>
    <phoneticPr fontId="3"/>
  </si>
  <si>
    <r>
      <t xml:space="preserve"> 滞納処分実施分</t>
    </r>
    <r>
      <rPr>
        <sz val="9"/>
        <color theme="1"/>
        <rFont val="ＭＳ Ｐ明朝"/>
        <family val="1"/>
        <charset val="128"/>
      </rPr>
      <t xml:space="preserve">
［⑤＋⑥＋⑦］</t>
    </r>
    <phoneticPr fontId="3"/>
  </si>
  <si>
    <r>
      <t xml:space="preserve"> 滞納処分未実施分
</t>
    </r>
    <r>
      <rPr>
        <sz val="9"/>
        <color theme="1"/>
        <rFont val="ＭＳ Ｐ明朝"/>
        <family val="1"/>
        <charset val="128"/>
      </rPr>
      <t>［⑨＋⑩＋⑪］</t>
    </r>
    <phoneticPr fontId="3"/>
  </si>
  <si>
    <t>移管債権名（債権所管室課名）：国民健康保険料（健康医療部国民健康保険課）</t>
    <rPh sb="6" eb="8">
      <t>サイケン</t>
    </rPh>
    <rPh sb="8" eb="10">
      <t>ショカン</t>
    </rPh>
    <rPh sb="10" eb="11">
      <t>シツ</t>
    </rPh>
    <rPh sb="11" eb="12">
      <t>カ</t>
    </rPh>
    <rPh sb="12" eb="13">
      <t>メイ</t>
    </rPh>
    <rPh sb="23" eb="25">
      <t>ケンコウ</t>
    </rPh>
    <rPh sb="25" eb="27">
      <t>イリョウ</t>
    </rPh>
    <rPh sb="27" eb="28">
      <t>ブ</t>
    </rPh>
    <rPh sb="28" eb="30">
      <t>コクミン</t>
    </rPh>
    <rPh sb="30" eb="32">
      <t>ケンコウ</t>
    </rPh>
    <rPh sb="32" eb="34">
      <t>ホケン</t>
    </rPh>
    <rPh sb="34" eb="35">
      <t>カ</t>
    </rPh>
    <phoneticPr fontId="3"/>
  </si>
  <si>
    <t>令和３年度（2021年度）　債権管理課への移管債権の滞納整理状況</t>
    <rPh sb="0" eb="1">
      <t>レイ</t>
    </rPh>
    <rPh sb="1" eb="2">
      <t>ワ</t>
    </rPh>
    <rPh sb="3" eb="5">
      <t>ネンド</t>
    </rPh>
    <rPh sb="10" eb="12">
      <t>ネンド</t>
    </rPh>
    <rPh sb="14" eb="16">
      <t>サイケン</t>
    </rPh>
    <phoneticPr fontId="3"/>
  </si>
  <si>
    <t>※３ 既不納欠損額は移管決定した時点で既に時効完成していた金額です。　※４ 移管継続者は令和２年度（2020年度）に移管決定又は移管継続し、令和３年度（2021年度）も引き続き移管を継続したものです。</t>
    <rPh sb="3" eb="4">
      <t>キ</t>
    </rPh>
    <rPh sb="29" eb="31">
      <t>キンガク</t>
    </rPh>
    <rPh sb="44" eb="45">
      <t>レイ</t>
    </rPh>
    <rPh sb="45" eb="46">
      <t>ワ</t>
    </rPh>
    <phoneticPr fontId="3"/>
  </si>
  <si>
    <t>税務部債権管理課</t>
    <rPh sb="0" eb="3">
      <t>ゼイムブ</t>
    </rPh>
    <rPh sb="3" eb="8">
      <t>サイケンカンリカ</t>
    </rPh>
    <phoneticPr fontId="3"/>
  </si>
  <si>
    <t>第1版　令和4年(2022年）8月31日</t>
    <rPh sb="0" eb="1">
      <t>ダイ</t>
    </rPh>
    <rPh sb="2" eb="3">
      <t>ハン</t>
    </rPh>
    <rPh sb="4" eb="6">
      <t>レイワ</t>
    </rPh>
    <rPh sb="7" eb="8">
      <t>ネン</t>
    </rPh>
    <rPh sb="13" eb="14">
      <t>ネン</t>
    </rPh>
    <rPh sb="16" eb="17">
      <t>ガツ</t>
    </rPh>
    <rPh sb="19" eb="20">
      <t>ヒ</t>
    </rPh>
    <phoneticPr fontId="3"/>
  </si>
  <si>
    <t>※１ 調定額や収入額などの金額は督促手数料を除く本料の金額です。　※２  既収入額は移管前に国民健康保険課で既に徴収した金額です。</t>
    <rPh sb="7" eb="9">
      <t>シュウニュウ</t>
    </rPh>
    <rPh sb="9" eb="10">
      <t>ガク</t>
    </rPh>
    <rPh sb="13" eb="15">
      <t>キンガク</t>
    </rPh>
    <rPh sb="16" eb="18">
      <t>トクソク</t>
    </rPh>
    <rPh sb="18" eb="21">
      <t>テスウリョウ</t>
    </rPh>
    <rPh sb="52" eb="53">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</si>
</sst>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件&quot;"/>
    <numFmt numFmtId="178" formatCode="#,##0&quot;円&quot;"/>
    <numFmt numFmtId="179" formatCode="\(#,##0&quot;円）&quot;"/>
    <numFmt numFmtId="180" formatCode="0.0%"/>
  </numFmts>
  <fonts count="24" x14ac:knownFonts="1">
    <font>
      <sz val="11"/>
      <color theme="1"/>
      <name val="ＭＳ Ｐゴシック"/>
      <family val="2"/>
      <charset val="128"/>
      <scheme val="minor"/>
    </font>
    <font>
      <sz val="11"/>
      <name val="ＭＳ Ｐゴシック"/>
      <family val="3"/>
      <charset val="128"/>
    </font>
    <font>
      <sz val="18"/>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6"/>
      <name val="ＭＳ Ｐゴシック"/>
      <family val="3"/>
      <charset val="128"/>
    </font>
    <font>
      <sz val="10"/>
      <color theme="1"/>
      <name val="ＭＳ Ｐ明朝"/>
      <family val="1"/>
      <charset val="128"/>
    </font>
    <font>
      <sz val="8"/>
      <color theme="1"/>
      <name val="ＭＳ Ｐ明朝"/>
      <family val="1"/>
      <charset val="128"/>
    </font>
    <font>
      <sz val="14"/>
      <color theme="1"/>
      <name val="ＭＳ 明朝"/>
      <family val="1"/>
      <charset val="128"/>
    </font>
    <font>
      <sz val="14"/>
      <color theme="1"/>
      <name val="ＭＳ Ｐ明朝"/>
      <family val="1"/>
      <charset val="128"/>
    </font>
    <font>
      <sz val="10"/>
      <name val="ＭＳ Ｐ明朝"/>
      <family val="1"/>
      <charset val="128"/>
    </font>
    <font>
      <sz val="11"/>
      <name val="ＭＳ 明朝"/>
      <family val="1"/>
      <charset val="128"/>
    </font>
    <font>
      <sz val="14"/>
      <name val="ＭＳ 明朝"/>
      <family val="1"/>
      <charset val="128"/>
    </font>
    <font>
      <sz val="14"/>
      <name val="ＭＳ Ｐ明朝"/>
      <family val="1"/>
      <charset val="128"/>
    </font>
    <font>
      <sz val="11"/>
      <color rgb="FFFF0000"/>
      <name val="ＭＳ 明朝"/>
      <family val="1"/>
      <charset val="128"/>
    </font>
    <font>
      <sz val="8"/>
      <color theme="1"/>
      <name val="ＭＳ 明朝"/>
      <family val="1"/>
      <charset val="128"/>
    </font>
    <font>
      <sz val="9"/>
      <color theme="1"/>
      <name val="ＭＳ Ｐ明朝"/>
      <family val="1"/>
      <charset val="128"/>
    </font>
    <font>
      <sz val="18"/>
      <color theme="1"/>
      <name val="ＭＳ ゴシック"/>
      <family val="3"/>
      <charset val="128"/>
    </font>
    <font>
      <sz val="11"/>
      <color theme="1"/>
      <name val="ＭＳ Ｐ明朝"/>
      <family val="1"/>
      <charset val="128"/>
    </font>
    <font>
      <sz val="18"/>
      <color theme="1"/>
      <name val="ＭＳ Ｐ明朝"/>
      <family val="1"/>
      <charset val="128"/>
    </font>
    <font>
      <u/>
      <sz val="14"/>
      <color theme="1"/>
      <name val="ＭＳ 明朝"/>
      <family val="1"/>
      <charset val="128"/>
    </font>
    <font>
      <u/>
      <sz val="1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74">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hair">
        <color auto="1"/>
      </left>
      <right style="thin">
        <color auto="1"/>
      </right>
      <top style="hair">
        <color auto="1"/>
      </top>
      <bottom style="medium">
        <color auto="1"/>
      </bottom>
      <diagonal/>
    </border>
    <border>
      <left style="medium">
        <color auto="1"/>
      </left>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right/>
      <top style="medium">
        <color auto="1"/>
      </top>
      <bottom style="hair">
        <color auto="1"/>
      </bottom>
      <diagonal/>
    </border>
    <border>
      <left style="hair">
        <color indexed="64"/>
      </left>
      <right style="thin">
        <color auto="1"/>
      </right>
      <top style="medium">
        <color auto="1"/>
      </top>
      <bottom style="hair">
        <color auto="1"/>
      </bottom>
      <diagonal/>
    </border>
    <border>
      <left style="medium">
        <color indexed="64"/>
      </left>
      <right style="medium">
        <color auto="1"/>
      </right>
      <top style="medium">
        <color auto="1"/>
      </top>
      <bottom style="hair">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style="medium">
        <color auto="1"/>
      </right>
      <top/>
      <bottom style="hair">
        <color auto="1"/>
      </bottom>
      <diagonal/>
    </border>
    <border>
      <left style="medium">
        <color auto="1"/>
      </left>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style="hair">
        <color indexed="64"/>
      </left>
      <right style="thin">
        <color auto="1"/>
      </right>
      <top/>
      <bottom style="hair">
        <color auto="1"/>
      </bottom>
      <diagonal/>
    </border>
    <border>
      <left style="medium">
        <color auto="1"/>
      </left>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medium">
        <color indexed="64"/>
      </left>
      <right style="medium">
        <color auto="1"/>
      </right>
      <top style="thin">
        <color auto="1"/>
      </top>
      <bottom style="hair">
        <color auto="1"/>
      </bottom>
      <diagonal/>
    </border>
    <border>
      <left style="thin">
        <color auto="1"/>
      </left>
      <right/>
      <top/>
      <bottom/>
      <diagonal/>
    </border>
    <border>
      <left style="medium">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hair">
        <color auto="1"/>
      </top>
      <bottom style="medium">
        <color auto="1"/>
      </bottom>
      <diagonal/>
    </border>
  </borders>
  <cellStyleXfs count="4">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cellStyleXfs>
  <cellXfs count="143">
    <xf numFmtId="0" fontId="0" fillId="0" borderId="0" xfId="0">
      <alignment vertical="center"/>
    </xf>
    <xf numFmtId="0" fontId="4" fillId="2" borderId="0" xfId="1" applyFont="1" applyFill="1" applyAlignment="1">
      <alignment vertical="center"/>
    </xf>
    <xf numFmtId="0" fontId="10" fillId="2" borderId="0" xfId="1" applyFont="1" applyFill="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center"/>
    </xf>
    <xf numFmtId="0" fontId="6" fillId="2" borderId="0" xfId="1" applyFont="1" applyFill="1" applyAlignment="1">
      <alignment horizontal="center"/>
    </xf>
    <xf numFmtId="0" fontId="4" fillId="2" borderId="0" xfId="1" applyFont="1" applyFill="1" applyBorder="1" applyAlignment="1">
      <alignment vertical="center"/>
    </xf>
    <xf numFmtId="0" fontId="18" fillId="0" borderId="25" xfId="1" applyFont="1" applyFill="1" applyBorder="1" applyAlignment="1">
      <alignment horizontal="center" vertical="center"/>
    </xf>
    <xf numFmtId="179" fontId="12" fillId="0" borderId="30" xfId="1" applyNumberFormat="1" applyFont="1" applyFill="1" applyBorder="1" applyAlignment="1">
      <alignment vertical="center"/>
    </xf>
    <xf numFmtId="179" fontId="12" fillId="0" borderId="36" xfId="1" applyNumberFormat="1" applyFont="1" applyFill="1" applyBorder="1" applyAlignment="1">
      <alignment vertical="center"/>
    </xf>
    <xf numFmtId="179" fontId="12" fillId="0" borderId="25" xfId="1" applyNumberFormat="1" applyFont="1" applyFill="1" applyBorder="1" applyAlignment="1">
      <alignment vertical="center"/>
    </xf>
    <xf numFmtId="179" fontId="12" fillId="0" borderId="46" xfId="1" applyNumberFormat="1" applyFont="1" applyFill="1" applyBorder="1" applyAlignment="1">
      <alignment vertical="center"/>
    </xf>
    <xf numFmtId="179" fontId="12" fillId="0" borderId="52" xfId="1" applyNumberFormat="1" applyFont="1" applyFill="1" applyBorder="1" applyAlignment="1">
      <alignment vertical="center"/>
    </xf>
    <xf numFmtId="179" fontId="12" fillId="0" borderId="59" xfId="1" applyNumberFormat="1" applyFont="1" applyFill="1" applyBorder="1" applyAlignment="1">
      <alignment vertical="center"/>
    </xf>
    <xf numFmtId="0" fontId="8" fillId="0" borderId="9" xfId="1" applyFont="1" applyFill="1" applyBorder="1" applyAlignment="1">
      <alignment vertical="center"/>
    </xf>
    <xf numFmtId="0" fontId="8" fillId="0" borderId="61" xfId="1" applyFont="1" applyFill="1" applyBorder="1" applyAlignment="1">
      <alignment vertical="center" wrapText="1"/>
    </xf>
    <xf numFmtId="177" fontId="8" fillId="0" borderId="55" xfId="1" applyNumberFormat="1" applyFont="1" applyFill="1" applyBorder="1" applyAlignment="1">
      <alignment horizontal="center" vertical="center"/>
    </xf>
    <xf numFmtId="178" fontId="12" fillId="0" borderId="55" xfId="1" applyNumberFormat="1" applyFont="1" applyFill="1" applyBorder="1" applyAlignment="1">
      <alignment vertical="center"/>
    </xf>
    <xf numFmtId="178" fontId="12" fillId="0" borderId="56" xfId="1" applyNumberFormat="1" applyFont="1" applyFill="1" applyBorder="1" applyAlignment="1">
      <alignment vertical="center"/>
    </xf>
    <xf numFmtId="178" fontId="12" fillId="0" borderId="57" xfId="1" applyNumberFormat="1" applyFont="1" applyFill="1" applyBorder="1" applyAlignment="1">
      <alignment vertical="center"/>
    </xf>
    <xf numFmtId="178" fontId="12" fillId="0" borderId="58" xfId="1" applyNumberFormat="1" applyFont="1" applyFill="1" applyBorder="1" applyAlignment="1">
      <alignment vertical="center"/>
    </xf>
    <xf numFmtId="180" fontId="12" fillId="0" borderId="44" xfId="1" applyNumberFormat="1" applyFont="1" applyFill="1" applyBorder="1" applyAlignment="1">
      <alignment vertical="center"/>
    </xf>
    <xf numFmtId="180" fontId="12" fillId="0" borderId="37" xfId="1" applyNumberFormat="1" applyFont="1" applyFill="1" applyBorder="1" applyAlignment="1">
      <alignment vertical="center"/>
    </xf>
    <xf numFmtId="0" fontId="16" fillId="0" borderId="0" xfId="1" applyFont="1" applyFill="1" applyAlignment="1">
      <alignment vertical="center"/>
    </xf>
    <xf numFmtId="0" fontId="4" fillId="0" borderId="0" xfId="1" applyFont="1" applyFill="1" applyAlignment="1">
      <alignment vertical="center"/>
    </xf>
    <xf numFmtId="0" fontId="10" fillId="0" borderId="0" xfId="1" applyFont="1" applyFill="1" applyAlignment="1">
      <alignment vertical="center"/>
    </xf>
    <xf numFmtId="177" fontId="8" fillId="0" borderId="32" xfId="1" applyNumberFormat="1" applyFont="1" applyFill="1" applyBorder="1" applyAlignment="1">
      <alignment horizontal="center" vertical="center"/>
    </xf>
    <xf numFmtId="178" fontId="12" fillId="0" borderId="32" xfId="1" applyNumberFormat="1" applyFont="1" applyFill="1" applyBorder="1" applyAlignment="1">
      <alignment vertical="center"/>
    </xf>
    <xf numFmtId="178" fontId="12" fillId="0" borderId="33" xfId="1" applyNumberFormat="1" applyFont="1" applyFill="1" applyBorder="1" applyAlignment="1">
      <alignment vertical="center"/>
    </xf>
    <xf numFmtId="178" fontId="12" fillId="0" borderId="34" xfId="1" applyNumberFormat="1" applyFont="1" applyFill="1" applyBorder="1" applyAlignment="1">
      <alignment vertical="center"/>
    </xf>
    <xf numFmtId="178" fontId="12" fillId="0" borderId="35" xfId="1" applyNumberFormat="1" applyFont="1" applyFill="1" applyBorder="1" applyAlignment="1">
      <alignment vertical="center"/>
    </xf>
    <xf numFmtId="177" fontId="8" fillId="0" borderId="47" xfId="1" applyNumberFormat="1" applyFont="1" applyFill="1" applyBorder="1" applyAlignment="1">
      <alignment horizontal="center" vertical="center"/>
    </xf>
    <xf numFmtId="178" fontId="12" fillId="0" borderId="47" xfId="1" applyNumberFormat="1" applyFont="1" applyFill="1" applyBorder="1" applyAlignment="1">
      <alignment vertical="center"/>
    </xf>
    <xf numFmtId="178" fontId="12" fillId="0" borderId="48" xfId="1" applyNumberFormat="1" applyFont="1" applyFill="1" applyBorder="1" applyAlignment="1">
      <alignment vertical="center"/>
    </xf>
    <xf numFmtId="178" fontId="12" fillId="0" borderId="50" xfId="1" applyNumberFormat="1" applyFont="1" applyFill="1" applyBorder="1" applyAlignment="1">
      <alignment vertical="center"/>
    </xf>
    <xf numFmtId="178" fontId="12" fillId="0" borderId="51" xfId="1" applyNumberFormat="1" applyFont="1" applyFill="1" applyBorder="1" applyAlignment="1">
      <alignment vertical="center"/>
    </xf>
    <xf numFmtId="180" fontId="12" fillId="0" borderId="14" xfId="1" applyNumberFormat="1" applyFont="1" applyFill="1" applyBorder="1" applyAlignment="1">
      <alignment vertical="center"/>
    </xf>
    <xf numFmtId="180" fontId="12" fillId="0" borderId="11" xfId="1" applyNumberFormat="1" applyFont="1" applyFill="1" applyBorder="1" applyAlignment="1">
      <alignment vertical="center"/>
    </xf>
    <xf numFmtId="180" fontId="12" fillId="0" borderId="57" xfId="1" applyNumberFormat="1" applyFont="1" applyFill="1" applyBorder="1" applyAlignment="1">
      <alignment vertical="center"/>
    </xf>
    <xf numFmtId="180" fontId="12" fillId="0" borderId="60" xfId="1" applyNumberFormat="1" applyFont="1" applyFill="1" applyBorder="1" applyAlignment="1">
      <alignment vertical="center"/>
    </xf>
    <xf numFmtId="177" fontId="8" fillId="0" borderId="62" xfId="1" applyNumberFormat="1" applyFont="1" applyFill="1" applyBorder="1" applyAlignment="1">
      <alignment horizontal="center" vertical="center"/>
    </xf>
    <xf numFmtId="178" fontId="12" fillId="0" borderId="62" xfId="1" applyNumberFormat="1" applyFont="1" applyFill="1" applyBorder="1" applyAlignment="1">
      <alignment vertical="center"/>
    </xf>
    <xf numFmtId="178" fontId="12" fillId="0" borderId="63" xfId="1" applyNumberFormat="1" applyFont="1" applyFill="1" applyBorder="1" applyAlignment="1">
      <alignment vertical="center"/>
    </xf>
    <xf numFmtId="180" fontId="12" fillId="0" borderId="67" xfId="1" applyNumberFormat="1" applyFont="1" applyFill="1" applyBorder="1" applyAlignment="1">
      <alignment vertical="center"/>
    </xf>
    <xf numFmtId="180" fontId="12" fillId="0" borderId="64" xfId="1" applyNumberFormat="1" applyFont="1" applyFill="1" applyBorder="1" applyAlignment="1">
      <alignment vertical="center"/>
    </xf>
    <xf numFmtId="0" fontId="8" fillId="0" borderId="12" xfId="1" applyFont="1" applyFill="1" applyBorder="1" applyAlignment="1">
      <alignment vertical="center"/>
    </xf>
    <xf numFmtId="0" fontId="8" fillId="0" borderId="61" xfId="1" applyFont="1" applyFill="1" applyBorder="1" applyAlignment="1">
      <alignment vertical="center"/>
    </xf>
    <xf numFmtId="0" fontId="4" fillId="0" borderId="0" xfId="1" applyNumberFormat="1" applyFont="1" applyFill="1" applyAlignment="1">
      <alignment vertical="center"/>
    </xf>
    <xf numFmtId="0" fontId="8" fillId="0" borderId="13" xfId="1" applyFont="1" applyFill="1" applyBorder="1" applyAlignment="1">
      <alignment vertical="center"/>
    </xf>
    <xf numFmtId="177" fontId="12" fillId="0" borderId="26" xfId="1" applyNumberFormat="1" applyFont="1" applyFill="1" applyBorder="1" applyAlignment="1">
      <alignment horizontal="center" vertical="center"/>
    </xf>
    <xf numFmtId="178" fontId="12" fillId="0" borderId="26" xfId="1" applyNumberFormat="1" applyFont="1" applyFill="1" applyBorder="1" applyAlignment="1">
      <alignment vertical="center"/>
    </xf>
    <xf numFmtId="178" fontId="12" fillId="0" borderId="27" xfId="1" applyNumberFormat="1" applyFont="1" applyFill="1" applyBorder="1" applyAlignment="1">
      <alignment vertical="center"/>
    </xf>
    <xf numFmtId="178" fontId="12" fillId="0" borderId="28" xfId="1" applyNumberFormat="1" applyFont="1" applyFill="1" applyBorder="1" applyAlignment="1">
      <alignment vertical="center"/>
    </xf>
    <xf numFmtId="178" fontId="12" fillId="0" borderId="29" xfId="1" applyNumberFormat="1" applyFont="1" applyFill="1" applyBorder="1" applyAlignment="1">
      <alignment vertical="center"/>
    </xf>
    <xf numFmtId="180" fontId="12" fillId="0" borderId="28" xfId="1" applyNumberFormat="1" applyFont="1" applyFill="1" applyBorder="1" applyAlignment="1">
      <alignment vertical="center"/>
    </xf>
    <xf numFmtId="180" fontId="12" fillId="0" borderId="31" xfId="1" applyNumberFormat="1" applyFont="1" applyFill="1" applyBorder="1" applyAlignment="1">
      <alignment vertical="center"/>
    </xf>
    <xf numFmtId="0" fontId="13" fillId="0" borderId="0" xfId="1" applyFont="1" applyFill="1" applyAlignment="1">
      <alignment vertical="center"/>
    </xf>
    <xf numFmtId="0" fontId="14" fillId="0" borderId="0" xfId="1" applyFont="1" applyFill="1" applyAlignment="1">
      <alignment vertical="center"/>
    </xf>
    <xf numFmtId="177" fontId="8" fillId="0" borderId="38" xfId="1" applyNumberFormat="1" applyFont="1" applyFill="1" applyBorder="1" applyAlignment="1">
      <alignment horizontal="center" vertical="center"/>
    </xf>
    <xf numFmtId="178" fontId="12" fillId="0" borderId="39" xfId="1" applyNumberFormat="1" applyFont="1" applyFill="1" applyBorder="1" applyAlignment="1">
      <alignment vertical="center"/>
    </xf>
    <xf numFmtId="178" fontId="12" fillId="0" borderId="40" xfId="1" applyNumberFormat="1" applyFont="1" applyFill="1" applyBorder="1" applyAlignment="1">
      <alignment vertical="center"/>
    </xf>
    <xf numFmtId="178" fontId="12" fillId="0" borderId="41" xfId="1" applyNumberFormat="1" applyFont="1" applyFill="1" applyBorder="1" applyAlignment="1">
      <alignment vertical="center"/>
    </xf>
    <xf numFmtId="180" fontId="12" fillId="0" borderId="23" xfId="1" applyNumberFormat="1" applyFont="1" applyFill="1" applyBorder="1" applyAlignment="1">
      <alignment vertical="center"/>
    </xf>
    <xf numFmtId="180" fontId="12" fillId="0" borderId="20" xfId="1" applyNumberFormat="1" applyFont="1" applyFill="1" applyBorder="1" applyAlignment="1">
      <alignment vertical="center"/>
    </xf>
    <xf numFmtId="178" fontId="12" fillId="0" borderId="72" xfId="1" applyNumberFormat="1" applyFont="1" applyFill="1" applyBorder="1" applyAlignment="1">
      <alignment vertical="center"/>
    </xf>
    <xf numFmtId="178" fontId="12" fillId="0" borderId="71" xfId="1" applyNumberFormat="1" applyFont="1" applyFill="1" applyBorder="1" applyAlignment="1">
      <alignment vertical="center"/>
    </xf>
    <xf numFmtId="178" fontId="12" fillId="0" borderId="73" xfId="1" applyNumberFormat="1" applyFont="1" applyFill="1" applyBorder="1" applyAlignment="1">
      <alignment vertical="center"/>
    </xf>
    <xf numFmtId="0" fontId="10" fillId="3" borderId="0" xfId="1" applyFont="1" applyFill="1" applyAlignment="1">
      <alignment vertical="center"/>
    </xf>
    <xf numFmtId="0" fontId="2" fillId="0" borderId="0" xfId="1" applyFont="1" applyFill="1" applyAlignment="1">
      <alignment horizontal="right" vertical="center"/>
    </xf>
    <xf numFmtId="0" fontId="4" fillId="0" borderId="0" xfId="1" applyFont="1" applyFill="1" applyAlignment="1">
      <alignment horizontal="right" vertical="center" textRotation="180"/>
    </xf>
    <xf numFmtId="0" fontId="2" fillId="0" borderId="0" xfId="1" applyFont="1" applyFill="1" applyBorder="1" applyAlignment="1">
      <alignment vertical="center"/>
    </xf>
    <xf numFmtId="0" fontId="4" fillId="0" borderId="0" xfId="1" applyFont="1" applyFill="1" applyAlignment="1">
      <alignment horizontal="center" vertical="center"/>
    </xf>
    <xf numFmtId="0" fontId="5" fillId="0" borderId="0" xfId="1" applyFont="1" applyFill="1" applyAlignment="1">
      <alignment horizontal="right" vertical="center"/>
    </xf>
    <xf numFmtId="0" fontId="4" fillId="0" borderId="0" xfId="1" applyFont="1" applyFill="1" applyBorder="1" applyAlignment="1">
      <alignment horizontal="right" vertical="center"/>
    </xf>
    <xf numFmtId="0" fontId="6" fillId="0" borderId="0" xfId="1" applyFont="1" applyFill="1" applyBorder="1" applyAlignment="1">
      <alignment horizontal="center"/>
    </xf>
    <xf numFmtId="0" fontId="8" fillId="0" borderId="24" xfId="1" applyFont="1" applyFill="1" applyBorder="1" applyAlignment="1">
      <alignment horizontal="center" vertical="center"/>
    </xf>
    <xf numFmtId="177" fontId="8" fillId="0" borderId="26" xfId="1" applyNumberFormat="1" applyFont="1" applyFill="1" applyBorder="1" applyAlignment="1">
      <alignment horizontal="center" vertical="center"/>
    </xf>
    <xf numFmtId="178" fontId="12" fillId="0" borderId="38" xfId="1" applyNumberFormat="1" applyFont="1" applyFill="1" applyBorder="1" applyAlignment="1">
      <alignment vertical="center"/>
    </xf>
    <xf numFmtId="177" fontId="8" fillId="0" borderId="42" xfId="1" applyNumberFormat="1" applyFont="1" applyFill="1" applyBorder="1" applyAlignment="1">
      <alignment horizontal="center" vertical="center"/>
    </xf>
    <xf numFmtId="178" fontId="12" fillId="0" borderId="42" xfId="1" applyNumberFormat="1" applyFont="1" applyFill="1" applyBorder="1" applyAlignment="1">
      <alignment vertical="center"/>
    </xf>
    <xf numFmtId="178" fontId="12" fillId="0" borderId="43" xfId="1" applyNumberFormat="1" applyFont="1" applyFill="1" applyBorder="1" applyAlignment="1">
      <alignment vertical="center"/>
    </xf>
    <xf numFmtId="178" fontId="12" fillId="0" borderId="44" xfId="1" applyNumberFormat="1" applyFont="1" applyFill="1" applyBorder="1" applyAlignment="1">
      <alignment vertical="center"/>
    </xf>
    <xf numFmtId="178" fontId="12" fillId="0" borderId="45" xfId="1" applyNumberFormat="1" applyFont="1" applyFill="1" applyBorder="1" applyAlignment="1">
      <alignment vertical="center"/>
    </xf>
    <xf numFmtId="178" fontId="12" fillId="0" borderId="49" xfId="1" applyNumberFormat="1" applyFont="1" applyFill="1" applyBorder="1" applyAlignment="1">
      <alignment vertical="center"/>
    </xf>
    <xf numFmtId="178" fontId="12" fillId="0" borderId="70" xfId="1" applyNumberFormat="1" applyFont="1" applyFill="1" applyBorder="1" applyAlignment="1">
      <alignment vertical="center"/>
    </xf>
    <xf numFmtId="178" fontId="12" fillId="0" borderId="69" xfId="1" applyNumberFormat="1" applyFont="1" applyFill="1" applyBorder="1" applyAlignment="1">
      <alignment vertical="center"/>
    </xf>
    <xf numFmtId="0" fontId="8" fillId="0" borderId="21" xfId="1" applyFont="1" applyFill="1" applyBorder="1" applyAlignment="1">
      <alignment vertical="center"/>
    </xf>
    <xf numFmtId="0" fontId="8" fillId="0" borderId="22" xfId="1" applyFont="1" applyFill="1" applyBorder="1" applyAlignment="1">
      <alignment vertical="center"/>
    </xf>
    <xf numFmtId="0" fontId="2" fillId="0" borderId="0" xfId="1" applyFont="1" applyFill="1" applyBorder="1" applyAlignment="1">
      <alignment horizontal="right" vertical="center"/>
    </xf>
    <xf numFmtId="0" fontId="2" fillId="0" borderId="0" xfId="1" applyFont="1" applyFill="1" applyAlignment="1">
      <alignment vertical="center"/>
    </xf>
    <xf numFmtId="0" fontId="20" fillId="0" borderId="0" xfId="1" applyFont="1" applyFill="1" applyAlignment="1">
      <alignment vertical="center"/>
    </xf>
    <xf numFmtId="0" fontId="21" fillId="0" borderId="0" xfId="1" applyFont="1" applyFill="1" applyAlignment="1">
      <alignment vertical="center"/>
    </xf>
    <xf numFmtId="0" fontId="22" fillId="0" borderId="0" xfId="1" applyFont="1" applyFill="1" applyAlignment="1">
      <alignment vertical="center"/>
    </xf>
    <xf numFmtId="0" fontId="23" fillId="0" borderId="0" xfId="1" applyFont="1" applyFill="1" applyAlignment="1">
      <alignment vertical="center"/>
    </xf>
    <xf numFmtId="0" fontId="19" fillId="0" borderId="0" xfId="1" applyFont="1" applyFill="1" applyAlignment="1">
      <alignment horizontal="center" vertical="center"/>
    </xf>
    <xf numFmtId="0" fontId="6" fillId="0" borderId="10" xfId="1" applyFont="1" applyFill="1" applyBorder="1" applyAlignment="1">
      <alignment horizontal="right" vertic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9" xfId="1" applyFont="1" applyFill="1" applyBorder="1" applyAlignment="1">
      <alignment horizontal="center" vertical="center"/>
    </xf>
    <xf numFmtId="176" fontId="11" fillId="0" borderId="2" xfId="1" applyNumberFormat="1" applyFont="1" applyFill="1" applyBorder="1" applyAlignment="1">
      <alignment vertical="center"/>
    </xf>
    <xf numFmtId="176" fontId="11" fillId="0" borderId="9" xfId="1" applyNumberFormat="1" applyFont="1" applyFill="1" applyBorder="1" applyAlignment="1">
      <alignment vertical="center"/>
    </xf>
    <xf numFmtId="176" fontId="11" fillId="0" borderId="18" xfId="1" applyNumberFormat="1" applyFont="1" applyFill="1" applyBorder="1" applyAlignment="1">
      <alignment vertical="center"/>
    </xf>
    <xf numFmtId="0" fontId="6" fillId="0" borderId="1" xfId="1" applyFont="1" applyFill="1" applyBorder="1" applyAlignment="1">
      <alignment horizontal="center"/>
    </xf>
    <xf numFmtId="0" fontId="8" fillId="0" borderId="2" xfId="1" applyFont="1" applyFill="1" applyBorder="1" applyAlignment="1">
      <alignment horizontal="center" vertical="center"/>
    </xf>
    <xf numFmtId="0" fontId="8" fillId="0" borderId="5"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6" fillId="0" borderId="5"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20" xfId="1" applyFont="1" applyFill="1" applyBorder="1" applyAlignment="1">
      <alignment horizontal="center" vertical="center"/>
    </xf>
    <xf numFmtId="0" fontId="8" fillId="0" borderId="6"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53" xfId="1" applyFont="1" applyFill="1" applyBorder="1" applyAlignment="1">
      <alignment horizontal="center" vertical="center" wrapText="1"/>
    </xf>
    <xf numFmtId="0" fontId="8" fillId="0" borderId="61" xfId="1" applyFont="1" applyFill="1" applyBorder="1" applyAlignment="1">
      <alignment horizontal="center" vertical="center" wrapText="1"/>
    </xf>
    <xf numFmtId="0" fontId="8" fillId="0" borderId="10" xfId="1" applyFont="1" applyFill="1" applyBorder="1" applyAlignment="1">
      <alignment horizontal="center" vertical="center" wrapText="1"/>
    </xf>
    <xf numFmtId="176" fontId="11" fillId="0" borderId="54" xfId="1" applyNumberFormat="1" applyFont="1" applyFill="1" applyBorder="1" applyAlignment="1">
      <alignment vertical="center"/>
    </xf>
    <xf numFmtId="0" fontId="8" fillId="0" borderId="65" xfId="1" applyFont="1" applyFill="1" applyBorder="1" applyAlignment="1">
      <alignment horizontal="center" vertical="center" wrapText="1"/>
    </xf>
    <xf numFmtId="176" fontId="15" fillId="0" borderId="54" xfId="1" applyNumberFormat="1" applyFont="1" applyFill="1" applyBorder="1" applyAlignment="1">
      <alignment vertical="center"/>
    </xf>
    <xf numFmtId="176" fontId="15" fillId="0" borderId="66" xfId="1" applyNumberFormat="1" applyFont="1" applyFill="1" applyBorder="1" applyAlignment="1">
      <alignment vertical="center"/>
    </xf>
    <xf numFmtId="0" fontId="8" fillId="0" borderId="67" xfId="1" applyFont="1" applyFill="1" applyBorder="1" applyAlignment="1">
      <alignment horizontal="center" vertical="center" wrapText="1"/>
    </xf>
    <xf numFmtId="176" fontId="11" fillId="0" borderId="68" xfId="1" applyNumberFormat="1" applyFont="1" applyFill="1" applyBorder="1" applyAlignment="1">
      <alignment vertical="center"/>
    </xf>
    <xf numFmtId="0" fontId="9" fillId="0" borderId="3" xfId="1" applyFont="1" applyFill="1" applyBorder="1" applyAlignment="1">
      <alignment vertical="center"/>
    </xf>
    <xf numFmtId="0" fontId="9" fillId="0" borderId="0" xfId="1" applyFont="1" applyFill="1" applyBorder="1" applyAlignment="1">
      <alignment vertical="center"/>
    </xf>
    <xf numFmtId="0" fontId="17" fillId="0" borderId="0" xfId="0" applyFont="1" applyFill="1" applyAlignment="1">
      <alignment vertical="center"/>
    </xf>
    <xf numFmtId="0" fontId="8" fillId="0" borderId="15" xfId="1" applyFont="1" applyFill="1" applyBorder="1" applyAlignment="1">
      <alignment horizontal="center" vertical="center" wrapText="1"/>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24" xfId="1" applyFont="1" applyFill="1" applyBorder="1" applyAlignment="1">
      <alignment horizontal="center" vertical="center" wrapText="1"/>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zoomScaleNormal="100" zoomScaleSheetLayoutView="100" workbookViewId="0">
      <selection activeCell="I46" sqref="I46"/>
    </sheetView>
  </sheetViews>
  <sheetFormatPr defaultColWidth="10" defaultRowHeight="21" x14ac:dyDescent="0.15"/>
  <cols>
    <col min="1" max="1" width="3" style="69" customWidth="1"/>
    <col min="2" max="3" width="2.5" style="90" customWidth="1"/>
    <col min="4" max="4" width="14" style="90" customWidth="1"/>
    <col min="5" max="5" width="8.75" style="90" customWidth="1"/>
    <col min="6" max="6" width="6.25" style="90" customWidth="1"/>
    <col min="7" max="7" width="11.375" style="90" customWidth="1"/>
    <col min="8" max="8" width="10" style="90" customWidth="1"/>
    <col min="9" max="11" width="11.875" style="90" customWidth="1"/>
    <col min="12" max="12" width="12.75" style="90" bestFit="1" customWidth="1"/>
    <col min="13" max="13" width="11.875" style="90" customWidth="1"/>
    <col min="14" max="14" width="9.375" style="90" customWidth="1"/>
    <col min="15" max="15" width="11.625" style="90" customWidth="1"/>
    <col min="16" max="16" width="18.375" style="1" bestFit="1" customWidth="1"/>
    <col min="17" max="17" width="12.75" style="1" bestFit="1" customWidth="1"/>
    <col min="18" max="16384" width="10" style="3"/>
  </cols>
  <sheetData>
    <row r="1" spans="1:17" x14ac:dyDescent="0.15">
      <c r="B1" s="91" t="s">
        <v>53</v>
      </c>
      <c r="C1" s="92"/>
      <c r="D1" s="92"/>
      <c r="E1" s="92"/>
      <c r="N1" s="93" t="s">
        <v>52</v>
      </c>
      <c r="O1" s="94"/>
    </row>
    <row r="2" spans="1:17" ht="22.5" customHeight="1" x14ac:dyDescent="0.15">
      <c r="B2" s="95" t="s">
        <v>50</v>
      </c>
      <c r="C2" s="95"/>
      <c r="D2" s="95"/>
      <c r="E2" s="95"/>
      <c r="F2" s="95"/>
      <c r="G2" s="95"/>
      <c r="H2" s="95"/>
      <c r="I2" s="95"/>
      <c r="J2" s="95"/>
      <c r="K2" s="95"/>
      <c r="L2" s="95"/>
      <c r="M2" s="95"/>
      <c r="N2" s="95"/>
      <c r="O2" s="95"/>
    </row>
    <row r="3" spans="1:17" ht="3.75" customHeight="1" x14ac:dyDescent="0.15">
      <c r="A3" s="70"/>
      <c r="B3" s="71"/>
      <c r="C3" s="71"/>
      <c r="D3" s="71"/>
      <c r="E3" s="71"/>
      <c r="F3" s="71"/>
      <c r="G3" s="71"/>
      <c r="H3" s="71"/>
      <c r="I3" s="71"/>
      <c r="J3" s="71"/>
      <c r="K3" s="71"/>
      <c r="L3" s="71"/>
      <c r="M3" s="71"/>
      <c r="N3" s="71"/>
      <c r="O3" s="71"/>
    </row>
    <row r="4" spans="1:17" s="1" customFormat="1" ht="15" customHeight="1" x14ac:dyDescent="0.15">
      <c r="A4" s="72"/>
      <c r="B4" s="25" t="s">
        <v>49</v>
      </c>
      <c r="C4" s="25"/>
      <c r="D4" s="25"/>
      <c r="E4" s="25"/>
      <c r="F4" s="25"/>
      <c r="G4" s="25"/>
      <c r="H4" s="25"/>
      <c r="I4" s="25"/>
      <c r="J4" s="73"/>
      <c r="K4" s="25"/>
      <c r="L4" s="25"/>
      <c r="M4" s="25"/>
      <c r="N4" s="25"/>
      <c r="O4" s="74"/>
    </row>
    <row r="5" spans="1:17" s="6" customFormat="1" ht="16.5" customHeight="1" thickBot="1" x14ac:dyDescent="0.2">
      <c r="A5" s="70"/>
      <c r="B5" s="109" t="s">
        <v>0</v>
      </c>
      <c r="C5" s="109"/>
      <c r="D5" s="109"/>
      <c r="E5" s="75" t="s">
        <v>1</v>
      </c>
      <c r="F5" s="75" t="s">
        <v>2</v>
      </c>
      <c r="G5" s="75" t="s">
        <v>3</v>
      </c>
      <c r="H5" s="75" t="s">
        <v>4</v>
      </c>
      <c r="I5" s="75" t="s">
        <v>5</v>
      </c>
      <c r="J5" s="75" t="s">
        <v>6</v>
      </c>
      <c r="K5" s="75" t="s">
        <v>7</v>
      </c>
      <c r="L5" s="75" t="s">
        <v>8</v>
      </c>
      <c r="M5" s="75" t="s">
        <v>25</v>
      </c>
      <c r="N5" s="75" t="s">
        <v>26</v>
      </c>
      <c r="O5" s="75" t="s">
        <v>27</v>
      </c>
      <c r="P5" s="5"/>
      <c r="Q5" s="5"/>
    </row>
    <row r="6" spans="1:17" s="2" customFormat="1" ht="12" customHeight="1" x14ac:dyDescent="0.15">
      <c r="A6" s="70"/>
      <c r="B6" s="110" t="s">
        <v>9</v>
      </c>
      <c r="C6" s="98"/>
      <c r="D6" s="99"/>
      <c r="E6" s="111" t="s">
        <v>10</v>
      </c>
      <c r="F6" s="114" t="s">
        <v>11</v>
      </c>
      <c r="G6" s="117" t="s">
        <v>43</v>
      </c>
      <c r="H6" s="120" t="s">
        <v>28</v>
      </c>
      <c r="I6" s="123" t="s">
        <v>12</v>
      </c>
      <c r="J6" s="110" t="s">
        <v>13</v>
      </c>
      <c r="K6" s="98"/>
      <c r="L6" s="98"/>
      <c r="M6" s="98"/>
      <c r="N6" s="99"/>
      <c r="O6" s="111" t="s">
        <v>29</v>
      </c>
      <c r="P6" s="1"/>
      <c r="Q6" s="1"/>
    </row>
    <row r="7" spans="1:17" s="2" customFormat="1" ht="12" customHeight="1" x14ac:dyDescent="0.15">
      <c r="A7" s="70"/>
      <c r="B7" s="100"/>
      <c r="C7" s="101"/>
      <c r="D7" s="102"/>
      <c r="E7" s="112"/>
      <c r="F7" s="115"/>
      <c r="G7" s="118"/>
      <c r="H7" s="121"/>
      <c r="I7" s="124"/>
      <c r="J7" s="139" t="s">
        <v>14</v>
      </c>
      <c r="K7" s="140" t="s">
        <v>15</v>
      </c>
      <c r="L7" s="141"/>
      <c r="M7" s="126" t="s">
        <v>30</v>
      </c>
      <c r="N7" s="131" t="s">
        <v>31</v>
      </c>
      <c r="O7" s="112"/>
      <c r="P7" s="1"/>
    </row>
    <row r="8" spans="1:17" s="2" customFormat="1" ht="12" customHeight="1" thickBot="1" x14ac:dyDescent="0.2">
      <c r="A8" s="70"/>
      <c r="B8" s="103"/>
      <c r="C8" s="104"/>
      <c r="D8" s="105"/>
      <c r="E8" s="113"/>
      <c r="F8" s="116"/>
      <c r="G8" s="119"/>
      <c r="H8" s="122"/>
      <c r="I8" s="125"/>
      <c r="J8" s="119"/>
      <c r="K8" s="76"/>
      <c r="L8" s="8" t="s">
        <v>16</v>
      </c>
      <c r="M8" s="142"/>
      <c r="N8" s="125"/>
      <c r="O8" s="113"/>
      <c r="P8" s="1"/>
      <c r="Q8" s="1"/>
    </row>
    <row r="9" spans="1:17" s="2" customFormat="1" ht="12.75" customHeight="1" x14ac:dyDescent="0.15">
      <c r="A9" s="96" t="s">
        <v>36</v>
      </c>
      <c r="B9" s="97" t="s">
        <v>46</v>
      </c>
      <c r="C9" s="98"/>
      <c r="D9" s="99"/>
      <c r="E9" s="106">
        <f>SUM(E12:E17)</f>
        <v>25</v>
      </c>
      <c r="F9" s="77" t="s">
        <v>17</v>
      </c>
      <c r="G9" s="51">
        <f>SUM(G12,G15)</f>
        <v>5161560</v>
      </c>
      <c r="H9" s="52">
        <f>SUM(H12,H15)</f>
        <v>280730</v>
      </c>
      <c r="I9" s="53">
        <f t="shared" ref="H9:I10" si="0">SUM(I12,I15)</f>
        <v>0</v>
      </c>
      <c r="J9" s="54">
        <f>G9-H9-I9</f>
        <v>4880830</v>
      </c>
      <c r="K9" s="52">
        <f>SUM(K12,K15)</f>
        <v>3360260</v>
      </c>
      <c r="L9" s="9">
        <f>SUM(L12,L15)</f>
        <v>360870</v>
      </c>
      <c r="M9" s="52">
        <f t="shared" ref="M9:M26" si="1">J9-K9</f>
        <v>1520570</v>
      </c>
      <c r="N9" s="55">
        <f t="shared" ref="N9:N41" si="2">IF(K9=0,0,K9/J9)</f>
        <v>0.68846077408965278</v>
      </c>
      <c r="O9" s="56">
        <f t="shared" ref="O9:O41" si="3">IF(K9=0,0,(K9+H9)/G9)</f>
        <v>0.70540495509109646</v>
      </c>
      <c r="P9" s="1"/>
      <c r="Q9" s="1"/>
    </row>
    <row r="10" spans="1:17" s="2" customFormat="1" ht="12.75" customHeight="1" x14ac:dyDescent="0.15">
      <c r="A10" s="96"/>
      <c r="B10" s="100"/>
      <c r="C10" s="101"/>
      <c r="D10" s="102"/>
      <c r="E10" s="107"/>
      <c r="F10" s="27" t="s">
        <v>18</v>
      </c>
      <c r="G10" s="28">
        <f>SUM(G13,G16)</f>
        <v>19428679</v>
      </c>
      <c r="H10" s="29">
        <f t="shared" si="0"/>
        <v>349880</v>
      </c>
      <c r="I10" s="30">
        <f t="shared" si="0"/>
        <v>970360</v>
      </c>
      <c r="J10" s="31">
        <f t="shared" ref="J10:J41" si="4">G10-H10-I10</f>
        <v>18108439</v>
      </c>
      <c r="K10" s="29">
        <f>SUM(K13,K16)</f>
        <v>7826528</v>
      </c>
      <c r="L10" s="10">
        <f>SUM(L13,L16)</f>
        <v>3327837</v>
      </c>
      <c r="M10" s="29">
        <f t="shared" si="1"/>
        <v>10281911</v>
      </c>
      <c r="N10" s="22">
        <f t="shared" si="2"/>
        <v>0.43220335005132138</v>
      </c>
      <c r="O10" s="23">
        <f t="shared" si="3"/>
        <v>0.42084219930752881</v>
      </c>
      <c r="P10" s="1"/>
      <c r="Q10" s="1"/>
    </row>
    <row r="11" spans="1:17" s="2" customFormat="1" ht="12.75" customHeight="1" thickBot="1" x14ac:dyDescent="0.2">
      <c r="A11" s="96"/>
      <c r="B11" s="103"/>
      <c r="C11" s="104"/>
      <c r="D11" s="105"/>
      <c r="E11" s="108"/>
      <c r="F11" s="59" t="s">
        <v>19</v>
      </c>
      <c r="G11" s="78">
        <f>SUM(G9:G10)</f>
        <v>24590239</v>
      </c>
      <c r="H11" s="60">
        <f>SUM(H9:H10)</f>
        <v>630610</v>
      </c>
      <c r="I11" s="61">
        <f>SUM(I9:I10)</f>
        <v>970360</v>
      </c>
      <c r="J11" s="62">
        <f>G11-H11-I11</f>
        <v>22989269</v>
      </c>
      <c r="K11" s="60">
        <f>SUM(K9:K10)</f>
        <v>11186788</v>
      </c>
      <c r="L11" s="11">
        <f>SUM(L9:L10)</f>
        <v>3688707</v>
      </c>
      <c r="M11" s="60">
        <f t="shared" si="1"/>
        <v>11802481</v>
      </c>
      <c r="N11" s="63">
        <f t="shared" si="2"/>
        <v>0.48660912184724098</v>
      </c>
      <c r="O11" s="64">
        <f t="shared" si="3"/>
        <v>0.48057271830501525</v>
      </c>
      <c r="P11" s="1"/>
      <c r="Q11" s="1"/>
    </row>
    <row r="12" spans="1:17" s="58" customFormat="1" ht="12.75" customHeight="1" x14ac:dyDescent="0.15">
      <c r="A12" s="96" t="s">
        <v>32</v>
      </c>
      <c r="B12" s="97" t="s">
        <v>44</v>
      </c>
      <c r="C12" s="98"/>
      <c r="D12" s="99"/>
      <c r="E12" s="106">
        <v>3</v>
      </c>
      <c r="F12" s="50" t="s">
        <v>17</v>
      </c>
      <c r="G12" s="51">
        <v>154720</v>
      </c>
      <c r="H12" s="52">
        <v>0</v>
      </c>
      <c r="I12" s="53">
        <v>0</v>
      </c>
      <c r="J12" s="54">
        <f t="shared" si="4"/>
        <v>154720</v>
      </c>
      <c r="K12" s="52">
        <v>126260</v>
      </c>
      <c r="L12" s="9">
        <v>0</v>
      </c>
      <c r="M12" s="52">
        <f t="shared" si="1"/>
        <v>28460</v>
      </c>
      <c r="N12" s="55">
        <f t="shared" si="2"/>
        <v>0.8160548086866598</v>
      </c>
      <c r="O12" s="56">
        <f t="shared" si="3"/>
        <v>0.8160548086866598</v>
      </c>
      <c r="P12" s="57"/>
      <c r="Q12" s="57"/>
    </row>
    <row r="13" spans="1:17" s="26" customFormat="1" ht="12.75" customHeight="1" x14ac:dyDescent="0.15">
      <c r="A13" s="96"/>
      <c r="B13" s="100"/>
      <c r="C13" s="101"/>
      <c r="D13" s="102"/>
      <c r="E13" s="107"/>
      <c r="F13" s="27" t="s">
        <v>18</v>
      </c>
      <c r="G13" s="66">
        <v>583010</v>
      </c>
      <c r="H13" s="31">
        <v>0</v>
      </c>
      <c r="I13" s="30">
        <v>0</v>
      </c>
      <c r="J13" s="31">
        <f t="shared" si="4"/>
        <v>583010</v>
      </c>
      <c r="K13" s="29">
        <v>412030</v>
      </c>
      <c r="L13" s="10">
        <v>0</v>
      </c>
      <c r="M13" s="29">
        <f t="shared" si="1"/>
        <v>170980</v>
      </c>
      <c r="N13" s="22">
        <f t="shared" si="2"/>
        <v>0.70672887257508443</v>
      </c>
      <c r="O13" s="23">
        <f t="shared" si="3"/>
        <v>0.70672887257508443</v>
      </c>
      <c r="P13" s="25"/>
      <c r="Q13" s="25"/>
    </row>
    <row r="14" spans="1:17" s="26" customFormat="1" ht="12.75" customHeight="1" thickBot="1" x14ac:dyDescent="0.2">
      <c r="A14" s="96"/>
      <c r="B14" s="103"/>
      <c r="C14" s="104"/>
      <c r="D14" s="105"/>
      <c r="E14" s="108"/>
      <c r="F14" s="59" t="s">
        <v>19</v>
      </c>
      <c r="G14" s="67">
        <f>SUM(G12:G13)</f>
        <v>737730</v>
      </c>
      <c r="H14" s="62">
        <f>SUM(H12:H13)</f>
        <v>0</v>
      </c>
      <c r="I14" s="61">
        <f>SUM(I12:I13)</f>
        <v>0</v>
      </c>
      <c r="J14" s="62">
        <f t="shared" si="4"/>
        <v>737730</v>
      </c>
      <c r="K14" s="60">
        <f>SUM(K12:K13)</f>
        <v>538290</v>
      </c>
      <c r="L14" s="11">
        <f>SUM(L12:L13)</f>
        <v>0</v>
      </c>
      <c r="M14" s="60">
        <f t="shared" si="1"/>
        <v>199440</v>
      </c>
      <c r="N14" s="63">
        <f t="shared" si="2"/>
        <v>0.72965719165548371</v>
      </c>
      <c r="O14" s="64">
        <f t="shared" si="3"/>
        <v>0.72965719165548371</v>
      </c>
      <c r="P14" s="25"/>
      <c r="Q14" s="25"/>
    </row>
    <row r="15" spans="1:17" s="2" customFormat="1" ht="12.75" customHeight="1" x14ac:dyDescent="0.15">
      <c r="A15" s="96" t="s">
        <v>38</v>
      </c>
      <c r="B15" s="97" t="s">
        <v>45</v>
      </c>
      <c r="C15" s="98"/>
      <c r="D15" s="99"/>
      <c r="E15" s="107">
        <f>SUM(E18,E30)</f>
        <v>22</v>
      </c>
      <c r="F15" s="79" t="s">
        <v>17</v>
      </c>
      <c r="G15" s="80">
        <f>SUM(G18,G30)</f>
        <v>5006840</v>
      </c>
      <c r="H15" s="81">
        <f t="shared" ref="H15:H16" si="5">SUM(H18,H30)</f>
        <v>280730</v>
      </c>
      <c r="I15" s="82">
        <f>SUM(I18,I30)</f>
        <v>0</v>
      </c>
      <c r="J15" s="83">
        <f t="shared" si="4"/>
        <v>4726110</v>
      </c>
      <c r="K15" s="81">
        <f>SUM(K18,K30)</f>
        <v>3234000</v>
      </c>
      <c r="L15" s="12">
        <f>SUM(L18,L30)</f>
        <v>360870</v>
      </c>
      <c r="M15" s="81">
        <f t="shared" si="1"/>
        <v>1492110</v>
      </c>
      <c r="N15" s="22">
        <f t="shared" si="2"/>
        <v>0.68428369208503403</v>
      </c>
      <c r="O15" s="23">
        <f t="shared" si="3"/>
        <v>0.70198568358485591</v>
      </c>
      <c r="P15" s="1"/>
      <c r="Q15" s="1"/>
    </row>
    <row r="16" spans="1:17" s="2" customFormat="1" ht="12.75" customHeight="1" x14ac:dyDescent="0.15">
      <c r="A16" s="96"/>
      <c r="B16" s="100"/>
      <c r="C16" s="101"/>
      <c r="D16" s="102"/>
      <c r="E16" s="107"/>
      <c r="F16" s="27" t="s">
        <v>18</v>
      </c>
      <c r="G16" s="28">
        <f>SUM(G19,G31)</f>
        <v>18845669</v>
      </c>
      <c r="H16" s="29">
        <f t="shared" si="5"/>
        <v>349880</v>
      </c>
      <c r="I16" s="30">
        <f>SUM(I19,I31)</f>
        <v>970360</v>
      </c>
      <c r="J16" s="31">
        <f t="shared" si="4"/>
        <v>17525429</v>
      </c>
      <c r="K16" s="29">
        <f>SUM(K19,K31)</f>
        <v>7414498</v>
      </c>
      <c r="L16" s="10">
        <f>SUM(L19,L31)</f>
        <v>3327837</v>
      </c>
      <c r="M16" s="29">
        <f t="shared" si="1"/>
        <v>10110931</v>
      </c>
      <c r="N16" s="22">
        <f t="shared" si="2"/>
        <v>0.42307084180364429</v>
      </c>
      <c r="O16" s="23">
        <f t="shared" si="3"/>
        <v>0.41199800336087827</v>
      </c>
      <c r="P16" s="1"/>
      <c r="Q16" s="1"/>
    </row>
    <row r="17" spans="1:17" s="2" customFormat="1" ht="12.75" customHeight="1" x14ac:dyDescent="0.15">
      <c r="A17" s="96"/>
      <c r="B17" s="100"/>
      <c r="C17" s="101"/>
      <c r="D17" s="102"/>
      <c r="E17" s="107"/>
      <c r="F17" s="32" t="s">
        <v>19</v>
      </c>
      <c r="G17" s="33">
        <f>SUM(G15:G16)</f>
        <v>23852509</v>
      </c>
      <c r="H17" s="34">
        <f>SUM(H15:H16)</f>
        <v>630610</v>
      </c>
      <c r="I17" s="84">
        <f>SUM(I15:I16)</f>
        <v>970360</v>
      </c>
      <c r="J17" s="35">
        <f t="shared" si="4"/>
        <v>22251539</v>
      </c>
      <c r="K17" s="36">
        <f>SUM(K15:K16)</f>
        <v>10648498</v>
      </c>
      <c r="L17" s="13">
        <f>SUM(L15:L16)</f>
        <v>3688707</v>
      </c>
      <c r="M17" s="36">
        <f t="shared" si="1"/>
        <v>11603041</v>
      </c>
      <c r="N17" s="37">
        <f t="shared" si="2"/>
        <v>0.47855107909614703</v>
      </c>
      <c r="O17" s="38">
        <f>IF(K17=0,0,(K17+H17)/G17)</f>
        <v>0.47286882901920296</v>
      </c>
      <c r="P17" s="1"/>
      <c r="Q17" s="1"/>
    </row>
    <row r="18" spans="1:17" s="2" customFormat="1" ht="12.75" customHeight="1" x14ac:dyDescent="0.15">
      <c r="A18" s="96" t="s">
        <v>33</v>
      </c>
      <c r="B18" s="15"/>
      <c r="C18" s="126" t="s">
        <v>47</v>
      </c>
      <c r="D18" s="127"/>
      <c r="E18" s="130">
        <f>SUM(E21,E24,E27)</f>
        <v>19</v>
      </c>
      <c r="F18" s="17" t="s">
        <v>17</v>
      </c>
      <c r="G18" s="18">
        <f t="shared" ref="G18:I19" si="6">SUM(G21,G24,G27)</f>
        <v>4517370</v>
      </c>
      <c r="H18" s="85">
        <f t="shared" si="6"/>
        <v>280730</v>
      </c>
      <c r="I18" s="20">
        <f t="shared" si="6"/>
        <v>0</v>
      </c>
      <c r="J18" s="21">
        <f t="shared" si="4"/>
        <v>4236640</v>
      </c>
      <c r="K18" s="19">
        <f>SUM(K21,K24,K27)</f>
        <v>2934430</v>
      </c>
      <c r="L18" s="14">
        <f>SUM(L21,L24,L27)</f>
        <v>360870</v>
      </c>
      <c r="M18" s="19">
        <f t="shared" si="1"/>
        <v>1302210</v>
      </c>
      <c r="N18" s="39">
        <f t="shared" si="2"/>
        <v>0.69263142490275309</v>
      </c>
      <c r="O18" s="40">
        <f t="shared" si="3"/>
        <v>0.71173271173271169</v>
      </c>
      <c r="P18" s="1"/>
      <c r="Q18" s="1"/>
    </row>
    <row r="19" spans="1:17" s="2" customFormat="1" ht="12.75" customHeight="1" x14ac:dyDescent="0.15">
      <c r="A19" s="96"/>
      <c r="B19" s="15"/>
      <c r="C19" s="128"/>
      <c r="D19" s="129"/>
      <c r="E19" s="130"/>
      <c r="F19" s="27" t="s">
        <v>18</v>
      </c>
      <c r="G19" s="28">
        <f t="shared" si="6"/>
        <v>17138850</v>
      </c>
      <c r="H19" s="86">
        <f t="shared" si="6"/>
        <v>349880</v>
      </c>
      <c r="I19" s="30">
        <f t="shared" si="6"/>
        <v>399940</v>
      </c>
      <c r="J19" s="31">
        <f t="shared" si="4"/>
        <v>16389030</v>
      </c>
      <c r="K19" s="29">
        <f>SUM(K22,K25,K28)</f>
        <v>6331699</v>
      </c>
      <c r="L19" s="10">
        <f>SUM(L22,L25,L28)</f>
        <v>3327837</v>
      </c>
      <c r="M19" s="29">
        <f t="shared" si="1"/>
        <v>10057331</v>
      </c>
      <c r="N19" s="22">
        <f t="shared" si="2"/>
        <v>0.38633762949973244</v>
      </c>
      <c r="O19" s="23">
        <f t="shared" si="3"/>
        <v>0.38984990241468942</v>
      </c>
      <c r="P19" s="1"/>
      <c r="Q19" s="1"/>
    </row>
    <row r="20" spans="1:17" s="2" customFormat="1" ht="12.75" customHeight="1" x14ac:dyDescent="0.15">
      <c r="A20" s="96"/>
      <c r="B20" s="15"/>
      <c r="C20" s="128"/>
      <c r="D20" s="129"/>
      <c r="E20" s="130"/>
      <c r="F20" s="41" t="s">
        <v>19</v>
      </c>
      <c r="G20" s="42">
        <f>SUM(G18:G19)</f>
        <v>21656220</v>
      </c>
      <c r="H20" s="36">
        <f>SUM(H18:H19)</f>
        <v>630610</v>
      </c>
      <c r="I20" s="43">
        <f>SUM(I18:I19)</f>
        <v>399940</v>
      </c>
      <c r="J20" s="35">
        <f t="shared" si="4"/>
        <v>20625670</v>
      </c>
      <c r="K20" s="36">
        <f>SUM(K18:K19)</f>
        <v>9266129</v>
      </c>
      <c r="L20" s="13">
        <f>SUM(L18:L19)</f>
        <v>3688707</v>
      </c>
      <c r="M20" s="36">
        <f t="shared" si="1"/>
        <v>11359541</v>
      </c>
      <c r="N20" s="44">
        <f t="shared" si="2"/>
        <v>0.4492522667142449</v>
      </c>
      <c r="O20" s="45">
        <f>IF(K20=0,0,(K20+H20)/G20)</f>
        <v>0.45699291012004867</v>
      </c>
      <c r="P20" s="1"/>
      <c r="Q20" s="1"/>
    </row>
    <row r="21" spans="1:17" s="26" customFormat="1" ht="12.75" customHeight="1" x14ac:dyDescent="0.15">
      <c r="A21" s="96" t="s">
        <v>34</v>
      </c>
      <c r="B21" s="15"/>
      <c r="C21" s="16"/>
      <c r="D21" s="131" t="s">
        <v>20</v>
      </c>
      <c r="E21" s="132">
        <v>4</v>
      </c>
      <c r="F21" s="17" t="s">
        <v>17</v>
      </c>
      <c r="G21" s="18">
        <v>819390</v>
      </c>
      <c r="H21" s="19">
        <v>80750</v>
      </c>
      <c r="I21" s="20">
        <v>0</v>
      </c>
      <c r="J21" s="21">
        <f t="shared" si="4"/>
        <v>738640</v>
      </c>
      <c r="K21" s="19">
        <v>738640</v>
      </c>
      <c r="L21" s="14">
        <v>90240</v>
      </c>
      <c r="M21" s="19">
        <f t="shared" si="1"/>
        <v>0</v>
      </c>
      <c r="N21" s="22">
        <f t="shared" si="2"/>
        <v>1</v>
      </c>
      <c r="O21" s="23">
        <f t="shared" si="3"/>
        <v>1</v>
      </c>
      <c r="P21" s="24"/>
      <c r="Q21" s="25"/>
    </row>
    <row r="22" spans="1:17" s="26" customFormat="1" ht="12.75" customHeight="1" x14ac:dyDescent="0.15">
      <c r="A22" s="96"/>
      <c r="B22" s="15"/>
      <c r="C22" s="16"/>
      <c r="D22" s="124"/>
      <c r="E22" s="132"/>
      <c r="F22" s="27" t="s">
        <v>18</v>
      </c>
      <c r="G22" s="28">
        <v>2860110</v>
      </c>
      <c r="H22" s="29">
        <v>299880</v>
      </c>
      <c r="I22" s="30">
        <v>35100</v>
      </c>
      <c r="J22" s="31">
        <f>G22-H22-I22</f>
        <v>2525130</v>
      </c>
      <c r="K22" s="29">
        <v>2490030</v>
      </c>
      <c r="L22" s="10">
        <v>1220910</v>
      </c>
      <c r="M22" s="29">
        <f t="shared" si="1"/>
        <v>35100</v>
      </c>
      <c r="N22" s="22">
        <f t="shared" si="2"/>
        <v>0.98609972555868408</v>
      </c>
      <c r="O22" s="23">
        <f t="shared" si="3"/>
        <v>0.97545548947418104</v>
      </c>
      <c r="P22" s="24"/>
      <c r="Q22" s="25"/>
    </row>
    <row r="23" spans="1:17" s="26" customFormat="1" ht="12.75" customHeight="1" x14ac:dyDescent="0.15">
      <c r="A23" s="96"/>
      <c r="B23" s="15"/>
      <c r="C23" s="16"/>
      <c r="D23" s="124"/>
      <c r="E23" s="133"/>
      <c r="F23" s="32">
        <f>SUM(F26:F31)</f>
        <v>0</v>
      </c>
      <c r="G23" s="33">
        <f>SUM(G21:G22)</f>
        <v>3679500</v>
      </c>
      <c r="H23" s="34">
        <f>SUM(H21:H22)</f>
        <v>380630</v>
      </c>
      <c r="I23" s="34">
        <f>SUM(I21:I22)</f>
        <v>35100</v>
      </c>
      <c r="J23" s="65">
        <f>G23-H23-I23</f>
        <v>3263770</v>
      </c>
      <c r="K23" s="36">
        <f>SUM(K21:K22)</f>
        <v>3228670</v>
      </c>
      <c r="L23" s="13">
        <f>SUM(L21:L22)</f>
        <v>1311150</v>
      </c>
      <c r="M23" s="36">
        <f t="shared" si="1"/>
        <v>35100</v>
      </c>
      <c r="N23" s="37">
        <f t="shared" si="2"/>
        <v>0.98924556571081912</v>
      </c>
      <c r="O23" s="38">
        <f t="shared" si="3"/>
        <v>0.98092132083163475</v>
      </c>
      <c r="P23" s="24"/>
      <c r="Q23" s="25"/>
    </row>
    <row r="24" spans="1:17" s="68" customFormat="1" ht="12.75" customHeight="1" x14ac:dyDescent="0.15">
      <c r="A24" s="96" t="s">
        <v>35</v>
      </c>
      <c r="B24" s="15"/>
      <c r="C24" s="16"/>
      <c r="D24" s="131" t="s">
        <v>21</v>
      </c>
      <c r="E24" s="132">
        <v>10</v>
      </c>
      <c r="F24" s="17" t="s">
        <v>17</v>
      </c>
      <c r="G24" s="18">
        <v>3257180</v>
      </c>
      <c r="H24" s="19">
        <v>172580</v>
      </c>
      <c r="I24" s="20">
        <v>0</v>
      </c>
      <c r="J24" s="21">
        <f>G24-H24-I24</f>
        <v>3084600</v>
      </c>
      <c r="K24" s="19">
        <v>1953910</v>
      </c>
      <c r="L24" s="14">
        <v>270630</v>
      </c>
      <c r="M24" s="19">
        <f t="shared" si="1"/>
        <v>1130690</v>
      </c>
      <c r="N24" s="39">
        <f t="shared" si="2"/>
        <v>0.63344031641055565</v>
      </c>
      <c r="O24" s="40">
        <f t="shared" si="3"/>
        <v>0.65286229192123246</v>
      </c>
      <c r="P24" s="24"/>
      <c r="Q24" s="25"/>
    </row>
    <row r="25" spans="1:17" s="68" customFormat="1" ht="12.75" customHeight="1" x14ac:dyDescent="0.15">
      <c r="A25" s="96"/>
      <c r="B25" s="15"/>
      <c r="C25" s="16"/>
      <c r="D25" s="124"/>
      <c r="E25" s="132"/>
      <c r="F25" s="27" t="s">
        <v>18</v>
      </c>
      <c r="G25" s="28">
        <v>9100340</v>
      </c>
      <c r="H25" s="29">
        <v>50000</v>
      </c>
      <c r="I25" s="30">
        <v>364840</v>
      </c>
      <c r="J25" s="31">
        <f>G25-H25-I25</f>
        <v>8685500</v>
      </c>
      <c r="K25" s="29">
        <v>2696140</v>
      </c>
      <c r="L25" s="10">
        <v>961398</v>
      </c>
      <c r="M25" s="29">
        <f t="shared" si="1"/>
        <v>5989360</v>
      </c>
      <c r="N25" s="22">
        <f t="shared" si="2"/>
        <v>0.31041851361464512</v>
      </c>
      <c r="O25" s="23">
        <f t="shared" si="3"/>
        <v>0.30176235173630878</v>
      </c>
      <c r="P25" s="24"/>
      <c r="Q25" s="25"/>
    </row>
    <row r="26" spans="1:17" s="68" customFormat="1" ht="12.75" customHeight="1" x14ac:dyDescent="0.15">
      <c r="A26" s="96"/>
      <c r="B26" s="15"/>
      <c r="C26" s="16"/>
      <c r="D26" s="124"/>
      <c r="E26" s="132"/>
      <c r="F26" s="41" t="s">
        <v>19</v>
      </c>
      <c r="G26" s="42">
        <f>SUM(G24:G25)</f>
        <v>12357520</v>
      </c>
      <c r="H26" s="36">
        <f>SUM(H24:H25)</f>
        <v>222580</v>
      </c>
      <c r="I26" s="43">
        <f>SUM(I24:I25)</f>
        <v>364840</v>
      </c>
      <c r="J26" s="35">
        <f t="shared" si="4"/>
        <v>11770100</v>
      </c>
      <c r="K26" s="36">
        <f>SUM(K24:K25)</f>
        <v>4650050</v>
      </c>
      <c r="L26" s="13">
        <f>SUM(L24:L25)</f>
        <v>1232028</v>
      </c>
      <c r="M26" s="36">
        <f t="shared" si="1"/>
        <v>7120050</v>
      </c>
      <c r="N26" s="44">
        <f t="shared" si="2"/>
        <v>0.39507310897953291</v>
      </c>
      <c r="O26" s="45">
        <f t="shared" si="3"/>
        <v>0.3943048443376988</v>
      </c>
      <c r="P26" s="24"/>
      <c r="Q26" s="25"/>
    </row>
    <row r="27" spans="1:17" s="26" customFormat="1" ht="12.75" customHeight="1" x14ac:dyDescent="0.15">
      <c r="A27" s="96" t="s">
        <v>37</v>
      </c>
      <c r="B27" s="15"/>
      <c r="C27" s="16"/>
      <c r="D27" s="131" t="s">
        <v>22</v>
      </c>
      <c r="E27" s="132">
        <v>5</v>
      </c>
      <c r="F27" s="17" t="s">
        <v>17</v>
      </c>
      <c r="G27" s="18">
        <v>440800</v>
      </c>
      <c r="H27" s="19">
        <v>27400</v>
      </c>
      <c r="I27" s="20">
        <v>0</v>
      </c>
      <c r="J27" s="21">
        <f t="shared" si="4"/>
        <v>413400</v>
      </c>
      <c r="K27" s="19">
        <v>241880</v>
      </c>
      <c r="L27" s="14">
        <v>0</v>
      </c>
      <c r="M27" s="19">
        <f t="shared" ref="M27" si="7">J27-K27</f>
        <v>171520</v>
      </c>
      <c r="N27" s="22">
        <f t="shared" si="2"/>
        <v>0.58509917755200769</v>
      </c>
      <c r="O27" s="23">
        <f t="shared" si="3"/>
        <v>0.61088929219600729</v>
      </c>
      <c r="P27" s="24"/>
      <c r="Q27" s="25"/>
    </row>
    <row r="28" spans="1:17" s="26" customFormat="1" ht="12.75" customHeight="1" x14ac:dyDescent="0.15">
      <c r="A28" s="96"/>
      <c r="B28" s="15"/>
      <c r="C28" s="16"/>
      <c r="D28" s="124"/>
      <c r="E28" s="132"/>
      <c r="F28" s="27" t="s">
        <v>18</v>
      </c>
      <c r="G28" s="28">
        <v>5178400</v>
      </c>
      <c r="H28" s="29">
        <v>0</v>
      </c>
      <c r="I28" s="30">
        <v>0</v>
      </c>
      <c r="J28" s="31">
        <f>G28-H28-I28</f>
        <v>5178400</v>
      </c>
      <c r="K28" s="29">
        <v>1145529</v>
      </c>
      <c r="L28" s="10">
        <v>1145529</v>
      </c>
      <c r="M28" s="29">
        <f t="shared" ref="M28:M41" si="8">J28-K28</f>
        <v>4032871</v>
      </c>
      <c r="N28" s="22">
        <f t="shared" si="2"/>
        <v>0.22121292291055153</v>
      </c>
      <c r="O28" s="23">
        <f t="shared" si="3"/>
        <v>0.22121292291055153</v>
      </c>
      <c r="P28" s="24"/>
      <c r="Q28" s="25"/>
    </row>
    <row r="29" spans="1:17" s="26" customFormat="1" ht="12.75" customHeight="1" x14ac:dyDescent="0.15">
      <c r="A29" s="96"/>
      <c r="B29" s="15"/>
      <c r="C29" s="16"/>
      <c r="D29" s="134"/>
      <c r="E29" s="132"/>
      <c r="F29" s="41" t="s">
        <v>19</v>
      </c>
      <c r="G29" s="42">
        <f>SUM(G27:G28)</f>
        <v>5619200</v>
      </c>
      <c r="H29" s="36">
        <f>SUM(H27:H28)</f>
        <v>27400</v>
      </c>
      <c r="I29" s="43">
        <f>SUM(I27:I28)</f>
        <v>0</v>
      </c>
      <c r="J29" s="35">
        <f t="shared" si="4"/>
        <v>5591800</v>
      </c>
      <c r="K29" s="36">
        <f>SUM(K27:K28)</f>
        <v>1387409</v>
      </c>
      <c r="L29" s="13">
        <f>SUM(L27:L28)</f>
        <v>1145529</v>
      </c>
      <c r="M29" s="36">
        <f t="shared" si="8"/>
        <v>4204391</v>
      </c>
      <c r="N29" s="37">
        <f t="shared" si="2"/>
        <v>0.24811491827318574</v>
      </c>
      <c r="O29" s="38">
        <f t="shared" si="3"/>
        <v>0.25178121440774487</v>
      </c>
      <c r="P29" s="25"/>
      <c r="Q29" s="25"/>
    </row>
    <row r="30" spans="1:17" s="26" customFormat="1" ht="12.75" customHeight="1" x14ac:dyDescent="0.15">
      <c r="A30" s="96" t="s">
        <v>39</v>
      </c>
      <c r="B30" s="15"/>
      <c r="C30" s="126" t="s">
        <v>48</v>
      </c>
      <c r="D30" s="127"/>
      <c r="E30" s="130">
        <f>SUM(E33,E36,E39)</f>
        <v>3</v>
      </c>
      <c r="F30" s="17" t="s">
        <v>17</v>
      </c>
      <c r="G30" s="18">
        <f t="shared" ref="G30:I31" si="9">SUM(G33,G36,G39)</f>
        <v>489470</v>
      </c>
      <c r="H30" s="19">
        <f>SUM(H33,H36,H39)</f>
        <v>0</v>
      </c>
      <c r="I30" s="20">
        <f t="shared" si="9"/>
        <v>0</v>
      </c>
      <c r="J30" s="21">
        <f t="shared" si="4"/>
        <v>489470</v>
      </c>
      <c r="K30" s="19">
        <f>SUM(K33,K36,K39)</f>
        <v>299570</v>
      </c>
      <c r="L30" s="14">
        <f>SUM(L33,L36,L39)</f>
        <v>0</v>
      </c>
      <c r="M30" s="19">
        <f t="shared" si="8"/>
        <v>189900</v>
      </c>
      <c r="N30" s="39">
        <f t="shared" si="2"/>
        <v>0.61202933785523117</v>
      </c>
      <c r="O30" s="40">
        <f t="shared" si="3"/>
        <v>0.61202933785523117</v>
      </c>
      <c r="P30" s="25"/>
      <c r="Q30" s="25"/>
    </row>
    <row r="31" spans="1:17" s="26" customFormat="1" ht="12.75" customHeight="1" x14ac:dyDescent="0.15">
      <c r="A31" s="96"/>
      <c r="B31" s="15"/>
      <c r="C31" s="128"/>
      <c r="D31" s="129"/>
      <c r="E31" s="130"/>
      <c r="F31" s="27" t="s">
        <v>18</v>
      </c>
      <c r="G31" s="28">
        <f t="shared" si="9"/>
        <v>1706819</v>
      </c>
      <c r="H31" s="29">
        <f t="shared" si="9"/>
        <v>0</v>
      </c>
      <c r="I31" s="30">
        <f t="shared" si="9"/>
        <v>570420</v>
      </c>
      <c r="J31" s="31">
        <f t="shared" si="4"/>
        <v>1136399</v>
      </c>
      <c r="K31" s="29">
        <f>SUM(K34,K37,K40)</f>
        <v>1082799</v>
      </c>
      <c r="L31" s="10">
        <f>SUM(L34,L37,L40)</f>
        <v>0</v>
      </c>
      <c r="M31" s="29">
        <f t="shared" si="8"/>
        <v>53600</v>
      </c>
      <c r="N31" s="22">
        <f t="shared" si="2"/>
        <v>0.95283346782248135</v>
      </c>
      <c r="O31" s="23">
        <f t="shared" si="3"/>
        <v>0.63439591427093323</v>
      </c>
      <c r="P31" s="25"/>
      <c r="Q31" s="25"/>
    </row>
    <row r="32" spans="1:17" s="26" customFormat="1" ht="12.75" customHeight="1" x14ac:dyDescent="0.15">
      <c r="A32" s="96"/>
      <c r="B32" s="15"/>
      <c r="C32" s="128"/>
      <c r="D32" s="129"/>
      <c r="E32" s="130"/>
      <c r="F32" s="41" t="s">
        <v>19</v>
      </c>
      <c r="G32" s="42">
        <f>SUM(G30:G31)</f>
        <v>2196289</v>
      </c>
      <c r="H32" s="36">
        <f>SUM(H30:H31)</f>
        <v>0</v>
      </c>
      <c r="I32" s="43">
        <f>SUM(I30:I31)</f>
        <v>570420</v>
      </c>
      <c r="J32" s="35">
        <f t="shared" si="4"/>
        <v>1625869</v>
      </c>
      <c r="K32" s="36">
        <f>SUM(K30:K31)</f>
        <v>1382369</v>
      </c>
      <c r="L32" s="13">
        <f>SUM(L30:L31)</f>
        <v>0</v>
      </c>
      <c r="M32" s="36">
        <f t="shared" si="8"/>
        <v>243500</v>
      </c>
      <c r="N32" s="44">
        <f t="shared" si="2"/>
        <v>0.8502339364364534</v>
      </c>
      <c r="O32" s="45">
        <f t="shared" si="3"/>
        <v>0.62941124779116042</v>
      </c>
      <c r="P32" s="25"/>
      <c r="Q32" s="25"/>
    </row>
    <row r="33" spans="1:17" s="26" customFormat="1" ht="12.75" customHeight="1" x14ac:dyDescent="0.15">
      <c r="A33" s="96" t="s">
        <v>40</v>
      </c>
      <c r="B33" s="46"/>
      <c r="C33" s="47" t="s">
        <v>23</v>
      </c>
      <c r="D33" s="131" t="s">
        <v>20</v>
      </c>
      <c r="E33" s="130">
        <v>1</v>
      </c>
      <c r="F33" s="17" t="s">
        <v>17</v>
      </c>
      <c r="G33" s="18">
        <v>99380</v>
      </c>
      <c r="H33" s="19">
        <v>0</v>
      </c>
      <c r="I33" s="20">
        <v>0</v>
      </c>
      <c r="J33" s="21">
        <f t="shared" si="4"/>
        <v>99380</v>
      </c>
      <c r="K33" s="19">
        <v>99380</v>
      </c>
      <c r="L33" s="14">
        <v>0</v>
      </c>
      <c r="M33" s="19">
        <f t="shared" si="8"/>
        <v>0</v>
      </c>
      <c r="N33" s="22">
        <f t="shared" si="2"/>
        <v>1</v>
      </c>
      <c r="O33" s="23">
        <f t="shared" si="3"/>
        <v>1</v>
      </c>
      <c r="P33" s="25"/>
      <c r="Q33" s="48"/>
    </row>
    <row r="34" spans="1:17" s="26" customFormat="1" ht="12.75" customHeight="1" x14ac:dyDescent="0.15">
      <c r="A34" s="96"/>
      <c r="B34" s="46"/>
      <c r="C34" s="47"/>
      <c r="D34" s="124"/>
      <c r="E34" s="130"/>
      <c r="F34" s="27" t="s">
        <v>18</v>
      </c>
      <c r="G34" s="28">
        <v>362339</v>
      </c>
      <c r="H34" s="29">
        <v>0</v>
      </c>
      <c r="I34" s="30">
        <v>0</v>
      </c>
      <c r="J34" s="31">
        <f t="shared" si="4"/>
        <v>362339</v>
      </c>
      <c r="K34" s="29">
        <v>362339</v>
      </c>
      <c r="L34" s="10">
        <v>0</v>
      </c>
      <c r="M34" s="29">
        <f t="shared" si="8"/>
        <v>0</v>
      </c>
      <c r="N34" s="22">
        <f t="shared" si="2"/>
        <v>1</v>
      </c>
      <c r="O34" s="23">
        <f t="shared" si="3"/>
        <v>1</v>
      </c>
      <c r="P34" s="25"/>
      <c r="Q34" s="25"/>
    </row>
    <row r="35" spans="1:17" s="26" customFormat="1" ht="12.75" customHeight="1" x14ac:dyDescent="0.15">
      <c r="A35" s="96"/>
      <c r="B35" s="46"/>
      <c r="C35" s="47"/>
      <c r="D35" s="124"/>
      <c r="E35" s="130"/>
      <c r="F35" s="41" t="s">
        <v>19</v>
      </c>
      <c r="G35" s="42">
        <f>SUM(G33:G34)</f>
        <v>461719</v>
      </c>
      <c r="H35" s="36">
        <f>SUM(H33:H34)</f>
        <v>0</v>
      </c>
      <c r="I35" s="43">
        <f>SUM(I33:I34)</f>
        <v>0</v>
      </c>
      <c r="J35" s="35">
        <f t="shared" si="4"/>
        <v>461719</v>
      </c>
      <c r="K35" s="36">
        <f>SUM(K33:K34)</f>
        <v>461719</v>
      </c>
      <c r="L35" s="13">
        <f>SUM(L33:L34)</f>
        <v>0</v>
      </c>
      <c r="M35" s="36">
        <f t="shared" si="8"/>
        <v>0</v>
      </c>
      <c r="N35" s="37">
        <f t="shared" si="2"/>
        <v>1</v>
      </c>
      <c r="O35" s="38">
        <f t="shared" si="3"/>
        <v>1</v>
      </c>
      <c r="P35" s="25"/>
      <c r="Q35" s="25"/>
    </row>
    <row r="36" spans="1:17" s="26" customFormat="1" ht="12.75" customHeight="1" x14ac:dyDescent="0.15">
      <c r="A36" s="96" t="s">
        <v>41</v>
      </c>
      <c r="B36" s="46"/>
      <c r="C36" s="49"/>
      <c r="D36" s="131" t="s">
        <v>21</v>
      </c>
      <c r="E36" s="130">
        <v>2</v>
      </c>
      <c r="F36" s="17" t="s">
        <v>17</v>
      </c>
      <c r="G36" s="18">
        <v>390090</v>
      </c>
      <c r="H36" s="19">
        <v>0</v>
      </c>
      <c r="I36" s="20">
        <v>0</v>
      </c>
      <c r="J36" s="21">
        <f t="shared" si="4"/>
        <v>390090</v>
      </c>
      <c r="K36" s="19">
        <v>200190</v>
      </c>
      <c r="L36" s="14">
        <v>0</v>
      </c>
      <c r="M36" s="19">
        <f t="shared" si="8"/>
        <v>189900</v>
      </c>
      <c r="N36" s="39">
        <f t="shared" si="2"/>
        <v>0.51318926401599629</v>
      </c>
      <c r="O36" s="40">
        <f t="shared" si="3"/>
        <v>0.51318926401599629</v>
      </c>
      <c r="P36" s="25"/>
      <c r="Q36" s="25"/>
    </row>
    <row r="37" spans="1:17" s="2" customFormat="1" ht="12.75" customHeight="1" x14ac:dyDescent="0.15">
      <c r="A37" s="96"/>
      <c r="B37" s="46"/>
      <c r="C37" s="49"/>
      <c r="D37" s="124"/>
      <c r="E37" s="130"/>
      <c r="F37" s="27" t="s">
        <v>18</v>
      </c>
      <c r="G37" s="28">
        <v>1344480</v>
      </c>
      <c r="H37" s="29">
        <v>0</v>
      </c>
      <c r="I37" s="30">
        <v>570420</v>
      </c>
      <c r="J37" s="31">
        <f t="shared" si="4"/>
        <v>774060</v>
      </c>
      <c r="K37" s="29">
        <v>720460</v>
      </c>
      <c r="L37" s="10">
        <v>0</v>
      </c>
      <c r="M37" s="29">
        <f t="shared" si="8"/>
        <v>53600</v>
      </c>
      <c r="N37" s="22">
        <f t="shared" si="2"/>
        <v>0.93075472185618691</v>
      </c>
      <c r="O37" s="23">
        <f t="shared" si="3"/>
        <v>0.53586516720218969</v>
      </c>
      <c r="P37" s="1"/>
      <c r="Q37" s="1"/>
    </row>
    <row r="38" spans="1:17" s="2" customFormat="1" ht="12.75" customHeight="1" x14ac:dyDescent="0.15">
      <c r="A38" s="96"/>
      <c r="B38" s="46"/>
      <c r="C38" s="49"/>
      <c r="D38" s="124"/>
      <c r="E38" s="130"/>
      <c r="F38" s="41" t="s">
        <v>19</v>
      </c>
      <c r="G38" s="42">
        <f>SUM(G36:G37)</f>
        <v>1734570</v>
      </c>
      <c r="H38" s="36">
        <f>SUM(H36:H37)</f>
        <v>0</v>
      </c>
      <c r="I38" s="43">
        <f>SUM(I36:I37)</f>
        <v>570420</v>
      </c>
      <c r="J38" s="35">
        <f t="shared" si="4"/>
        <v>1164150</v>
      </c>
      <c r="K38" s="36">
        <f>SUM(K36:K37)</f>
        <v>920650</v>
      </c>
      <c r="L38" s="13">
        <f>SUM(L36:L37)</f>
        <v>0</v>
      </c>
      <c r="M38" s="36">
        <f t="shared" si="8"/>
        <v>243500</v>
      </c>
      <c r="N38" s="44">
        <f t="shared" si="2"/>
        <v>0.79083451445260489</v>
      </c>
      <c r="O38" s="45">
        <f t="shared" si="3"/>
        <v>0.53076554996339154</v>
      </c>
      <c r="P38" s="1"/>
      <c r="Q38" s="1"/>
    </row>
    <row r="39" spans="1:17" s="2" customFormat="1" ht="12.75" customHeight="1" x14ac:dyDescent="0.15">
      <c r="A39" s="96" t="s">
        <v>42</v>
      </c>
      <c r="B39" s="46"/>
      <c r="C39" s="49"/>
      <c r="D39" s="131" t="s">
        <v>22</v>
      </c>
      <c r="E39" s="130">
        <v>0</v>
      </c>
      <c r="F39" s="17" t="s">
        <v>17</v>
      </c>
      <c r="G39" s="18">
        <v>0</v>
      </c>
      <c r="H39" s="19">
        <v>0</v>
      </c>
      <c r="I39" s="20">
        <v>0</v>
      </c>
      <c r="J39" s="83">
        <f t="shared" si="4"/>
        <v>0</v>
      </c>
      <c r="K39" s="81">
        <v>0</v>
      </c>
      <c r="L39" s="12">
        <v>0</v>
      </c>
      <c r="M39" s="81">
        <f t="shared" si="8"/>
        <v>0</v>
      </c>
      <c r="N39" s="22">
        <f t="shared" si="2"/>
        <v>0</v>
      </c>
      <c r="O39" s="23">
        <f t="shared" si="3"/>
        <v>0</v>
      </c>
      <c r="P39" s="1"/>
      <c r="Q39" s="1"/>
    </row>
    <row r="40" spans="1:17" s="2" customFormat="1" ht="12.75" customHeight="1" x14ac:dyDescent="0.15">
      <c r="A40" s="96"/>
      <c r="B40" s="46"/>
      <c r="C40" s="49"/>
      <c r="D40" s="124"/>
      <c r="E40" s="130"/>
      <c r="F40" s="27" t="s">
        <v>18</v>
      </c>
      <c r="G40" s="28">
        <v>0</v>
      </c>
      <c r="H40" s="29">
        <v>0</v>
      </c>
      <c r="I40" s="30">
        <v>0</v>
      </c>
      <c r="J40" s="31">
        <f t="shared" si="4"/>
        <v>0</v>
      </c>
      <c r="K40" s="29">
        <v>0</v>
      </c>
      <c r="L40" s="10">
        <v>0</v>
      </c>
      <c r="M40" s="29">
        <f t="shared" si="8"/>
        <v>0</v>
      </c>
      <c r="N40" s="22">
        <f t="shared" si="2"/>
        <v>0</v>
      </c>
      <c r="O40" s="23">
        <f t="shared" si="3"/>
        <v>0</v>
      </c>
      <c r="P40" s="1"/>
      <c r="Q40" s="1"/>
    </row>
    <row r="41" spans="1:17" s="2" customFormat="1" ht="12.75" customHeight="1" thickBot="1" x14ac:dyDescent="0.2">
      <c r="A41" s="96"/>
      <c r="B41" s="87"/>
      <c r="C41" s="88"/>
      <c r="D41" s="125"/>
      <c r="E41" s="135"/>
      <c r="F41" s="59" t="s">
        <v>24</v>
      </c>
      <c r="G41" s="78">
        <f>SUM(G39:G40)</f>
        <v>0</v>
      </c>
      <c r="H41" s="60">
        <f>SUM(H39:H40)</f>
        <v>0</v>
      </c>
      <c r="I41" s="61">
        <f>SUM(I39:I40)</f>
        <v>0</v>
      </c>
      <c r="J41" s="62">
        <f t="shared" si="4"/>
        <v>0</v>
      </c>
      <c r="K41" s="60">
        <f>SUM(K39:K40)</f>
        <v>0</v>
      </c>
      <c r="L41" s="11">
        <f>SUM(L39:L40)</f>
        <v>0</v>
      </c>
      <c r="M41" s="60">
        <f t="shared" si="8"/>
        <v>0</v>
      </c>
      <c r="N41" s="63">
        <f t="shared" si="2"/>
        <v>0</v>
      </c>
      <c r="O41" s="23">
        <f t="shared" si="3"/>
        <v>0</v>
      </c>
      <c r="P41" s="1"/>
      <c r="Q41" s="1"/>
    </row>
    <row r="42" spans="1:17" s="4" customFormat="1" ht="10.5" customHeight="1" x14ac:dyDescent="0.15">
      <c r="A42" s="89"/>
      <c r="B42" s="136" t="s">
        <v>54</v>
      </c>
      <c r="C42" s="136"/>
      <c r="D42" s="136"/>
      <c r="E42" s="136"/>
      <c r="F42" s="136"/>
      <c r="G42" s="136"/>
      <c r="H42" s="136"/>
      <c r="I42" s="136"/>
      <c r="J42" s="136"/>
      <c r="K42" s="136"/>
      <c r="L42" s="136"/>
      <c r="M42" s="136"/>
      <c r="N42" s="136"/>
      <c r="O42" s="136"/>
      <c r="P42" s="7"/>
      <c r="Q42" s="7"/>
    </row>
    <row r="43" spans="1:17" ht="10.5" customHeight="1" x14ac:dyDescent="0.15">
      <c r="B43" s="137" t="s">
        <v>51</v>
      </c>
      <c r="C43" s="137"/>
      <c r="D43" s="137"/>
      <c r="E43" s="137"/>
      <c r="F43" s="137"/>
      <c r="G43" s="137"/>
      <c r="H43" s="137"/>
      <c r="I43" s="137"/>
      <c r="J43" s="137"/>
      <c r="K43" s="137"/>
      <c r="L43" s="137"/>
      <c r="M43" s="137"/>
      <c r="N43" s="137"/>
      <c r="O43" s="137"/>
    </row>
    <row r="44" spans="1:17" x14ac:dyDescent="0.15">
      <c r="B44" s="138"/>
      <c r="C44" s="138"/>
      <c r="D44" s="138"/>
      <c r="E44" s="138"/>
      <c r="F44" s="138"/>
      <c r="G44" s="138"/>
      <c r="H44" s="138"/>
      <c r="I44" s="138"/>
      <c r="J44" s="138"/>
      <c r="K44" s="138"/>
      <c r="L44" s="138"/>
      <c r="M44" s="138"/>
    </row>
  </sheetData>
  <mergeCells count="50">
    <mergeCell ref="B42:O42"/>
    <mergeCell ref="B43:O43"/>
    <mergeCell ref="B44:M44"/>
    <mergeCell ref="J6:N6"/>
    <mergeCell ref="N7:N8"/>
    <mergeCell ref="O6:O8"/>
    <mergeCell ref="J7:J8"/>
    <mergeCell ref="K7:L7"/>
    <mergeCell ref="M7:M8"/>
    <mergeCell ref="A36:A38"/>
    <mergeCell ref="D36:D38"/>
    <mergeCell ref="E36:E38"/>
    <mergeCell ref="A39:A41"/>
    <mergeCell ref="D39:D41"/>
    <mergeCell ref="E39:E41"/>
    <mergeCell ref="A30:A32"/>
    <mergeCell ref="C30:D32"/>
    <mergeCell ref="E30:E32"/>
    <mergeCell ref="A33:A35"/>
    <mergeCell ref="D33:D35"/>
    <mergeCell ref="E33:E35"/>
    <mergeCell ref="A24:A26"/>
    <mergeCell ref="D24:D26"/>
    <mergeCell ref="E24:E26"/>
    <mergeCell ref="A27:A29"/>
    <mergeCell ref="D27:D29"/>
    <mergeCell ref="E27:E29"/>
    <mergeCell ref="A18:A20"/>
    <mergeCell ref="C18:D20"/>
    <mergeCell ref="E18:E20"/>
    <mergeCell ref="A21:A23"/>
    <mergeCell ref="D21:D23"/>
    <mergeCell ref="E21:E23"/>
    <mergeCell ref="A12:A14"/>
    <mergeCell ref="B12:D14"/>
    <mergeCell ref="E12:E14"/>
    <mergeCell ref="A15:A17"/>
    <mergeCell ref="B15:D17"/>
    <mergeCell ref="E15:E17"/>
    <mergeCell ref="B2:O2"/>
    <mergeCell ref="A9:A11"/>
    <mergeCell ref="B9:D11"/>
    <mergeCell ref="E9:E11"/>
    <mergeCell ref="B5:D5"/>
    <mergeCell ref="B6:D8"/>
    <mergeCell ref="E6:E8"/>
    <mergeCell ref="F6:F8"/>
    <mergeCell ref="G6:G8"/>
    <mergeCell ref="H6:H8"/>
    <mergeCell ref="I6:I8"/>
  </mergeCells>
  <phoneticPr fontId="3"/>
  <printOptions horizontalCentered="1" verticalCentered="1"/>
  <pageMargins left="0.39370078740157483" right="0.59055118110236227" top="0.78740157480314965" bottom="0.78740157480314965" header="0" footer="0"/>
  <pageSetup paperSize="9" scale="95" orientation="landscape"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移管債権の滞納整理状況</vt:lpstr>
      <vt:lpstr>移管債権の滞納整理状況!Print_Area</vt:lpstr>
    </vt:vector>
  </TitlesOfParts>
  <Company>吹田市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木谷　展啓</cp:lastModifiedBy>
  <cp:lastPrinted>2022-09-06T02:10:26Z</cp:lastPrinted>
  <dcterms:created xsi:type="dcterms:W3CDTF">2019-02-28T01:47:33Z</dcterms:created>
  <dcterms:modified xsi:type="dcterms:W3CDTF">2022-09-06T05:44:18Z</dcterms:modified>
</cp:coreProperties>
</file>