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滞納整理状況の推移（移管分）" sheetId="1" r:id="rId1"/>
  </sheets>
  <definedNames>
    <definedName name="_xlnm.Print_Area" localSheetId="0">'滞納整理状況の推移（移管分）'!$A$1:$I$42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 l="1"/>
  <c r="I31" i="1"/>
  <c r="I30" i="1"/>
  <c r="I14" i="1"/>
  <c r="I13" i="1"/>
  <c r="I12" i="1"/>
  <c r="I29" i="1"/>
  <c r="I26" i="1"/>
  <c r="I17" i="1"/>
  <c r="I11" i="1"/>
  <c r="I8" i="1"/>
  <c r="H37" i="1" l="1"/>
  <c r="G37" i="1"/>
  <c r="F37" i="1"/>
  <c r="E37" i="1"/>
  <c r="H36" i="1"/>
  <c r="H38" i="1" s="1"/>
  <c r="G36" i="1"/>
  <c r="G38" i="1" s="1"/>
  <c r="F36" i="1"/>
  <c r="F38" i="1" s="1"/>
  <c r="E36" i="1"/>
  <c r="H34" i="1"/>
  <c r="H40" i="1" s="1"/>
  <c r="G34" i="1"/>
  <c r="G40" i="1" s="1"/>
  <c r="F34" i="1"/>
  <c r="F40" i="1" s="1"/>
  <c r="E34" i="1"/>
  <c r="H33" i="1"/>
  <c r="H39" i="1" s="1"/>
  <c r="G33" i="1"/>
  <c r="G39" i="1" s="1"/>
  <c r="F33" i="1"/>
  <c r="E33" i="1"/>
  <c r="E39" i="1" s="1"/>
  <c r="H31" i="1"/>
  <c r="G31" i="1"/>
  <c r="F31" i="1"/>
  <c r="E31" i="1"/>
  <c r="H30" i="1"/>
  <c r="G30" i="1"/>
  <c r="F30" i="1"/>
  <c r="E30" i="1"/>
  <c r="H29" i="1"/>
  <c r="G29" i="1"/>
  <c r="F29" i="1"/>
  <c r="E29" i="1"/>
  <c r="H26" i="1"/>
  <c r="H32" i="1" s="1"/>
  <c r="G26" i="1"/>
  <c r="G32" i="1" s="1"/>
  <c r="F26" i="1"/>
  <c r="F32" i="1" s="1"/>
  <c r="E26" i="1"/>
  <c r="E32" i="1" s="1"/>
  <c r="H22" i="1"/>
  <c r="G22" i="1"/>
  <c r="F22" i="1"/>
  <c r="E22" i="1"/>
  <c r="H21" i="1"/>
  <c r="G21" i="1"/>
  <c r="F21" i="1"/>
  <c r="E21" i="1"/>
  <c r="H20" i="1"/>
  <c r="G20" i="1"/>
  <c r="F20" i="1"/>
  <c r="E20" i="1"/>
  <c r="H17" i="1"/>
  <c r="H23" i="1" s="1"/>
  <c r="G17" i="1"/>
  <c r="G23" i="1" s="1"/>
  <c r="F17" i="1"/>
  <c r="F23" i="1" s="1"/>
  <c r="E17" i="1"/>
  <c r="E23" i="1" s="1"/>
  <c r="H13" i="1"/>
  <c r="G13" i="1"/>
  <c r="F13" i="1"/>
  <c r="E13" i="1"/>
  <c r="H12" i="1"/>
  <c r="G12" i="1"/>
  <c r="F12" i="1"/>
  <c r="E12" i="1"/>
  <c r="H11" i="1"/>
  <c r="G11" i="1"/>
  <c r="F11" i="1"/>
  <c r="E11" i="1"/>
  <c r="H8" i="1"/>
  <c r="G8" i="1"/>
  <c r="G14" i="1" s="1"/>
  <c r="F8" i="1"/>
  <c r="F14" i="1" s="1"/>
  <c r="E8" i="1"/>
  <c r="E14" i="1" l="1"/>
  <c r="F39" i="1"/>
  <c r="E40" i="1"/>
  <c r="H14" i="1"/>
  <c r="E38" i="1"/>
  <c r="E35" i="1"/>
  <c r="E41" i="1" s="1"/>
  <c r="F35" i="1"/>
  <c r="F41" i="1" s="1"/>
  <c r="G35" i="1"/>
  <c r="G41" i="1" s="1"/>
  <c r="H35" i="1"/>
  <c r="H41" i="1" s="1"/>
</calcChain>
</file>

<file path=xl/sharedStrings.xml><?xml version="1.0" encoding="utf-8"?>
<sst xmlns="http://schemas.openxmlformats.org/spreadsheetml/2006/main" count="77" uniqueCount="33">
  <si>
    <t>滞納整理状況の推移（移管分）</t>
    <rPh sb="10" eb="12">
      <t>イカン</t>
    </rPh>
    <rPh sb="12" eb="13">
      <t>ブン</t>
    </rPh>
    <phoneticPr fontId="2"/>
  </si>
  <si>
    <t>内容</t>
    <phoneticPr fontId="6"/>
  </si>
  <si>
    <t>令和元年度
（2019年度）</t>
    <rPh sb="0" eb="1">
      <t>レイ</t>
    </rPh>
    <rPh sb="1" eb="2">
      <t>ワ</t>
    </rPh>
    <rPh sb="2" eb="4">
      <t>ガンネン</t>
    </rPh>
    <rPh sb="3" eb="5">
      <t>ネンド</t>
    </rPh>
    <rPh sb="11" eb="13">
      <t>ネンド</t>
    </rPh>
    <phoneticPr fontId="6"/>
  </si>
  <si>
    <t>令和２年度
（2020年度）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</si>
  <si>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令和３年度
（2021年度）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</si>
  <si>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令和４年度
（2022年度）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</si>
  <si>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①</t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</si>
  <si>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</si>
  <si>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r>
      <t xml:space="preserve">調定額
</t>
    </r>
    <r>
      <rPr>
        <sz val="8"/>
        <color theme="1"/>
        <rFont val="BIZ UD明朝 Medium"/>
        <family val="1"/>
        <charset val="128"/>
      </rPr>
      <t>(a)</t>
    </r>
    <rPh sb="0" eb="2">
      <t>チョウテイ</t>
    </rPh>
    <rPh sb="2" eb="3">
      <t>ガク</t>
    </rPh>
    <phoneticPr fontId="6"/>
  </si>
  <si>
    <t>現年度</t>
  </si>
  <si>
    <t>滞納分</t>
  </si>
  <si>
    <t>計</t>
  </si>
  <si>
    <t>②</t>
    <phoneticPr fontId="2"/>
  </si>
  <si>
    <r>
      <t xml:space="preserve">収入額
</t>
    </r>
    <r>
      <rPr>
        <sz val="8"/>
        <color theme="1"/>
        <rFont val="BIZ UD明朝 Medium"/>
        <family val="1"/>
        <charset val="128"/>
      </rPr>
      <t>(b)</t>
    </r>
    <rPh sb="0" eb="2">
      <t>シュウニュウ</t>
    </rPh>
    <rPh sb="2" eb="3">
      <t>ガク</t>
    </rPh>
    <phoneticPr fontId="6"/>
  </si>
  <si>
    <t>③</t>
    <phoneticPr fontId="2"/>
  </si>
  <si>
    <r>
      <t>収納率</t>
    </r>
    <r>
      <rPr>
        <sz val="11"/>
        <color theme="1"/>
        <rFont val="BIZ UD明朝 Medium"/>
        <family val="1"/>
        <charset val="128"/>
      </rPr>
      <t xml:space="preserve">
</t>
    </r>
    <r>
      <rPr>
        <sz val="8"/>
        <color theme="1"/>
        <rFont val="BIZ UD明朝 Medium"/>
        <family val="1"/>
        <charset val="128"/>
      </rPr>
      <t>[(b)/(a)]</t>
    </r>
    <phoneticPr fontId="2"/>
  </si>
  <si>
    <t>④</t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</si>
  <si>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</si>
  <si>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⑤</t>
    <phoneticPr fontId="2"/>
  </si>
  <si>
    <t>⑥</t>
    <phoneticPr fontId="2"/>
  </si>
  <si>
    <t>⑦</t>
    <phoneticPr fontId="2"/>
  </si>
  <si>
    <t>介護保険料</t>
    <rPh sb="0" eb="2">
      <t>カイゴ</t>
    </rPh>
    <rPh sb="2" eb="5">
      <t>ホケンリョウ</t>
    </rPh>
    <phoneticPr fontId="2"/>
  </si>
  <si>
    <t>⑧</t>
    <phoneticPr fontId="2"/>
  </si>
  <si>
    <t>⑨</t>
    <phoneticPr fontId="2"/>
  </si>
  <si>
    <t>⑩</t>
    <phoneticPr fontId="2"/>
  </si>
  <si>
    <t>計</t>
    <rPh sb="0" eb="1">
      <t>ケイ</t>
    </rPh>
    <phoneticPr fontId="2"/>
  </si>
  <si>
    <t>⑪</t>
    <phoneticPr fontId="2"/>
  </si>
  <si>
    <t>⑫</t>
    <phoneticPr fontId="2"/>
  </si>
  <si>
    <t>※ 保育所保育料及び未熟児養育医療自己負担納入金については、移管対象の債権が無かったため、省略しています。
※ 後期高齢者医療保険料及び介護保険料については、令和４年度より移管しています。</t>
    <rPh sb="2" eb="4">
      <t>ホイク</t>
    </rPh>
    <rPh sb="4" eb="5">
      <t>ショ</t>
    </rPh>
    <rPh sb="5" eb="8">
      <t>ホイクリョウ</t>
    </rPh>
    <rPh sb="8" eb="9">
      <t>オヨ</t>
    </rPh>
    <rPh sb="30" eb="32">
      <t>イカン</t>
    </rPh>
    <rPh sb="32" eb="34">
      <t>タイショウ</t>
    </rPh>
    <rPh sb="35" eb="37">
      <t>サイケン</t>
    </rPh>
    <rPh sb="38" eb="39">
      <t>ナ</t>
    </rPh>
    <rPh sb="45" eb="47">
      <t>ショウリャク</t>
    </rPh>
    <phoneticPr fontId="2"/>
  </si>
  <si>
    <t>令和５年度
（2023年度）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</si>
  <si>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0円</t>
    <rPh sb="1" eb="2">
      <t>エン</t>
    </rPh>
    <phoneticPr fontId="2"/>
  </si>
  <si>
    <t>第1版　令和6年(2024年)8月23日</t>
    <rPh sb="0" eb="1">
      <t>ダイ</t>
    </rPh>
    <rPh sb="2" eb="3">
      <t>バン</t>
    </rPh>
    <rPh sb="4" eb="6">
      <t>レイワ</t>
    </rPh>
    <rPh sb="7" eb="8">
      <t>ネン</t>
    </rPh>
    <rPh sb="13" eb="14">
      <t>ネン</t>
    </rPh>
    <rPh sb="16" eb="17">
      <t>ガツ</t>
    </rPh>
    <rPh sb="19" eb="20">
      <t>ニチ</t>
    </rPh>
    <phoneticPr fontId="2"/>
  </si>
  <si>
    <t>税務部債権管理課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</si>
</sst>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件&quot;"/>
    <numFmt numFmtId="177" formatCode="#,###&quot;円&quot;"/>
    <numFmt numFmtId="178" formatCode="0.0%"/>
  </numFmts>
  <fonts count="12" x14ac:knownFonts="1">
    <font>
      <sz val="11"/>
      <color theme="1"/>
      <name val="ＭＳ Ｐ明朝"/>
      <family val="2"/>
      <charset val="128"/>
    </font>
    <font>
      <sz val="11"/>
      <color theme="1"/>
      <name val="BIZ UD明朝 Medium"/>
      <family val="1"/>
      <charset val="128"/>
    </font>
    <font>
      <sz val="6"/>
      <name val="ＭＳ Ｐ明朝"/>
      <family val="2"/>
      <charset val="128"/>
    </font>
    <font>
      <u/>
      <sz val="11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176" fontId="1" fillId="0" borderId="8" xfId="1" applyNumberFormat="1" applyFont="1" applyFill="1" applyBorder="1" applyAlignment="1">
      <alignment horizontal="center" vertical="center"/>
    </xf>
    <xf numFmtId="177" fontId="9" fillId="0" borderId="9" xfId="1" applyNumberFormat="1" applyFont="1" applyFill="1" applyBorder="1" applyAlignment="1">
      <alignment vertical="center" shrinkToFit="1"/>
    </xf>
    <xf numFmtId="177" fontId="9" fillId="0" borderId="10" xfId="1" applyNumberFormat="1" applyFont="1" applyFill="1" applyBorder="1" applyAlignment="1">
      <alignment vertical="center" shrinkToFit="1"/>
    </xf>
    <xf numFmtId="176" fontId="1" fillId="0" borderId="13" xfId="1" applyNumberFormat="1" applyFont="1" applyFill="1" applyBorder="1" applyAlignment="1">
      <alignment horizontal="center" vertical="center"/>
    </xf>
    <xf numFmtId="177" fontId="9" fillId="0" borderId="14" xfId="1" applyNumberFormat="1" applyFont="1" applyFill="1" applyBorder="1" applyAlignment="1">
      <alignment vertical="center" shrinkToFit="1"/>
    </xf>
    <xf numFmtId="177" fontId="9" fillId="0" borderId="15" xfId="1" applyNumberFormat="1" applyFont="1" applyFill="1" applyBorder="1" applyAlignment="1">
      <alignment vertical="center" shrinkToFit="1"/>
    </xf>
    <xf numFmtId="176" fontId="1" fillId="0" borderId="17" xfId="1" applyNumberFormat="1" applyFont="1" applyFill="1" applyBorder="1" applyAlignment="1">
      <alignment horizontal="center" vertical="center"/>
    </xf>
    <xf numFmtId="177" fontId="9" fillId="0" borderId="18" xfId="1" applyNumberFormat="1" applyFont="1" applyFill="1" applyBorder="1" applyAlignment="1">
      <alignment vertical="center" shrinkToFit="1"/>
    </xf>
    <xf numFmtId="177" fontId="9" fillId="0" borderId="19" xfId="1" applyNumberFormat="1" applyFont="1" applyFill="1" applyBorder="1" applyAlignment="1">
      <alignment vertical="center" shrinkToFit="1"/>
    </xf>
    <xf numFmtId="176" fontId="1" fillId="0" borderId="21" xfId="1" applyNumberFormat="1" applyFont="1" applyFill="1" applyBorder="1" applyAlignment="1">
      <alignment horizontal="center" vertical="center"/>
    </xf>
    <xf numFmtId="177" fontId="9" fillId="0" borderId="22" xfId="1" applyNumberFormat="1" applyFont="1" applyFill="1" applyBorder="1" applyAlignment="1">
      <alignment vertical="center" shrinkToFit="1"/>
    </xf>
    <xf numFmtId="177" fontId="9" fillId="0" borderId="23" xfId="1" applyNumberFormat="1" applyFont="1" applyFill="1" applyBorder="1" applyAlignment="1">
      <alignment vertical="center" shrinkToFit="1"/>
    </xf>
    <xf numFmtId="177" fontId="9" fillId="0" borderId="24" xfId="1" applyNumberFormat="1" applyFont="1" applyFill="1" applyBorder="1" applyAlignment="1">
      <alignment vertical="center" shrinkToFit="1"/>
    </xf>
    <xf numFmtId="177" fontId="9" fillId="0" borderId="25" xfId="1" applyNumberFormat="1" applyFont="1" applyFill="1" applyBorder="1" applyAlignment="1">
      <alignment vertical="center" shrinkToFit="1"/>
    </xf>
    <xf numFmtId="178" fontId="10" fillId="0" borderId="22" xfId="1" applyNumberFormat="1" applyFont="1" applyFill="1" applyBorder="1" applyAlignment="1">
      <alignment vertical="center" shrinkToFit="1"/>
    </xf>
    <xf numFmtId="178" fontId="10" fillId="0" borderId="23" xfId="1" applyNumberFormat="1" applyFont="1" applyFill="1" applyBorder="1" applyAlignment="1">
      <alignment vertical="center" shrinkToFit="1"/>
    </xf>
    <xf numFmtId="178" fontId="10" fillId="0" borderId="14" xfId="1" applyNumberFormat="1" applyFont="1" applyFill="1" applyBorder="1" applyAlignment="1">
      <alignment vertical="center" shrinkToFit="1"/>
    </xf>
    <xf numFmtId="178" fontId="10" fillId="0" borderId="15" xfId="1" applyNumberFormat="1" applyFont="1" applyFill="1" applyBorder="1" applyAlignment="1">
      <alignment vertical="center" shrinkToFit="1"/>
    </xf>
    <xf numFmtId="176" fontId="1" fillId="0" borderId="28" xfId="1" applyNumberFormat="1" applyFont="1" applyFill="1" applyBorder="1" applyAlignment="1">
      <alignment horizontal="center" vertical="center"/>
    </xf>
    <xf numFmtId="178" fontId="10" fillId="0" borderId="29" xfId="1" applyNumberFormat="1" applyFont="1" applyFill="1" applyBorder="1" applyAlignment="1">
      <alignment vertical="center" shrinkToFit="1"/>
    </xf>
    <xf numFmtId="178" fontId="10" fillId="0" borderId="30" xfId="1" applyNumberFormat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23" xfId="1" applyNumberFormat="1" applyFont="1" applyFill="1" applyBorder="1" applyAlignment="1">
      <alignment horizontal="right" vertical="center" shrinkToFit="1"/>
    </xf>
    <xf numFmtId="0" fontId="9" fillId="0" borderId="15" xfId="1" applyNumberFormat="1" applyFont="1" applyFill="1" applyBorder="1" applyAlignment="1">
      <alignment horizontal="right" vertical="center" shrinkToFit="1"/>
    </xf>
    <xf numFmtId="177" fontId="9" fillId="0" borderId="25" xfId="1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 wrapText="1"/>
    </xf>
    <xf numFmtId="0" fontId="1" fillId="0" borderId="11" xfId="1" applyFont="1" applyFill="1" applyBorder="1" applyAlignment="1">
      <alignment horizontal="center" vertical="center" textRotation="255" wrapText="1"/>
    </xf>
    <xf numFmtId="0" fontId="1" fillId="0" borderId="26" xfId="1" applyFont="1" applyFill="1" applyBorder="1" applyAlignment="1">
      <alignment horizontal="center" vertical="center" textRotation="255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/>
    </xf>
    <xf numFmtId="0" fontId="1" fillId="0" borderId="11" xfId="1" applyFont="1" applyFill="1" applyBorder="1" applyAlignment="1">
      <alignment horizontal="center" vertical="center" textRotation="255"/>
    </xf>
    <xf numFmtId="0" fontId="1" fillId="0" borderId="26" xfId="1" applyFont="1" applyFill="1" applyBorder="1" applyAlignment="1">
      <alignment horizontal="center" vertical="center" textRotation="255"/>
    </xf>
    <xf numFmtId="0" fontId="7" fillId="0" borderId="31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horizontal="center" vertical="center" textRotation="255" wrapText="1"/>
    </xf>
    <xf numFmtId="0" fontId="1" fillId="0" borderId="32" xfId="1" applyFont="1" applyFill="1" applyBorder="1" applyAlignment="1">
      <alignment horizontal="center" vertical="center" textRotation="255" wrapText="1"/>
    </xf>
    <xf numFmtId="0" fontId="1" fillId="0" borderId="33" xfId="1" applyFont="1" applyFill="1" applyBorder="1" applyAlignment="1">
      <alignment horizontal="center" vertical="center" textRotation="255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Normal="100" workbookViewId="0">
      <selection activeCell="A3" sqref="A3:I3"/>
    </sheetView>
  </sheetViews>
  <sheetFormatPr defaultRowHeight="15" customHeight="1" x14ac:dyDescent="0.15"/>
  <cols>
    <col min="1" max="1" width="2.5" style="1" customWidth="1"/>
    <col min="2" max="2" width="3.75" style="1" customWidth="1"/>
    <col min="3" max="3" width="8.125" style="1" customWidth="1"/>
    <col min="4" max="4" width="6.875" style="1" customWidth="1"/>
    <col min="5" max="9" width="14.625" style="1" customWidth="1"/>
    <col min="10" max="14" width="9" style="1"/>
    <col min="15" max="15" width="9.5" style="1" bestFit="1" customWidth="1"/>
    <col min="16" max="16384" width="9" style="1"/>
  </cols>
  <sheetData>
    <row r="1" spans="1:9" ht="18" customHeight="1" x14ac:dyDescent="0.15">
      <c r="B1" s="33" t="s">
        <v>31</v>
      </c>
      <c r="C1" s="33"/>
      <c r="D1" s="33"/>
      <c r="E1" s="34"/>
      <c r="G1" s="29"/>
      <c r="H1" s="35" t="s">
        <v>32</v>
      </c>
      <c r="I1" s="36"/>
    </row>
    <row r="2" spans="1:9" ht="9.9499999999999993" customHeight="1" x14ac:dyDescent="0.15">
      <c r="B2" s="2"/>
      <c r="C2" s="2"/>
      <c r="D2" s="2"/>
      <c r="G2" s="3"/>
      <c r="H2" s="3"/>
    </row>
    <row r="3" spans="1:9" ht="24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34"/>
    </row>
    <row r="4" spans="1:9" ht="9.9499999999999993" customHeight="1" thickBot="1" x14ac:dyDescent="0.2">
      <c r="A4" s="4"/>
      <c r="B4" s="4"/>
      <c r="C4" s="4"/>
      <c r="D4" s="4"/>
      <c r="E4" s="4"/>
      <c r="F4" s="4"/>
      <c r="G4" s="4"/>
      <c r="H4" s="4"/>
    </row>
    <row r="5" spans="1:9" ht="33.75" customHeight="1" thickBot="1" x14ac:dyDescent="0.2">
      <c r="B5" s="46" t="s">
        <v>1</v>
      </c>
      <c r="C5" s="47"/>
      <c r="D5" s="48"/>
      <c r="E5" s="5" t="s">
        <v>2</v>
      </c>
      <c r="F5" s="5" t="s">
        <v>3</v>
      </c>
      <c r="G5" s="5" t="s">
        <v>4</v>
      </c>
      <c r="H5" s="6" t="s">
        <v>5</v>
      </c>
      <c r="I5" s="6" t="s">
        <v>29</v>
      </c>
    </row>
    <row r="6" spans="1:9" ht="21" customHeight="1" x14ac:dyDescent="0.15">
      <c r="A6" s="37" t="s">
        <v>6</v>
      </c>
      <c r="B6" s="38" t="s">
        <v>7</v>
      </c>
      <c r="C6" s="41" t="s">
        <v>8</v>
      </c>
      <c r="D6" s="7" t="s">
        <v>9</v>
      </c>
      <c r="E6" s="8">
        <v>5007180</v>
      </c>
      <c r="F6" s="8">
        <v>8642220</v>
      </c>
      <c r="G6" s="8">
        <v>4880830</v>
      </c>
      <c r="H6" s="9">
        <v>5715520</v>
      </c>
      <c r="I6" s="9">
        <v>1674620</v>
      </c>
    </row>
    <row r="7" spans="1:9" ht="21" customHeight="1" x14ac:dyDescent="0.15">
      <c r="A7" s="37"/>
      <c r="B7" s="39"/>
      <c r="C7" s="42"/>
      <c r="D7" s="10" t="s">
        <v>10</v>
      </c>
      <c r="E7" s="11">
        <v>18588793</v>
      </c>
      <c r="F7" s="11">
        <v>27031618</v>
      </c>
      <c r="G7" s="11">
        <v>18108439</v>
      </c>
      <c r="H7" s="12">
        <v>9917150</v>
      </c>
      <c r="I7" s="12">
        <v>5001972</v>
      </c>
    </row>
    <row r="8" spans="1:9" ht="21" customHeight="1" x14ac:dyDescent="0.15">
      <c r="A8" s="37"/>
      <c r="B8" s="39"/>
      <c r="C8" s="43"/>
      <c r="D8" s="13" t="s">
        <v>11</v>
      </c>
      <c r="E8" s="14">
        <f t="shared" ref="E8:H8" si="0">IF(SUM(E6:E7)&gt;0,SUM(E6:E7),"")</f>
        <v>23595973</v>
      </c>
      <c r="F8" s="14">
        <f t="shared" si="0"/>
        <v>35673838</v>
      </c>
      <c r="G8" s="14">
        <f t="shared" si="0"/>
        <v>22989269</v>
      </c>
      <c r="H8" s="15">
        <f t="shared" si="0"/>
        <v>15632670</v>
      </c>
      <c r="I8" s="15">
        <f t="shared" ref="I8" si="1">IF(SUM(I6:I7)&gt;0,SUM(I6:I7),"")</f>
        <v>6676592</v>
      </c>
    </row>
    <row r="9" spans="1:9" ht="21" customHeight="1" x14ac:dyDescent="0.15">
      <c r="A9" s="37" t="s">
        <v>12</v>
      </c>
      <c r="B9" s="39"/>
      <c r="C9" s="44" t="s">
        <v>13</v>
      </c>
      <c r="D9" s="16" t="s">
        <v>9</v>
      </c>
      <c r="E9" s="17">
        <v>4071530</v>
      </c>
      <c r="F9" s="17">
        <v>5576066</v>
      </c>
      <c r="G9" s="17">
        <v>3360260</v>
      </c>
      <c r="H9" s="18">
        <v>1436600</v>
      </c>
      <c r="I9" s="18">
        <v>949057</v>
      </c>
    </row>
    <row r="10" spans="1:9" ht="21" customHeight="1" x14ac:dyDescent="0.15">
      <c r="A10" s="37"/>
      <c r="B10" s="39"/>
      <c r="C10" s="42"/>
      <c r="D10" s="10" t="s">
        <v>10</v>
      </c>
      <c r="E10" s="11">
        <v>11069685</v>
      </c>
      <c r="F10" s="11">
        <v>20119649</v>
      </c>
      <c r="G10" s="11">
        <v>7826528</v>
      </c>
      <c r="H10" s="12">
        <v>5753231</v>
      </c>
      <c r="I10" s="12">
        <v>2052290</v>
      </c>
    </row>
    <row r="11" spans="1:9" ht="21" customHeight="1" x14ac:dyDescent="0.15">
      <c r="A11" s="37"/>
      <c r="B11" s="39"/>
      <c r="C11" s="42"/>
      <c r="D11" s="13" t="s">
        <v>11</v>
      </c>
      <c r="E11" s="19">
        <f t="shared" ref="E11:H11" si="2">IF(SUM(E9:E10)&gt;0,SUM(E9:E10),"")</f>
        <v>15141215</v>
      </c>
      <c r="F11" s="19">
        <f t="shared" si="2"/>
        <v>25695715</v>
      </c>
      <c r="G11" s="19">
        <f t="shared" si="2"/>
        <v>11186788</v>
      </c>
      <c r="H11" s="20">
        <f t="shared" si="2"/>
        <v>7189831</v>
      </c>
      <c r="I11" s="20">
        <f t="shared" ref="I11" si="3">IF(SUM(I9:I10)&gt;0,SUM(I9:I10),"")</f>
        <v>3001347</v>
      </c>
    </row>
    <row r="12" spans="1:9" ht="21" customHeight="1" x14ac:dyDescent="0.15">
      <c r="A12" s="37" t="s">
        <v>14</v>
      </c>
      <c r="B12" s="39"/>
      <c r="C12" s="44" t="s">
        <v>15</v>
      </c>
      <c r="D12" s="16" t="s">
        <v>9</v>
      </c>
      <c r="E12" s="21">
        <f t="shared" ref="E12:H13" si="4">IF(E6=0,"",E9/E6)</f>
        <v>0.81313833335330465</v>
      </c>
      <c r="F12" s="21">
        <f t="shared" si="4"/>
        <v>0.64521222556241331</v>
      </c>
      <c r="G12" s="21">
        <f t="shared" si="4"/>
        <v>0.68846077408965278</v>
      </c>
      <c r="H12" s="22">
        <f t="shared" si="4"/>
        <v>0.25135070824701866</v>
      </c>
      <c r="I12" s="22">
        <f>IF(I6=0,"",I9/I6)</f>
        <v>0.56672976555875365</v>
      </c>
    </row>
    <row r="13" spans="1:9" ht="21" customHeight="1" x14ac:dyDescent="0.15">
      <c r="A13" s="37"/>
      <c r="B13" s="39"/>
      <c r="C13" s="42"/>
      <c r="D13" s="10" t="s">
        <v>10</v>
      </c>
      <c r="E13" s="23">
        <f t="shared" si="4"/>
        <v>0.59550316150166394</v>
      </c>
      <c r="F13" s="23">
        <f t="shared" si="4"/>
        <v>0.74430058163739954</v>
      </c>
      <c r="G13" s="23">
        <f t="shared" si="4"/>
        <v>0.43220335005132138</v>
      </c>
      <c r="H13" s="24">
        <f t="shared" si="4"/>
        <v>0.58012947268116344</v>
      </c>
      <c r="I13" s="24">
        <f>IF(I7=0,"",I10/I7)</f>
        <v>0.41029617918692868</v>
      </c>
    </row>
    <row r="14" spans="1:9" ht="21" customHeight="1" thickBot="1" x14ac:dyDescent="0.2">
      <c r="A14" s="37"/>
      <c r="B14" s="40"/>
      <c r="C14" s="45"/>
      <c r="D14" s="25" t="s">
        <v>11</v>
      </c>
      <c r="E14" s="26">
        <f t="shared" ref="E14:G14" si="5">IF(E8="","",E11/E8)</f>
        <v>0.64168640131941157</v>
      </c>
      <c r="F14" s="26">
        <f t="shared" si="5"/>
        <v>0.72029578090252022</v>
      </c>
      <c r="G14" s="26">
        <f t="shared" si="5"/>
        <v>0.48660912184724098</v>
      </c>
      <c r="H14" s="27">
        <f>IF(H8="","",H11/H8)</f>
        <v>0.45992341679316456</v>
      </c>
      <c r="I14" s="27">
        <f>IF(I8="","",I11/I8)</f>
        <v>0.44953278558881538</v>
      </c>
    </row>
    <row r="15" spans="1:9" ht="21" customHeight="1" x14ac:dyDescent="0.15">
      <c r="A15" s="37" t="s">
        <v>16</v>
      </c>
      <c r="B15" s="38" t="s">
        <v>17</v>
      </c>
      <c r="C15" s="41" t="s">
        <v>8</v>
      </c>
      <c r="D15" s="7" t="s">
        <v>9</v>
      </c>
      <c r="E15" s="8"/>
      <c r="F15" s="8"/>
      <c r="G15" s="8"/>
      <c r="H15" s="9">
        <v>586400</v>
      </c>
      <c r="I15" s="9">
        <v>144399</v>
      </c>
    </row>
    <row r="16" spans="1:9" ht="21" customHeight="1" x14ac:dyDescent="0.15">
      <c r="A16" s="37"/>
      <c r="B16" s="39"/>
      <c r="C16" s="42"/>
      <c r="D16" s="10" t="s">
        <v>10</v>
      </c>
      <c r="E16" s="11"/>
      <c r="F16" s="11"/>
      <c r="G16" s="11"/>
      <c r="H16" s="12">
        <v>313446</v>
      </c>
      <c r="I16" s="12">
        <v>143034</v>
      </c>
    </row>
    <row r="17" spans="1:9" ht="21" customHeight="1" x14ac:dyDescent="0.15">
      <c r="A17" s="37"/>
      <c r="B17" s="39"/>
      <c r="C17" s="43"/>
      <c r="D17" s="13" t="s">
        <v>11</v>
      </c>
      <c r="E17" s="14" t="str">
        <f t="shared" ref="E17:H17" si="6">IF(SUM(E15:E16)&gt;0,SUM(E15:E16),"")</f>
        <v/>
      </c>
      <c r="F17" s="14" t="str">
        <f t="shared" si="6"/>
        <v/>
      </c>
      <c r="G17" s="14" t="str">
        <f t="shared" si="6"/>
        <v/>
      </c>
      <c r="H17" s="15">
        <f t="shared" si="6"/>
        <v>899846</v>
      </c>
      <c r="I17" s="15">
        <f t="shared" ref="I17" si="7">IF(SUM(I15:I16)&gt;0,SUM(I15:I16),"")</f>
        <v>287433</v>
      </c>
    </row>
    <row r="18" spans="1:9" ht="21" customHeight="1" x14ac:dyDescent="0.15">
      <c r="A18" s="37" t="s">
        <v>18</v>
      </c>
      <c r="B18" s="39"/>
      <c r="C18" s="44" t="s">
        <v>13</v>
      </c>
      <c r="D18" s="16" t="s">
        <v>9</v>
      </c>
      <c r="E18" s="17"/>
      <c r="F18" s="17"/>
      <c r="G18" s="17"/>
      <c r="H18" s="18">
        <v>293200</v>
      </c>
      <c r="I18" s="30" t="s">
        <v>30</v>
      </c>
    </row>
    <row r="19" spans="1:9" ht="21" customHeight="1" x14ac:dyDescent="0.15">
      <c r="A19" s="37"/>
      <c r="B19" s="39"/>
      <c r="C19" s="42"/>
      <c r="D19" s="10" t="s">
        <v>10</v>
      </c>
      <c r="E19" s="11"/>
      <c r="F19" s="11"/>
      <c r="G19" s="11"/>
      <c r="H19" s="12">
        <v>142200</v>
      </c>
      <c r="I19" s="31" t="s">
        <v>30</v>
      </c>
    </row>
    <row r="20" spans="1:9" ht="21" customHeight="1" x14ac:dyDescent="0.15">
      <c r="A20" s="37"/>
      <c r="B20" s="39"/>
      <c r="C20" s="42"/>
      <c r="D20" s="13" t="s">
        <v>11</v>
      </c>
      <c r="E20" s="19" t="str">
        <f t="shared" ref="E20:H20" si="8">IF(SUM(E18:E19)&gt;0,SUM(E18:E19),"")</f>
        <v/>
      </c>
      <c r="F20" s="19" t="str">
        <f t="shared" si="8"/>
        <v/>
      </c>
      <c r="G20" s="19" t="str">
        <f t="shared" si="8"/>
        <v/>
      </c>
      <c r="H20" s="20">
        <f t="shared" si="8"/>
        <v>435400</v>
      </c>
      <c r="I20" s="32" t="s">
        <v>30</v>
      </c>
    </row>
    <row r="21" spans="1:9" ht="21" customHeight="1" x14ac:dyDescent="0.15">
      <c r="A21" s="37" t="s">
        <v>19</v>
      </c>
      <c r="B21" s="39"/>
      <c r="C21" s="44" t="s">
        <v>15</v>
      </c>
      <c r="D21" s="16" t="s">
        <v>9</v>
      </c>
      <c r="E21" s="21" t="str">
        <f t="shared" ref="E21:H22" si="9">IF(E15=0,"",E18/E15)</f>
        <v/>
      </c>
      <c r="F21" s="21" t="str">
        <f t="shared" si="9"/>
        <v/>
      </c>
      <c r="G21" s="21" t="str">
        <f t="shared" si="9"/>
        <v/>
      </c>
      <c r="H21" s="22">
        <f t="shared" si="9"/>
        <v>0.5</v>
      </c>
      <c r="I21" s="22">
        <v>0</v>
      </c>
    </row>
    <row r="22" spans="1:9" ht="21" customHeight="1" x14ac:dyDescent="0.15">
      <c r="A22" s="37"/>
      <c r="B22" s="39"/>
      <c r="C22" s="42"/>
      <c r="D22" s="10" t="s">
        <v>10</v>
      </c>
      <c r="E22" s="23" t="str">
        <f t="shared" si="9"/>
        <v/>
      </c>
      <c r="F22" s="23" t="str">
        <f t="shared" si="9"/>
        <v/>
      </c>
      <c r="G22" s="23" t="str">
        <f t="shared" si="9"/>
        <v/>
      </c>
      <c r="H22" s="24">
        <f t="shared" si="9"/>
        <v>0.45366666028598229</v>
      </c>
      <c r="I22" s="24">
        <v>0</v>
      </c>
    </row>
    <row r="23" spans="1:9" ht="21" customHeight="1" thickBot="1" x14ac:dyDescent="0.2">
      <c r="A23" s="37"/>
      <c r="B23" s="40"/>
      <c r="C23" s="45"/>
      <c r="D23" s="25" t="s">
        <v>11</v>
      </c>
      <c r="E23" s="26" t="str">
        <f t="shared" ref="E23:G23" si="10">IF(E17="","",E20/E17)</f>
        <v/>
      </c>
      <c r="F23" s="26" t="str">
        <f t="shared" si="10"/>
        <v/>
      </c>
      <c r="G23" s="26" t="str">
        <f t="shared" si="10"/>
        <v/>
      </c>
      <c r="H23" s="27">
        <f>IF(H17="","",H20/H17)</f>
        <v>0.48386057169782387</v>
      </c>
      <c r="I23" s="27">
        <v>0</v>
      </c>
    </row>
    <row r="24" spans="1:9" ht="21" customHeight="1" x14ac:dyDescent="0.15">
      <c r="A24" s="37" t="s">
        <v>20</v>
      </c>
      <c r="B24" s="50" t="s">
        <v>21</v>
      </c>
      <c r="C24" s="41" t="s">
        <v>8</v>
      </c>
      <c r="D24" s="7" t="s">
        <v>9</v>
      </c>
      <c r="E24" s="8"/>
      <c r="F24" s="8"/>
      <c r="G24" s="8"/>
      <c r="H24" s="9">
        <v>2041571</v>
      </c>
      <c r="I24" s="9">
        <v>275003</v>
      </c>
    </row>
    <row r="25" spans="1:9" ht="21" customHeight="1" x14ac:dyDescent="0.15">
      <c r="A25" s="37"/>
      <c r="B25" s="51"/>
      <c r="C25" s="42"/>
      <c r="D25" s="10" t="s">
        <v>10</v>
      </c>
      <c r="E25" s="11"/>
      <c r="F25" s="11"/>
      <c r="G25" s="11"/>
      <c r="H25" s="12">
        <v>4365555</v>
      </c>
      <c r="I25" s="12">
        <v>1412826</v>
      </c>
    </row>
    <row r="26" spans="1:9" ht="21" customHeight="1" x14ac:dyDescent="0.15">
      <c r="A26" s="37"/>
      <c r="B26" s="51"/>
      <c r="C26" s="43"/>
      <c r="D26" s="13" t="s">
        <v>11</v>
      </c>
      <c r="E26" s="14" t="str">
        <f t="shared" ref="E26:H26" si="11">IF(SUM(E24:E25)&gt;0,SUM(E24:E25),"")</f>
        <v/>
      </c>
      <c r="F26" s="14" t="str">
        <f t="shared" si="11"/>
        <v/>
      </c>
      <c r="G26" s="14" t="str">
        <f t="shared" si="11"/>
        <v/>
      </c>
      <c r="H26" s="15">
        <f t="shared" si="11"/>
        <v>6407126</v>
      </c>
      <c r="I26" s="15">
        <f t="shared" ref="I26" si="12">IF(SUM(I24:I25)&gt;0,SUM(I24:I25),"")</f>
        <v>1687829</v>
      </c>
    </row>
    <row r="27" spans="1:9" ht="21" customHeight="1" x14ac:dyDescent="0.15">
      <c r="A27" s="37" t="s">
        <v>22</v>
      </c>
      <c r="B27" s="51"/>
      <c r="C27" s="44" t="s">
        <v>13</v>
      </c>
      <c r="D27" s="16" t="s">
        <v>9</v>
      </c>
      <c r="E27" s="17"/>
      <c r="F27" s="17"/>
      <c r="G27" s="17"/>
      <c r="H27" s="18">
        <v>1377498</v>
      </c>
      <c r="I27" s="18">
        <v>160869</v>
      </c>
    </row>
    <row r="28" spans="1:9" ht="21" customHeight="1" x14ac:dyDescent="0.15">
      <c r="A28" s="37"/>
      <c r="B28" s="51"/>
      <c r="C28" s="42"/>
      <c r="D28" s="10" t="s">
        <v>10</v>
      </c>
      <c r="E28" s="11"/>
      <c r="F28" s="11"/>
      <c r="G28" s="11"/>
      <c r="H28" s="12">
        <v>3676508</v>
      </c>
      <c r="I28" s="12">
        <v>1045504</v>
      </c>
    </row>
    <row r="29" spans="1:9" ht="21" customHeight="1" x14ac:dyDescent="0.15">
      <c r="A29" s="37"/>
      <c r="B29" s="51"/>
      <c r="C29" s="42"/>
      <c r="D29" s="13" t="s">
        <v>11</v>
      </c>
      <c r="E29" s="19" t="str">
        <f t="shared" ref="E29:H29" si="13">IF(SUM(E27:E28)&gt;0,SUM(E27:E28),"")</f>
        <v/>
      </c>
      <c r="F29" s="19" t="str">
        <f t="shared" si="13"/>
        <v/>
      </c>
      <c r="G29" s="19" t="str">
        <f t="shared" si="13"/>
        <v/>
      </c>
      <c r="H29" s="20">
        <f t="shared" si="13"/>
        <v>5054006</v>
      </c>
      <c r="I29" s="20">
        <f t="shared" ref="I29" si="14">IF(SUM(I27:I28)&gt;0,SUM(I27:I28),"")</f>
        <v>1206373</v>
      </c>
    </row>
    <row r="30" spans="1:9" ht="21" customHeight="1" x14ac:dyDescent="0.15">
      <c r="A30" s="53" t="s">
        <v>23</v>
      </c>
      <c r="B30" s="51"/>
      <c r="C30" s="44" t="s">
        <v>15</v>
      </c>
      <c r="D30" s="16" t="s">
        <v>9</v>
      </c>
      <c r="E30" s="21" t="str">
        <f t="shared" ref="E30:H31" si="15">IF(E24=0,"",E27/E24)</f>
        <v/>
      </c>
      <c r="F30" s="21" t="str">
        <f t="shared" si="15"/>
        <v/>
      </c>
      <c r="G30" s="21" t="str">
        <f t="shared" si="15"/>
        <v/>
      </c>
      <c r="H30" s="22">
        <f t="shared" si="15"/>
        <v>0.67472451362210772</v>
      </c>
      <c r="I30" s="22">
        <f>IF(I24=0,"",I27/I24)</f>
        <v>0.58497180030763296</v>
      </c>
    </row>
    <row r="31" spans="1:9" ht="21" customHeight="1" x14ac:dyDescent="0.15">
      <c r="A31" s="53"/>
      <c r="B31" s="51"/>
      <c r="C31" s="42"/>
      <c r="D31" s="10" t="s">
        <v>10</v>
      </c>
      <c r="E31" s="23" t="str">
        <f t="shared" si="15"/>
        <v/>
      </c>
      <c r="F31" s="23" t="str">
        <f t="shared" si="15"/>
        <v/>
      </c>
      <c r="G31" s="23" t="str">
        <f t="shared" si="15"/>
        <v/>
      </c>
      <c r="H31" s="24">
        <f t="shared" si="15"/>
        <v>0.84216279487945978</v>
      </c>
      <c r="I31" s="24">
        <f>IF(I25=0,"",I28/I25)</f>
        <v>0.74000903154387021</v>
      </c>
    </row>
    <row r="32" spans="1:9" ht="21" customHeight="1" thickBot="1" x14ac:dyDescent="0.2">
      <c r="A32" s="53"/>
      <c r="B32" s="52"/>
      <c r="C32" s="45"/>
      <c r="D32" s="25" t="s">
        <v>11</v>
      </c>
      <c r="E32" s="26" t="str">
        <f t="shared" ref="E32:G32" si="16">IF(E26="","",E29/E26)</f>
        <v/>
      </c>
      <c r="F32" s="26" t="str">
        <f t="shared" si="16"/>
        <v/>
      </c>
      <c r="G32" s="26" t="str">
        <f t="shared" si="16"/>
        <v/>
      </c>
      <c r="H32" s="27">
        <f>IF(H26="","",H29/H26)</f>
        <v>0.78881014670228122</v>
      </c>
      <c r="I32" s="27">
        <f>IF(I26="","",I29/I26)</f>
        <v>0.71474835424678684</v>
      </c>
    </row>
    <row r="33" spans="1:9" ht="21" customHeight="1" x14ac:dyDescent="0.15">
      <c r="A33" s="37" t="s">
        <v>24</v>
      </c>
      <c r="B33" s="55" t="s">
        <v>25</v>
      </c>
      <c r="C33" s="41" t="s">
        <v>8</v>
      </c>
      <c r="D33" s="7" t="s">
        <v>9</v>
      </c>
      <c r="E33" s="8">
        <f t="shared" ref="E33:H34" si="17">SUM(E6,E15,E24)</f>
        <v>5007180</v>
      </c>
      <c r="F33" s="8">
        <f t="shared" si="17"/>
        <v>8642220</v>
      </c>
      <c r="G33" s="8">
        <f t="shared" si="17"/>
        <v>4880830</v>
      </c>
      <c r="H33" s="9">
        <f t="shared" si="17"/>
        <v>8343491</v>
      </c>
      <c r="I33" s="9">
        <f>SUM(I6,I15,I24)</f>
        <v>2094022</v>
      </c>
    </row>
    <row r="34" spans="1:9" ht="21" customHeight="1" x14ac:dyDescent="0.15">
      <c r="A34" s="37"/>
      <c r="B34" s="56"/>
      <c r="C34" s="42"/>
      <c r="D34" s="10" t="s">
        <v>10</v>
      </c>
      <c r="E34" s="11">
        <f t="shared" si="17"/>
        <v>18588793</v>
      </c>
      <c r="F34" s="11">
        <f t="shared" si="17"/>
        <v>27031618</v>
      </c>
      <c r="G34" s="11">
        <f t="shared" si="17"/>
        <v>18108439</v>
      </c>
      <c r="H34" s="12">
        <f t="shared" si="17"/>
        <v>14596151</v>
      </c>
      <c r="I34" s="12">
        <f>SUM(I7,I16,I25)</f>
        <v>6557832</v>
      </c>
    </row>
    <row r="35" spans="1:9" ht="21" customHeight="1" x14ac:dyDescent="0.15">
      <c r="A35" s="37"/>
      <c r="B35" s="56"/>
      <c r="C35" s="43"/>
      <c r="D35" s="13" t="s">
        <v>11</v>
      </c>
      <c r="E35" s="14">
        <f t="shared" ref="E35:H35" si="18">IF(SUM(E33:E34)&gt;0,SUM(E33:E34),"")</f>
        <v>23595973</v>
      </c>
      <c r="F35" s="14">
        <f t="shared" si="18"/>
        <v>35673838</v>
      </c>
      <c r="G35" s="14">
        <f t="shared" si="18"/>
        <v>22989269</v>
      </c>
      <c r="H35" s="15">
        <f t="shared" si="18"/>
        <v>22939642</v>
      </c>
      <c r="I35" s="15">
        <f>IF(SUM(I33:I34)&gt;0,SUM(I33:I34),"")</f>
        <v>8651854</v>
      </c>
    </row>
    <row r="36" spans="1:9" ht="21" customHeight="1" x14ac:dyDescent="0.15">
      <c r="A36" s="37" t="s">
        <v>26</v>
      </c>
      <c r="B36" s="56"/>
      <c r="C36" s="44" t="s">
        <v>13</v>
      </c>
      <c r="D36" s="16" t="s">
        <v>9</v>
      </c>
      <c r="E36" s="17">
        <f t="shared" ref="E36:H37" si="19">SUM(E9,E18,E27)</f>
        <v>4071530</v>
      </c>
      <c r="F36" s="17">
        <f t="shared" si="19"/>
        <v>5576066</v>
      </c>
      <c r="G36" s="17">
        <f t="shared" si="19"/>
        <v>3360260</v>
      </c>
      <c r="H36" s="18">
        <f t="shared" si="19"/>
        <v>3107298</v>
      </c>
      <c r="I36" s="18">
        <f>SUM(I9,I18,I27)</f>
        <v>1109926</v>
      </c>
    </row>
    <row r="37" spans="1:9" ht="21" customHeight="1" x14ac:dyDescent="0.15">
      <c r="A37" s="37"/>
      <c r="B37" s="56"/>
      <c r="C37" s="42"/>
      <c r="D37" s="10" t="s">
        <v>10</v>
      </c>
      <c r="E37" s="11">
        <f t="shared" si="19"/>
        <v>11069685</v>
      </c>
      <c r="F37" s="11">
        <f t="shared" si="19"/>
        <v>20119649</v>
      </c>
      <c r="G37" s="11">
        <f t="shared" si="19"/>
        <v>7826528</v>
      </c>
      <c r="H37" s="12">
        <f t="shared" si="19"/>
        <v>9571939</v>
      </c>
      <c r="I37" s="12">
        <f>SUM(I10,I19,I28)</f>
        <v>3097794</v>
      </c>
    </row>
    <row r="38" spans="1:9" ht="21" customHeight="1" x14ac:dyDescent="0.15">
      <c r="A38" s="37"/>
      <c r="B38" s="56"/>
      <c r="C38" s="42"/>
      <c r="D38" s="13" t="s">
        <v>11</v>
      </c>
      <c r="E38" s="19">
        <f t="shared" ref="E38:H38" si="20">IF(SUM(E36:E37)&gt;0,SUM(E36:E37),"")</f>
        <v>15141215</v>
      </c>
      <c r="F38" s="19">
        <f t="shared" si="20"/>
        <v>25695715</v>
      </c>
      <c r="G38" s="19">
        <f t="shared" si="20"/>
        <v>11186788</v>
      </c>
      <c r="H38" s="20">
        <f t="shared" si="20"/>
        <v>12679237</v>
      </c>
      <c r="I38" s="20">
        <f>IF(SUM(I36:I37)&gt;0,SUM(I36:I37),"")</f>
        <v>4207720</v>
      </c>
    </row>
    <row r="39" spans="1:9" ht="21" customHeight="1" x14ac:dyDescent="0.15">
      <c r="A39" s="53" t="s">
        <v>27</v>
      </c>
      <c r="B39" s="56"/>
      <c r="C39" s="44" t="s">
        <v>15</v>
      </c>
      <c r="D39" s="16" t="s">
        <v>9</v>
      </c>
      <c r="E39" s="21">
        <f t="shared" ref="E39:H40" si="21">IF(E33=0,"",E36/E33)</f>
        <v>0.81313833335330465</v>
      </c>
      <c r="F39" s="21">
        <f t="shared" si="21"/>
        <v>0.64521222556241331</v>
      </c>
      <c r="G39" s="21">
        <f t="shared" si="21"/>
        <v>0.68846077408965278</v>
      </c>
      <c r="H39" s="22">
        <f t="shared" si="21"/>
        <v>0.37242180761026772</v>
      </c>
      <c r="I39" s="22">
        <f>IF(I33=0,"",I36/I33)</f>
        <v>0.53004505205771479</v>
      </c>
    </row>
    <row r="40" spans="1:9" ht="21" customHeight="1" x14ac:dyDescent="0.15">
      <c r="A40" s="53"/>
      <c r="B40" s="56"/>
      <c r="C40" s="42"/>
      <c r="D40" s="10" t="s">
        <v>10</v>
      </c>
      <c r="E40" s="23">
        <f t="shared" si="21"/>
        <v>0.59550316150166394</v>
      </c>
      <c r="F40" s="23">
        <f t="shared" si="21"/>
        <v>0.74430058163739954</v>
      </c>
      <c r="G40" s="23">
        <f t="shared" si="21"/>
        <v>0.43220335005132138</v>
      </c>
      <c r="H40" s="24">
        <f t="shared" si="21"/>
        <v>0.65578514500158291</v>
      </c>
      <c r="I40" s="24">
        <f>IF(I34=0,"",I37/I34)</f>
        <v>0.47238081121931763</v>
      </c>
    </row>
    <row r="41" spans="1:9" ht="21" customHeight="1" thickBot="1" x14ac:dyDescent="0.2">
      <c r="A41" s="53"/>
      <c r="B41" s="57"/>
      <c r="C41" s="45"/>
      <c r="D41" s="25" t="s">
        <v>11</v>
      </c>
      <c r="E41" s="26">
        <f t="shared" ref="E41:G41" si="22">IF(E35="","",E38/E35)</f>
        <v>0.64168640131941157</v>
      </c>
      <c r="F41" s="26">
        <f t="shared" si="22"/>
        <v>0.72029578090252022</v>
      </c>
      <c r="G41" s="26">
        <f t="shared" si="22"/>
        <v>0.48660912184724098</v>
      </c>
      <c r="H41" s="27">
        <f>IF(H35="","",H38/H35)</f>
        <v>0.55272165973645093</v>
      </c>
      <c r="I41" s="27">
        <f>IF(I35="","",I38/I35)</f>
        <v>0.48633737924842468</v>
      </c>
    </row>
    <row r="42" spans="1:9" ht="27.75" customHeight="1" x14ac:dyDescent="0.15">
      <c r="A42" s="28"/>
      <c r="B42" s="54" t="s">
        <v>28</v>
      </c>
      <c r="C42" s="54"/>
      <c r="D42" s="54"/>
      <c r="E42" s="54"/>
      <c r="F42" s="54"/>
      <c r="G42" s="54"/>
      <c r="H42" s="54"/>
    </row>
  </sheetData>
  <mergeCells count="33">
    <mergeCell ref="A12:A14"/>
    <mergeCell ref="C12:C14"/>
    <mergeCell ref="B42:H42"/>
    <mergeCell ref="A33:A35"/>
    <mergeCell ref="B33:B41"/>
    <mergeCell ref="C33:C35"/>
    <mergeCell ref="A36:A38"/>
    <mergeCell ref="C36:C38"/>
    <mergeCell ref="A39:A41"/>
    <mergeCell ref="C39:C41"/>
    <mergeCell ref="A24:A26"/>
    <mergeCell ref="B24:B32"/>
    <mergeCell ref="C24:C26"/>
    <mergeCell ref="A27:A29"/>
    <mergeCell ref="C27:C29"/>
    <mergeCell ref="A30:A32"/>
    <mergeCell ref="C30:C32"/>
    <mergeCell ref="B1:E1"/>
    <mergeCell ref="H1:I1"/>
    <mergeCell ref="A15:A17"/>
    <mergeCell ref="B15:B23"/>
    <mergeCell ref="C15:C17"/>
    <mergeCell ref="A18:A20"/>
    <mergeCell ref="C18:C20"/>
    <mergeCell ref="A21:A23"/>
    <mergeCell ref="C21:C23"/>
    <mergeCell ref="B5:D5"/>
    <mergeCell ref="A6:A8"/>
    <mergeCell ref="B6:B14"/>
    <mergeCell ref="C6:C8"/>
    <mergeCell ref="A3:I3"/>
    <mergeCell ref="A9:A11"/>
    <mergeCell ref="C9:C11"/>
  </mergeCells>
  <phoneticPr fontId="2"/>
  <pageMargins left="0.78740157480314965" right="0.78740157480314965" top="0.78740157480314965" bottom="0.59055118110236227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滞納整理状況の推移（移管分）</vt:lpstr>
      <vt:lpstr>'滞納整理状況の推移（移管分）'!Print_Area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2023-09-04T02:39:09Z</dcterms:created>
  <dcterms:modified xsi:type="dcterms:W3CDTF">2024-08-23T01:06:40Z</dcterms:modified>
</cp:coreProperties>
</file>