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6080" windowHeight="9255" tabRatio="845"/>
  </bookViews>
  <sheets>
    <sheet name="不納欠損額（一般・特会）" sheetId="28" r:id="rId1"/>
  </sheets>
  <definedNames>
    <definedName name="_xlnm.Print_Area" localSheetId="0">'不納欠損額（一般・特会）'!$A$1:$N$83</definedName>
  </definedNames>
  <calcPr calcId="162913"/>
</workbook>
</file>

<file path=xl/calcChain.xml><?xml version="1.0" encoding="utf-8"?>
<calcChain xmlns="http://schemas.openxmlformats.org/spreadsheetml/2006/main">
  <c r="L41" i="28" l="1"/>
  <c r="M41" i="28"/>
  <c r="K41" i="28"/>
  <c r="J41" i="28"/>
  <c r="I41" i="28"/>
  <c r="M45" i="28" l="1"/>
  <c r="M28" i="28" l="1"/>
  <c r="M25" i="28"/>
  <c r="M76" i="28"/>
  <c r="M75" i="28" s="1"/>
  <c r="M74" i="28" s="1"/>
  <c r="M71" i="28"/>
  <c r="M70" i="28" s="1"/>
  <c r="M68" i="28"/>
  <c r="M67" i="28" s="1"/>
  <c r="M57" i="28"/>
  <c r="M55" i="28"/>
  <c r="M51" i="28"/>
  <c r="M50" i="28" s="1"/>
  <c r="M43" i="28"/>
  <c r="M38" i="28"/>
  <c r="M36" i="28"/>
  <c r="M23" i="28"/>
  <c r="M19" i="28"/>
  <c r="M18" i="28" s="1"/>
  <c r="M17" i="28" s="1"/>
  <c r="M9" i="28"/>
  <c r="M8" i="28" s="1"/>
  <c r="M66" i="28" l="1"/>
  <c r="M54" i="28"/>
  <c r="M49" i="28"/>
  <c r="M40" i="28"/>
  <c r="M22" i="28"/>
  <c r="M21" i="28" s="1"/>
  <c r="L76" i="28"/>
  <c r="L75" i="28" s="1"/>
  <c r="L74" i="28" s="1"/>
  <c r="K76" i="28"/>
  <c r="K75" i="28" s="1"/>
  <c r="K74" i="28" s="1"/>
  <c r="J76" i="28"/>
  <c r="J75" i="28" s="1"/>
  <c r="J74" i="28" s="1"/>
  <c r="I76" i="28"/>
  <c r="I75" i="28" s="1"/>
  <c r="I74" i="28" s="1"/>
  <c r="L71" i="28"/>
  <c r="K71" i="28"/>
  <c r="K70" i="28" s="1"/>
  <c r="J71" i="28"/>
  <c r="J70" i="28" s="1"/>
  <c r="I71" i="28"/>
  <c r="I70" i="28" s="1"/>
  <c r="L70" i="28"/>
  <c r="L68" i="28"/>
  <c r="K68" i="28"/>
  <c r="K67" i="28" s="1"/>
  <c r="K66" i="28" s="1"/>
  <c r="J68" i="28"/>
  <c r="J67" i="28" s="1"/>
  <c r="I68" i="28"/>
  <c r="I67" i="28" s="1"/>
  <c r="L67" i="28"/>
  <c r="L57" i="28"/>
  <c r="K57" i="28"/>
  <c r="K54" i="28" s="1"/>
  <c r="J57" i="28"/>
  <c r="J54" i="28" s="1"/>
  <c r="I57" i="28"/>
  <c r="L55" i="28"/>
  <c r="L54" i="28" s="1"/>
  <c r="K55" i="28"/>
  <c r="J55" i="28"/>
  <c r="I55" i="28"/>
  <c r="I54" i="28"/>
  <c r="L51" i="28"/>
  <c r="L50" i="28" s="1"/>
  <c r="K51" i="28"/>
  <c r="K50" i="28" s="1"/>
  <c r="J51" i="28"/>
  <c r="J50" i="28" s="1"/>
  <c r="I51" i="28"/>
  <c r="I50" i="28" s="1"/>
  <c r="L45" i="28"/>
  <c r="L40" i="28" s="1"/>
  <c r="K45" i="28"/>
  <c r="J45" i="28"/>
  <c r="I45" i="28"/>
  <c r="L43" i="28"/>
  <c r="K43" i="28"/>
  <c r="K40" i="28" s="1"/>
  <c r="J43" i="28"/>
  <c r="I43" i="28"/>
  <c r="J40" i="28"/>
  <c r="I40" i="28"/>
  <c r="L38" i="28"/>
  <c r="K38" i="28"/>
  <c r="J38" i="28"/>
  <c r="I38" i="28"/>
  <c r="L36" i="28"/>
  <c r="K36" i="28"/>
  <c r="J36" i="28"/>
  <c r="I36" i="28"/>
  <c r="L28" i="28"/>
  <c r="K28" i="28"/>
  <c r="J28" i="28"/>
  <c r="I28" i="28"/>
  <c r="L25" i="28"/>
  <c r="K25" i="28"/>
  <c r="J25" i="28"/>
  <c r="I25" i="28"/>
  <c r="L23" i="28"/>
  <c r="K23" i="28"/>
  <c r="K22" i="28" s="1"/>
  <c r="K21" i="28" s="1"/>
  <c r="J23" i="28"/>
  <c r="I23" i="28"/>
  <c r="L22" i="28"/>
  <c r="L21" i="28" s="1"/>
  <c r="J22" i="28"/>
  <c r="J21" i="28" s="1"/>
  <c r="I22" i="28"/>
  <c r="I21" i="28" s="1"/>
  <c r="L19" i="28"/>
  <c r="L18" i="28" s="1"/>
  <c r="L17" i="28" s="1"/>
  <c r="K19" i="28"/>
  <c r="K18" i="28" s="1"/>
  <c r="K17" i="28" s="1"/>
  <c r="J19" i="28"/>
  <c r="J18" i="28" s="1"/>
  <c r="J17" i="28" s="1"/>
  <c r="I19" i="28"/>
  <c r="I18" i="28" s="1"/>
  <c r="I17" i="28" s="1"/>
  <c r="L9" i="28"/>
  <c r="L8" i="28" s="1"/>
  <c r="K9" i="28"/>
  <c r="J9" i="28"/>
  <c r="J8" i="28" s="1"/>
  <c r="I9" i="28"/>
  <c r="I8" i="28" s="1"/>
  <c r="K8" i="28"/>
  <c r="L66" i="28" l="1"/>
  <c r="I49" i="28"/>
  <c r="I66" i="28"/>
  <c r="I48" i="28" s="1"/>
  <c r="J49" i="28"/>
  <c r="J66" i="28"/>
  <c r="K49" i="28"/>
  <c r="K48" i="28" s="1"/>
  <c r="M48" i="28"/>
  <c r="L49" i="28"/>
  <c r="L48" i="28" s="1"/>
  <c r="M7" i="28"/>
  <c r="J48" i="28"/>
  <c r="I7" i="28"/>
  <c r="J7" i="28"/>
  <c r="K7" i="28"/>
  <c r="L7" i="28"/>
  <c r="I79" i="28" l="1"/>
  <c r="J79" i="28"/>
  <c r="K79" i="28"/>
  <c r="L79" i="28"/>
  <c r="M79" i="28" l="1"/>
</calcChain>
</file>

<file path=xl/sharedStrings.xml><?xml version="1.0" encoding="utf-8"?>
<sst xmlns="http://schemas.openxmlformats.org/spreadsheetml/2006/main" count="153" uniqueCount="91">
  <si>
    <t>固定資産税</t>
    <rPh sb="0" eb="2">
      <t>コテイ</t>
    </rPh>
    <rPh sb="2" eb="5">
      <t>シサンゼイ</t>
    </rPh>
    <phoneticPr fontId="2"/>
  </si>
  <si>
    <t>軽自動車税</t>
    <rPh sb="0" eb="4">
      <t>ケイジドウシャ</t>
    </rPh>
    <rPh sb="4" eb="5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</si>
  <si>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</si>
  <si>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使用料及び手数料</t>
    <rPh sb="0" eb="3">
      <t>シヨウリョウ</t>
    </rPh>
    <rPh sb="3" eb="4">
      <t>オヨ</t>
    </rPh>
    <rPh sb="5" eb="8">
      <t>テスウリョウ</t>
    </rPh>
    <phoneticPr fontId="2"/>
  </si>
  <si>
    <t>諸収入</t>
    <rPh sb="0" eb="1">
      <t>ショ</t>
    </rPh>
    <rPh sb="1" eb="3">
      <t>シュウニュウ</t>
    </rPh>
    <phoneticPr fontId="2"/>
  </si>
  <si>
    <t>雑入</t>
    <rPh sb="0" eb="1">
      <t>ザツ</t>
    </rPh>
    <rPh sb="1" eb="2">
      <t>ニュウ</t>
    </rPh>
    <phoneticPr fontId="2"/>
  </si>
  <si>
    <t>国民健康保険料</t>
    <rPh sb="0" eb="2">
      <t>コクミン</t>
    </rPh>
    <rPh sb="2" eb="4">
      <t>ケンコウ</t>
    </rPh>
    <rPh sb="4" eb="7">
      <t>ホケンリョウ</t>
    </rPh>
    <phoneticPr fontId="2"/>
  </si>
  <si>
    <t>一般被保険者国民健康保険料</t>
    <rPh sb="0" eb="2">
      <t>イッパン</t>
    </rPh>
    <rPh sb="2" eb="6">
      <t>ヒホケンシャ</t>
    </rPh>
    <rPh sb="6" eb="8">
      <t>コクミン</t>
    </rPh>
    <rPh sb="8" eb="10">
      <t>ケンコウ</t>
    </rPh>
    <rPh sb="10" eb="13">
      <t>ホケンリョウ</t>
    </rPh>
    <phoneticPr fontId="2"/>
  </si>
  <si>
    <t>介護保険料</t>
    <rPh sb="0" eb="2">
      <t>カイゴ</t>
    </rPh>
    <rPh sb="2" eb="5">
      <t>ホケンリョウ</t>
    </rPh>
    <phoneticPr fontId="2"/>
  </si>
  <si>
    <t>（単位：円）</t>
    <rPh sb="1" eb="3">
      <t>タンイ</t>
    </rPh>
    <rPh sb="4" eb="5">
      <t>エン</t>
    </rPh>
    <phoneticPr fontId="2"/>
  </si>
  <si>
    <t>市民税</t>
    <rPh sb="0" eb="3">
      <t>シミンゼイ</t>
    </rPh>
    <phoneticPr fontId="2"/>
  </si>
  <si>
    <t>個人</t>
    <rPh sb="0" eb="2">
      <t>コジン</t>
    </rPh>
    <phoneticPr fontId="2"/>
  </si>
  <si>
    <t>法人</t>
    <rPh sb="0" eb="2">
      <t>ホウジン</t>
    </rPh>
    <phoneticPr fontId="2"/>
  </si>
  <si>
    <t>使用料</t>
    <rPh sb="0" eb="2">
      <t>シヨウ</t>
    </rPh>
    <rPh sb="2" eb="3">
      <t>リョウ</t>
    </rPh>
    <phoneticPr fontId="2"/>
  </si>
  <si>
    <t>民生使用料</t>
    <rPh sb="0" eb="2">
      <t>ミンセイ</t>
    </rPh>
    <rPh sb="2" eb="4">
      <t>シヨウ</t>
    </rPh>
    <rPh sb="4" eb="5">
      <t>リョウ</t>
    </rPh>
    <phoneticPr fontId="2"/>
  </si>
  <si>
    <t>土木使用料</t>
    <rPh sb="0" eb="2">
      <t>ドボク</t>
    </rPh>
    <rPh sb="2" eb="4">
      <t>シヨウ</t>
    </rPh>
    <rPh sb="4" eb="5">
      <t>リョウ</t>
    </rPh>
    <phoneticPr fontId="2"/>
  </si>
  <si>
    <t>教育使用料</t>
    <rPh sb="0" eb="2">
      <t>キョウイク</t>
    </rPh>
    <rPh sb="2" eb="4">
      <t>シヨウ</t>
    </rPh>
    <rPh sb="4" eb="5">
      <t>リョウ</t>
    </rPh>
    <phoneticPr fontId="2"/>
  </si>
  <si>
    <t>退職被保険者等国民健康保険料</t>
    <rPh sb="0" eb="2">
      <t>タイショク</t>
    </rPh>
    <rPh sb="2" eb="6">
      <t>ヒホケンシャ</t>
    </rPh>
    <rPh sb="6" eb="7">
      <t>トウ</t>
    </rPh>
    <rPh sb="7" eb="9">
      <t>コクミン</t>
    </rPh>
    <rPh sb="9" eb="11">
      <t>ケンコウ</t>
    </rPh>
    <rPh sb="11" eb="14">
      <t>ホケンリョウ</t>
    </rPh>
    <phoneticPr fontId="2"/>
  </si>
  <si>
    <t>第１号被保険者保険料</t>
    <rPh sb="0" eb="1">
      <t>ダイ</t>
    </rPh>
    <rPh sb="2" eb="3">
      <t>ゴウ</t>
    </rPh>
    <rPh sb="3" eb="7">
      <t>ヒホケンシャ</t>
    </rPh>
    <rPh sb="7" eb="10">
      <t>ホケンリョウ</t>
    </rPh>
    <phoneticPr fontId="2"/>
  </si>
  <si>
    <t>後期高齢者医療保険料</t>
    <rPh sb="0" eb="2">
      <t>コウキ</t>
    </rPh>
    <rPh sb="2" eb="5">
      <t>コウレイシャ</t>
    </rPh>
    <rPh sb="5" eb="7">
      <t>イリョウ</t>
    </rPh>
    <rPh sb="7" eb="10">
      <t>ホケンリョウ</t>
    </rPh>
    <phoneticPr fontId="2"/>
  </si>
  <si>
    <t>普通徴収保険料</t>
    <rPh sb="0" eb="2">
      <t>フツウ</t>
    </rPh>
    <rPh sb="2" eb="4">
      <t>チョウシュウ</t>
    </rPh>
    <rPh sb="4" eb="7">
      <t>ホケンリョウ</t>
    </rPh>
    <phoneticPr fontId="2"/>
  </si>
  <si>
    <t>留守家庭児童育成室使用料</t>
    <rPh sb="0" eb="2">
      <t>ルス</t>
    </rPh>
    <rPh sb="2" eb="4">
      <t>カテイ</t>
    </rPh>
    <rPh sb="4" eb="6">
      <t>ジドウ</t>
    </rPh>
    <rPh sb="6" eb="8">
      <t>イクセイ</t>
    </rPh>
    <rPh sb="8" eb="9">
      <t>シツ</t>
    </rPh>
    <rPh sb="9" eb="11">
      <t>シヨウ</t>
    </rPh>
    <rPh sb="11" eb="12">
      <t>リョウ</t>
    </rPh>
    <phoneticPr fontId="2"/>
  </si>
  <si>
    <t>住宅使用料</t>
    <rPh sb="0" eb="2">
      <t>ジュウタク</t>
    </rPh>
    <rPh sb="2" eb="4">
      <t>シヨウ</t>
    </rPh>
    <rPh sb="4" eb="5">
      <t>リョウ</t>
    </rPh>
    <phoneticPr fontId="2"/>
  </si>
  <si>
    <t>分担金及び負担金</t>
    <rPh sb="0" eb="3">
      <t>ブンタンキン</t>
    </rPh>
    <rPh sb="3" eb="4">
      <t>オヨ</t>
    </rPh>
    <rPh sb="5" eb="8">
      <t>フタンキン</t>
    </rPh>
    <phoneticPr fontId="2"/>
  </si>
  <si>
    <t>負担金</t>
    <rPh sb="0" eb="3">
      <t>フタンキン</t>
    </rPh>
    <phoneticPr fontId="2"/>
  </si>
  <si>
    <t>民生費負担金</t>
    <rPh sb="0" eb="2">
      <t>ミンセイ</t>
    </rPh>
    <rPh sb="2" eb="3">
      <t>ヒ</t>
    </rPh>
    <rPh sb="3" eb="6">
      <t>フタンキン</t>
    </rPh>
    <phoneticPr fontId="2"/>
  </si>
  <si>
    <t>総務使用料</t>
    <rPh sb="0" eb="2">
      <t>ソウム</t>
    </rPh>
    <rPh sb="2" eb="5">
      <t>シヨウリョウ</t>
    </rPh>
    <phoneticPr fontId="2"/>
  </si>
  <si>
    <t>文化会館使用料</t>
    <rPh sb="0" eb="2">
      <t>ブンカ</t>
    </rPh>
    <rPh sb="2" eb="4">
      <t>カイカン</t>
    </rPh>
    <rPh sb="4" eb="7">
      <t>シヨウリョウ</t>
    </rPh>
    <phoneticPr fontId="2"/>
  </si>
  <si>
    <t>税務部</t>
    <rPh sb="0" eb="2">
      <t>ゼイム</t>
    </rPh>
    <rPh sb="2" eb="3">
      <t>ブ</t>
    </rPh>
    <phoneticPr fontId="2"/>
  </si>
  <si>
    <t>都市魅力部</t>
    <rPh sb="0" eb="2">
      <t>トシ</t>
    </rPh>
    <rPh sb="2" eb="4">
      <t>ミリョク</t>
    </rPh>
    <rPh sb="4" eb="5">
      <t>ブ</t>
    </rPh>
    <phoneticPr fontId="2"/>
  </si>
  <si>
    <t>福祉部</t>
    <rPh sb="0" eb="2">
      <t>フクシ</t>
    </rPh>
    <rPh sb="2" eb="3">
      <t>ブ</t>
    </rPh>
    <phoneticPr fontId="2"/>
  </si>
  <si>
    <t>健康医療部</t>
    <rPh sb="0" eb="2">
      <t>ケンコウ</t>
    </rPh>
    <rPh sb="2" eb="4">
      <t>イリョウ</t>
    </rPh>
    <rPh sb="4" eb="5">
      <t>ブ</t>
    </rPh>
    <phoneticPr fontId="2"/>
  </si>
  <si>
    <t>児童部</t>
    <rPh sb="0" eb="2">
      <t>ジドウ</t>
    </rPh>
    <rPh sb="2" eb="3">
      <t>ブ</t>
    </rPh>
    <phoneticPr fontId="2"/>
  </si>
  <si>
    <t>児童福祉費負担金</t>
  </si>
  <si>
    <t>税務部債権管理課</t>
    <rPh sb="0" eb="2">
      <t>ゼイム</t>
    </rPh>
    <rPh sb="2" eb="3">
      <t>ブ</t>
    </rPh>
    <rPh sb="3" eb="5">
      <t>サイケン</t>
    </rPh>
    <rPh sb="5" eb="7">
      <t>カンリ</t>
    </rPh>
    <rPh sb="7" eb="8">
      <t>カ</t>
    </rPh>
    <phoneticPr fontId="2"/>
  </si>
  <si>
    <t>衛生使用料</t>
    <rPh sb="0" eb="2">
      <t>エイセイ</t>
    </rPh>
    <rPh sb="2" eb="5">
      <t>シヨウリョウ</t>
    </rPh>
    <phoneticPr fontId="2"/>
  </si>
  <si>
    <t>環境部</t>
    <rPh sb="0" eb="3">
      <t>カンキョウブ</t>
    </rPh>
    <phoneticPr fontId="2"/>
  </si>
  <si>
    <t>　　</t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</si>
  <si>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</si>
  <si>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</si>
  <si>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</si>
  <si>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</si>
  <si>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</si>
  <si>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カ</t>
    <phoneticPr fontId="2"/>
  </si>
  <si>
    <t>キ</t>
    <phoneticPr fontId="2"/>
  </si>
  <si>
    <t>一般会計</t>
    <rPh sb="0" eb="1">
      <t>イチ</t>
    </rPh>
    <rPh sb="1" eb="2">
      <t>パン</t>
    </rPh>
    <rPh sb="2" eb="3">
      <t>カイ</t>
    </rPh>
    <rPh sb="3" eb="4">
      <t>ケイ</t>
    </rPh>
    <phoneticPr fontId="2"/>
  </si>
  <si>
    <t>市税</t>
    <rPh sb="0" eb="1">
      <t>シ</t>
    </rPh>
    <rPh sb="1" eb="2">
      <t>ゼイ</t>
    </rPh>
    <phoneticPr fontId="2"/>
  </si>
  <si>
    <t>国民健康保険特別会計</t>
    <phoneticPr fontId="2"/>
  </si>
  <si>
    <t>介護保険特別会計</t>
    <phoneticPr fontId="2"/>
  </si>
  <si>
    <t>後期高齢者医療特別会計</t>
    <phoneticPr fontId="2"/>
  </si>
  <si>
    <t>一般会計＋特別会計</t>
    <rPh sb="0" eb="1">
      <t>イチ</t>
    </rPh>
    <rPh sb="1" eb="2">
      <t>パン</t>
    </rPh>
    <rPh sb="2" eb="3">
      <t>カイ</t>
    </rPh>
    <rPh sb="3" eb="4">
      <t>ケイ</t>
    </rPh>
    <rPh sb="5" eb="6">
      <t>トク</t>
    </rPh>
    <rPh sb="6" eb="7">
      <t>ベツ</t>
    </rPh>
    <rPh sb="7" eb="8">
      <t>カイ</t>
    </rPh>
    <rPh sb="8" eb="9">
      <t>ケイ</t>
    </rPh>
    <phoneticPr fontId="2"/>
  </si>
  <si>
    <t>特別会計</t>
    <rPh sb="0" eb="2">
      <t>トクベツ</t>
    </rPh>
    <rPh sb="2" eb="4">
      <t>カイケイ</t>
    </rPh>
    <phoneticPr fontId="2"/>
  </si>
  <si>
    <t>不納欠損額調（過去５年間）　№３</t>
    <rPh sb="0" eb="2">
      <t>フノウ</t>
    </rPh>
    <rPh sb="2" eb="4">
      <t>ケッソン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</si>
  <si>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不納欠損額調（過去５年間）　№２</t>
    <rPh sb="0" eb="2">
      <t>フノウ</t>
    </rPh>
    <rPh sb="2" eb="4">
      <t>ケッソン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</si>
  <si>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不納欠損額調（過去５年間）　№１</t>
    <rPh sb="0" eb="2">
      <t>フノウ</t>
    </rPh>
    <rPh sb="2" eb="4">
      <t>ケッソン</t>
    </rPh>
    <rPh sb="4" eb="5">
      <t>ガク</t>
    </rPh>
    <rPh sb="5" eb="6">
      <t>シラ</t>
    </rPh>
    <rPh sb="7" eb="9">
      <t>カコ</t>
    </rPh>
    <rPh sb="10" eb="12">
      <t>ネンカン</t>
    </rPh>
    <phoneticPr fontId="2"/>
  </si>
  <si>
    <t>－</t>
  </si>
  <si>
    <t>－</t>
    <phoneticPr fontId="2"/>
  </si>
  <si>
    <t>やすらぎ苑使用料</t>
    <rPh sb="4" eb="5">
      <t>エン</t>
    </rPh>
    <rPh sb="5" eb="7">
      <t>シヨウ</t>
    </rPh>
    <rPh sb="7" eb="8">
      <t>リョウ</t>
    </rPh>
    <phoneticPr fontId="2"/>
  </si>
  <si>
    <t>幼稚園使用料</t>
    <rPh sb="0" eb="3">
      <t>ヨウチエン</t>
    </rPh>
    <rPh sb="3" eb="6">
      <t>シヨウリョウ</t>
    </rPh>
    <phoneticPr fontId="2"/>
  </si>
  <si>
    <t>返納金</t>
    <rPh sb="0" eb="2">
      <t>ヘンノウ</t>
    </rPh>
    <rPh sb="2" eb="3">
      <t>キン</t>
    </rPh>
    <phoneticPr fontId="2"/>
  </si>
  <si>
    <t>事業所税</t>
    <rPh sb="0" eb="4">
      <t>ジギョウショゼイ</t>
    </rPh>
    <phoneticPr fontId="2"/>
  </si>
  <si>
    <t>貸付金元利収入</t>
    <rPh sb="0" eb="3">
      <t>カシツケキン</t>
    </rPh>
    <rPh sb="3" eb="7">
      <t>ガンリシュウニュウ</t>
    </rPh>
    <phoneticPr fontId="2"/>
  </si>
  <si>
    <t>災害援護資金貸付金元利収入</t>
    <rPh sb="0" eb="6">
      <t>サイガイエンゴシキン</t>
    </rPh>
    <rPh sb="6" eb="9">
      <t>カシツケキン</t>
    </rPh>
    <rPh sb="9" eb="13">
      <t>ガンリシュウニュウ</t>
    </rPh>
    <phoneticPr fontId="2"/>
  </si>
  <si>
    <t>地域教育部</t>
    <rPh sb="0" eb="5">
      <t>チイキキョウイクブ</t>
    </rPh>
    <phoneticPr fontId="2"/>
  </si>
  <si>
    <t>都市計画部</t>
    <rPh sb="0" eb="5">
      <t>トシケイカクブ</t>
    </rPh>
    <phoneticPr fontId="2"/>
  </si>
  <si>
    <t>児童部</t>
    <rPh sb="0" eb="3">
      <t>ジドウブ</t>
    </rPh>
    <phoneticPr fontId="2"/>
  </si>
  <si>
    <t>部名</t>
    <rPh sb="0" eb="1">
      <t>ブ</t>
    </rPh>
    <rPh sb="1" eb="2">
      <t>メイ</t>
    </rPh>
    <phoneticPr fontId="2"/>
  </si>
  <si>
    <t>※</t>
    <phoneticPr fontId="2"/>
  </si>
  <si>
    <t>市たばこ税</t>
    <rPh sb="0" eb="1">
      <t>シ</t>
    </rPh>
    <rPh sb="4" eb="5">
      <t>ゼイ</t>
    </rPh>
    <phoneticPr fontId="2"/>
  </si>
  <si>
    <t>貸付金元利収入</t>
    <phoneticPr fontId="2"/>
  </si>
  <si>
    <t>貸付金元利収入</t>
    <phoneticPr fontId="2"/>
  </si>
  <si>
    <r>
      <t>　　　　　　　　　　　　　　　　　　　　　　 年度
区分</t>
    </r>
    <r>
      <rPr>
        <sz val="8"/>
        <rFont val="UD デジタル 教科書体 N-R"/>
        <family val="1"/>
        <charset val="128"/>
      </rPr>
      <t xml:space="preserve">
(会計) (款) (項) (目) (節)</t>
    </r>
    <rPh sb="23" eb="24">
      <t>ネン</t>
    </rPh>
    <rPh sb="24" eb="25">
      <t>ド</t>
    </rPh>
    <rPh sb="26" eb="27">
      <t>ク</t>
    </rPh>
    <rPh sb="27" eb="28">
      <t>ブン</t>
    </rPh>
    <rPh sb="30" eb="32">
      <t>カイケイ</t>
    </rPh>
    <rPh sb="35" eb="36">
      <t>カン</t>
    </rPh>
    <rPh sb="39" eb="40">
      <t>コウ</t>
    </rPh>
    <rPh sb="43" eb="44">
      <t>モク</t>
    </rPh>
    <rPh sb="47" eb="48">
      <t>セツ</t>
    </rPh>
    <phoneticPr fontId="2"/>
  </si>
  <si>
    <t>令和6年度</t>
    <phoneticPr fontId="2"/>
  </si>
  <si>
    <t>令和5年度</t>
    <phoneticPr fontId="2"/>
  </si>
  <si>
    <t>令和4年度</t>
    <phoneticPr fontId="2"/>
  </si>
  <si>
    <t>令和3年度</t>
    <phoneticPr fontId="2"/>
  </si>
  <si>
    <t>令和2年度</t>
    <phoneticPr fontId="2"/>
  </si>
  <si>
    <t>（2024年度）</t>
    <phoneticPr fontId="2"/>
  </si>
  <si>
    <t>（2023年度）</t>
    <phoneticPr fontId="2"/>
  </si>
  <si>
    <t>（2022年度）</t>
    <phoneticPr fontId="2"/>
  </si>
  <si>
    <t>（2021年度）</t>
    <phoneticPr fontId="2"/>
  </si>
  <si>
    <t>（2020年度）</t>
    <phoneticPr fontId="2"/>
  </si>
  <si>
    <t>スポーツグラウンド使用料</t>
    <phoneticPr fontId="2"/>
  </si>
  <si>
    <t>留守家庭児童育成室延長使用料</t>
    <phoneticPr fontId="2"/>
  </si>
  <si>
    <t>障害者福祉自己負担納入金</t>
    <phoneticPr fontId="2"/>
  </si>
  <si>
    <t>福祉部</t>
    <rPh sb="0" eb="3">
      <t>フクシブ</t>
    </rPh>
    <phoneticPr fontId="2"/>
  </si>
  <si>
    <t>※　都市魅力部、児童部、福祉部、都市計画部（令和６年度（2024年度）の債権所管部）</t>
    <rPh sb="2" eb="4">
      <t>トシ</t>
    </rPh>
    <rPh sb="4" eb="6">
      <t>ミリョク</t>
    </rPh>
    <rPh sb="6" eb="7">
      <t>ブ</t>
    </rPh>
    <rPh sb="8" eb="11">
      <t>ジドウブ</t>
    </rPh>
    <rPh sb="12" eb="15">
      <t>フクシブ</t>
    </rPh>
    <rPh sb="16" eb="21">
      <t>トシケイカクブ</t>
    </rPh>
    <rPh sb="36" eb="38">
      <t>サイケン</t>
    </rPh>
    <rPh sb="38" eb="40">
      <t>ショカン</t>
    </rPh>
    <rPh sb="40" eb="41">
      <t>ブ</t>
    </rPh>
    <phoneticPr fontId="2"/>
  </si>
  <si>
    <t>延滞金加算金及び過料</t>
    <rPh sb="0" eb="3">
      <t>エンタイキン</t>
    </rPh>
    <rPh sb="3" eb="6">
      <t>カサンキン</t>
    </rPh>
    <rPh sb="6" eb="7">
      <t>オヨ</t>
    </rPh>
    <rPh sb="8" eb="10">
      <t>カリョウ</t>
    </rPh>
    <phoneticPr fontId="2"/>
  </si>
  <si>
    <t>税務部</t>
    <rPh sb="0" eb="3">
      <t>ゼイムブ</t>
    </rPh>
    <phoneticPr fontId="2"/>
  </si>
  <si>
    <t>加算金</t>
    <rPh sb="0" eb="3">
      <t>カサンキン</t>
    </rPh>
    <phoneticPr fontId="2"/>
  </si>
  <si>
    <t>第１版　令和7年(2025年)8月15日</t>
    <rPh sb="2" eb="3">
      <t>バン</t>
    </rPh>
    <rPh sb="4" eb="6">
      <t>レイワ</t>
    </rPh>
    <rPh sb="7" eb="8">
      <t>ネン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</si>
</sst>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u/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8">
    <xf numFmtId="0" fontId="0" fillId="0" borderId="0" xfId="0">
      <alignment vertical="center"/>
    </xf>
    <xf numFmtId="38" fontId="4" fillId="0" borderId="0" xfId="1" applyFont="1" applyFill="1" applyBorder="1" applyAlignment="1">
      <alignment vertical="center" wrapText="1"/>
    </xf>
    <xf numFmtId="38" fontId="6" fillId="0" borderId="0" xfId="1" applyFont="1" applyFill="1" applyAlignment="1">
      <alignment horizontal="center" vertical="center" wrapText="1"/>
    </xf>
    <xf numFmtId="38" fontId="6" fillId="0" borderId="0" xfId="1" applyFont="1" applyFill="1" applyAlignment="1">
      <alignment vertical="center" wrapText="1"/>
    </xf>
    <xf numFmtId="38" fontId="4" fillId="0" borderId="0" xfId="1" applyFont="1" applyFill="1" applyAlignment="1">
      <alignment vertical="center" wrapText="1"/>
    </xf>
    <xf numFmtId="38" fontId="6" fillId="0" borderId="0" xfId="1" applyFont="1" applyFill="1" applyAlignment="1">
      <alignment horizontal="right" vertical="center" wrapText="1"/>
    </xf>
    <xf numFmtId="38" fontId="4" fillId="0" borderId="0" xfId="1" applyFont="1" applyFill="1" applyAlignment="1">
      <alignment horizontal="center" vertical="center" wrapText="1"/>
    </xf>
    <xf numFmtId="38" fontId="9" fillId="0" borderId="1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4" fillId="0" borderId="0" xfId="1" applyFont="1" applyFill="1">
      <alignment vertical="center"/>
    </xf>
    <xf numFmtId="38" fontId="6" fillId="0" borderId="3" xfId="1" applyFont="1" applyFill="1" applyBorder="1">
      <alignment vertical="center"/>
    </xf>
    <xf numFmtId="38" fontId="6" fillId="0" borderId="3" xfId="1" applyFont="1" applyFill="1" applyBorder="1" applyAlignment="1">
      <alignment horizontal="center" vertical="center" wrapText="1"/>
    </xf>
    <xf numFmtId="38" fontId="6" fillId="0" borderId="0" xfId="1" applyFont="1" applyFill="1">
      <alignment vertical="center"/>
    </xf>
    <xf numFmtId="38" fontId="6" fillId="0" borderId="10" xfId="1" applyFont="1" applyFill="1" applyBorder="1" applyAlignment="1">
      <alignment vertical="center"/>
    </xf>
    <xf numFmtId="38" fontId="6" fillId="0" borderId="11" xfId="1" applyFont="1" applyFill="1" applyBorder="1" applyAlignment="1">
      <alignment vertical="center"/>
    </xf>
    <xf numFmtId="38" fontId="6" fillId="0" borderId="13" xfId="1" applyFont="1" applyFill="1" applyBorder="1">
      <alignment vertical="center"/>
    </xf>
    <xf numFmtId="38" fontId="6" fillId="0" borderId="4" xfId="1" applyFont="1" applyFill="1" applyBorder="1" applyAlignment="1">
      <alignment vertical="center"/>
    </xf>
    <xf numFmtId="38" fontId="6" fillId="0" borderId="4" xfId="1" applyFont="1" applyFill="1" applyBorder="1">
      <alignment vertical="center"/>
    </xf>
    <xf numFmtId="38" fontId="6" fillId="0" borderId="0" xfId="1" applyFont="1" applyFill="1" applyBorder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6" xfId="1" applyFont="1" applyFill="1" applyBorder="1">
      <alignment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11" xfId="1" applyFont="1" applyFill="1" applyBorder="1">
      <alignment vertical="center"/>
    </xf>
    <xf numFmtId="38" fontId="6" fillId="0" borderId="2" xfId="1" applyFont="1" applyFill="1" applyBorder="1">
      <alignment vertical="center"/>
    </xf>
    <xf numFmtId="38" fontId="6" fillId="0" borderId="12" xfId="1" applyFont="1" applyFill="1" applyBorder="1" applyAlignment="1">
      <alignment vertical="center"/>
    </xf>
    <xf numFmtId="38" fontId="6" fillId="0" borderId="14" xfId="1" applyFont="1" applyFill="1" applyBorder="1">
      <alignment vertical="center"/>
    </xf>
    <xf numFmtId="38" fontId="5" fillId="0" borderId="0" xfId="1" applyFont="1" applyFill="1" applyAlignment="1">
      <alignment vertical="center" wrapText="1"/>
    </xf>
    <xf numFmtId="38" fontId="6" fillId="0" borderId="2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 wrapText="1"/>
    </xf>
    <xf numFmtId="38" fontId="6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11" fillId="0" borderId="10" xfId="1" applyFont="1" applyFill="1" applyBorder="1" applyAlignment="1">
      <alignment vertical="center"/>
    </xf>
    <xf numFmtId="38" fontId="11" fillId="0" borderId="11" xfId="1" applyFont="1" applyFill="1" applyBorder="1" applyAlignment="1">
      <alignment vertical="center"/>
    </xf>
    <xf numFmtId="38" fontId="11" fillId="0" borderId="0" xfId="1" applyFont="1" applyFill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vertical="center"/>
    </xf>
    <xf numFmtId="38" fontId="6" fillId="0" borderId="8" xfId="1" applyFont="1" applyFill="1" applyBorder="1" applyAlignment="1">
      <alignment vertical="center"/>
    </xf>
    <xf numFmtId="38" fontId="6" fillId="0" borderId="21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6" fillId="0" borderId="5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 shrinkToFit="1"/>
    </xf>
    <xf numFmtId="38" fontId="6" fillId="0" borderId="5" xfId="1" applyFont="1" applyFill="1" applyBorder="1" applyAlignment="1">
      <alignment vertical="center" shrinkToFit="1"/>
    </xf>
    <xf numFmtId="38" fontId="6" fillId="0" borderId="4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6" fillId="0" borderId="6" xfId="1" applyFont="1" applyFill="1" applyBorder="1" applyAlignment="1">
      <alignment horizontal="left" vertical="center"/>
    </xf>
    <xf numFmtId="38" fontId="6" fillId="0" borderId="9" xfId="1" applyFont="1" applyFill="1" applyBorder="1" applyAlignment="1">
      <alignment horizontal="left" vertical="center"/>
    </xf>
    <xf numFmtId="38" fontId="6" fillId="0" borderId="5" xfId="1" applyFont="1" applyFill="1" applyBorder="1" applyAlignment="1">
      <alignment horizontal="left" vertical="center"/>
    </xf>
    <xf numFmtId="38" fontId="6" fillId="0" borderId="13" xfId="1" applyFont="1" applyFill="1" applyBorder="1" applyAlignment="1">
      <alignment vertical="center"/>
    </xf>
    <xf numFmtId="38" fontId="6" fillId="0" borderId="13" xfId="1" applyFont="1" applyFill="1" applyBorder="1" applyAlignment="1">
      <alignment horizontal="left" vertical="center"/>
    </xf>
    <xf numFmtId="38" fontId="9" fillId="0" borderId="15" xfId="1" applyFont="1" applyFill="1" applyBorder="1" applyAlignment="1">
      <alignment vertical="distributed" wrapText="1"/>
    </xf>
    <xf numFmtId="38" fontId="9" fillId="0" borderId="16" xfId="1" applyFont="1" applyFill="1" applyBorder="1" applyAlignment="1">
      <alignment vertical="distributed" wrapText="1"/>
    </xf>
    <xf numFmtId="38" fontId="9" fillId="0" borderId="17" xfId="1" applyFont="1" applyFill="1" applyBorder="1" applyAlignment="1">
      <alignment vertical="distributed" wrapText="1"/>
    </xf>
    <xf numFmtId="38" fontId="9" fillId="0" borderId="18" xfId="1" applyFont="1" applyFill="1" applyBorder="1" applyAlignment="1">
      <alignment vertical="distributed" wrapText="1"/>
    </xf>
    <xf numFmtId="38" fontId="9" fillId="0" borderId="19" xfId="1" applyFont="1" applyFill="1" applyBorder="1" applyAlignment="1">
      <alignment vertical="distributed" wrapText="1"/>
    </xf>
    <xf numFmtId="38" fontId="9" fillId="0" borderId="20" xfId="1" applyFont="1" applyFill="1" applyBorder="1" applyAlignment="1">
      <alignment vertical="distributed" wrapText="1"/>
    </xf>
    <xf numFmtId="38" fontId="9" fillId="0" borderId="13" xfId="1" applyFont="1" applyFill="1" applyBorder="1" applyAlignment="1">
      <alignment horizontal="center" vertical="center"/>
    </xf>
    <xf numFmtId="38" fontId="9" fillId="0" borderId="9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center" wrapText="1"/>
    </xf>
    <xf numFmtId="38" fontId="9" fillId="0" borderId="3" xfId="1" applyFont="1" applyFill="1" applyBorder="1" applyAlignment="1">
      <alignment horizontal="center" vertical="center" wrapText="1"/>
    </xf>
    <xf numFmtId="38" fontId="8" fillId="0" borderId="0" xfId="1" applyFont="1" applyFill="1" applyAlignment="1">
      <alignment horizontal="center" vertical="center" wrapText="1"/>
    </xf>
    <xf numFmtId="38" fontId="6" fillId="0" borderId="4" xfId="1" applyFont="1" applyFill="1" applyBorder="1" applyAlignment="1">
      <alignment horizontal="center" vertical="center" wrapText="1"/>
    </xf>
    <xf numFmtId="38" fontId="6" fillId="0" borderId="6" xfId="1" applyFont="1" applyFill="1" applyBorder="1" applyAlignment="1">
      <alignment vertical="distributed" wrapText="1"/>
    </xf>
    <xf numFmtId="38" fontId="6" fillId="0" borderId="8" xfId="1" applyFont="1" applyFill="1" applyBorder="1" applyAlignment="1">
      <alignment vertical="distributed" wrapText="1"/>
    </xf>
    <xf numFmtId="38" fontId="6" fillId="0" borderId="21" xfId="1" applyFont="1" applyFill="1" applyBorder="1" applyAlignment="1">
      <alignment vertical="distributed" wrapText="1"/>
    </xf>
    <xf numFmtId="38" fontId="4" fillId="0" borderId="14" xfId="1" applyFont="1" applyFill="1" applyBorder="1" applyAlignment="1">
      <alignment horizontal="center" vertical="center" wrapText="1"/>
    </xf>
    <xf numFmtId="38" fontId="6" fillId="0" borderId="13" xfId="1" applyFont="1" applyFill="1" applyBorder="1" applyAlignment="1">
      <alignment vertical="center" wrapText="1"/>
    </xf>
    <xf numFmtId="38" fontId="6" fillId="0" borderId="5" xfId="1" applyFont="1" applyFill="1" applyBorder="1" applyAlignment="1">
      <alignment vertical="center" wrapText="1"/>
    </xf>
    <xf numFmtId="38" fontId="5" fillId="0" borderId="0" xfId="1" applyFont="1" applyFill="1" applyAlignment="1">
      <alignment vertical="center" wrapText="1"/>
    </xf>
    <xf numFmtId="0" fontId="6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83"/>
  <sheetViews>
    <sheetView tabSelected="1" view="pageBreakPreview" zoomScaleNormal="100" zoomScaleSheetLayoutView="100" workbookViewId="0">
      <selection activeCell="B2" sqref="B2:N2"/>
    </sheetView>
  </sheetViews>
  <sheetFormatPr defaultColWidth="9" defaultRowHeight="13.5" x14ac:dyDescent="0.15"/>
  <cols>
    <col min="1" max="1" width="3.125" style="9" bestFit="1" customWidth="1"/>
    <col min="2" max="3" width="2.5" style="12" customWidth="1"/>
    <col min="4" max="7" width="3.75" style="12" customWidth="1"/>
    <col min="8" max="8" width="30" style="12" customWidth="1"/>
    <col min="9" max="13" width="13.125" style="12" customWidth="1"/>
    <col min="14" max="14" width="13.75" style="12" customWidth="1"/>
    <col min="15" max="16384" width="9" style="12"/>
  </cols>
  <sheetData>
    <row r="1" spans="1:14" s="3" customFormat="1" ht="18.75" customHeight="1" x14ac:dyDescent="0.15">
      <c r="A1" s="1" t="s">
        <v>37</v>
      </c>
      <c r="B1" s="75" t="s">
        <v>90</v>
      </c>
      <c r="C1" s="75"/>
      <c r="D1" s="75"/>
      <c r="E1" s="75"/>
      <c r="F1" s="75"/>
      <c r="G1" s="75"/>
      <c r="H1" s="75"/>
      <c r="I1" s="2"/>
      <c r="J1" s="2"/>
      <c r="K1" s="2"/>
      <c r="L1" s="2"/>
      <c r="M1" s="65" t="s">
        <v>34</v>
      </c>
      <c r="N1" s="65"/>
    </row>
    <row r="2" spans="1:14" s="3" customFormat="1" ht="22.5" customHeight="1" x14ac:dyDescent="0.15">
      <c r="A2" s="4"/>
      <c r="B2" s="67" t="s">
        <v>54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s="3" customFormat="1" ht="13.5" customHeight="1" x14ac:dyDescent="0.1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5" t="s">
        <v>9</v>
      </c>
    </row>
    <row r="4" spans="1:14" s="3" customFormat="1" ht="13.5" customHeight="1" x14ac:dyDescent="0.15">
      <c r="A4" s="4"/>
      <c r="B4" s="72" t="s">
        <v>38</v>
      </c>
      <c r="C4" s="72"/>
      <c r="D4" s="72"/>
      <c r="E4" s="72"/>
      <c r="F4" s="72"/>
      <c r="G4" s="72"/>
      <c r="H4" s="72"/>
      <c r="I4" s="6" t="s">
        <v>39</v>
      </c>
      <c r="J4" s="6" t="s">
        <v>40</v>
      </c>
      <c r="K4" s="6" t="s">
        <v>41</v>
      </c>
      <c r="L4" s="6" t="s">
        <v>42</v>
      </c>
      <c r="M4" s="6" t="s">
        <v>43</v>
      </c>
      <c r="N4" s="6" t="s">
        <v>44</v>
      </c>
    </row>
    <row r="5" spans="1:14" s="3" customFormat="1" ht="19.899999999999999" customHeight="1" x14ac:dyDescent="0.15">
      <c r="A5" s="4"/>
      <c r="B5" s="56" t="s">
        <v>71</v>
      </c>
      <c r="C5" s="57"/>
      <c r="D5" s="57"/>
      <c r="E5" s="57"/>
      <c r="F5" s="57"/>
      <c r="G5" s="57"/>
      <c r="H5" s="58"/>
      <c r="I5" s="7" t="s">
        <v>76</v>
      </c>
      <c r="J5" s="7" t="s">
        <v>75</v>
      </c>
      <c r="K5" s="7" t="s">
        <v>74</v>
      </c>
      <c r="L5" s="7" t="s">
        <v>73</v>
      </c>
      <c r="M5" s="7" t="s">
        <v>72</v>
      </c>
      <c r="N5" s="66" t="s">
        <v>66</v>
      </c>
    </row>
    <row r="6" spans="1:14" s="3" customFormat="1" ht="19.899999999999999" customHeight="1" x14ac:dyDescent="0.15">
      <c r="A6" s="4"/>
      <c r="B6" s="59"/>
      <c r="C6" s="60"/>
      <c r="D6" s="60"/>
      <c r="E6" s="60"/>
      <c r="F6" s="60"/>
      <c r="G6" s="60"/>
      <c r="H6" s="61"/>
      <c r="I6" s="8" t="s">
        <v>81</v>
      </c>
      <c r="J6" s="8" t="s">
        <v>80</v>
      </c>
      <c r="K6" s="8" t="s">
        <v>79</v>
      </c>
      <c r="L6" s="8" t="s">
        <v>78</v>
      </c>
      <c r="M6" s="8" t="s">
        <v>77</v>
      </c>
      <c r="N6" s="66"/>
    </row>
    <row r="7" spans="1:14" ht="18" customHeight="1" x14ac:dyDescent="0.15">
      <c r="A7" s="9">
        <v>1</v>
      </c>
      <c r="B7" s="41" t="s">
        <v>45</v>
      </c>
      <c r="C7" s="42"/>
      <c r="D7" s="44"/>
      <c r="E7" s="44"/>
      <c r="F7" s="44"/>
      <c r="G7" s="44"/>
      <c r="H7" s="45"/>
      <c r="I7" s="10">
        <f>SUM(I8,I17,I21,I40)</f>
        <v>85387591</v>
      </c>
      <c r="J7" s="10">
        <f>SUM(J8,J17,J21,J40)</f>
        <v>87323537</v>
      </c>
      <c r="K7" s="10">
        <f>SUM(K8,K17,K21,K40)</f>
        <v>81759328</v>
      </c>
      <c r="L7" s="10">
        <f>SUM(L8,L17,L21,L40)</f>
        <v>66983867</v>
      </c>
      <c r="M7" s="10">
        <f>SUM(M8,M17,M21,M40)</f>
        <v>64261260</v>
      </c>
      <c r="N7" s="11" t="s">
        <v>56</v>
      </c>
    </row>
    <row r="8" spans="1:14" ht="18" customHeight="1" x14ac:dyDescent="0.15">
      <c r="A8" s="9">
        <v>2</v>
      </c>
      <c r="B8" s="13"/>
      <c r="C8" s="14"/>
      <c r="D8" s="41" t="s">
        <v>46</v>
      </c>
      <c r="E8" s="42"/>
      <c r="F8" s="42"/>
      <c r="G8" s="42"/>
      <c r="H8" s="43"/>
      <c r="I8" s="15">
        <f t="shared" ref="I8:J8" si="0">SUM(I9,I12:I16)</f>
        <v>61975009</v>
      </c>
      <c r="J8" s="15">
        <f t="shared" si="0"/>
        <v>40584432</v>
      </c>
      <c r="K8" s="15">
        <f>SUM(K9,K12:K16)</f>
        <v>52227246</v>
      </c>
      <c r="L8" s="15">
        <f>SUM(L9,L12:L16)</f>
        <v>40549362</v>
      </c>
      <c r="M8" s="15">
        <f>SUM(M9,M12:M16)</f>
        <v>46206418</v>
      </c>
      <c r="N8" s="39" t="s">
        <v>28</v>
      </c>
    </row>
    <row r="9" spans="1:14" ht="18" customHeight="1" x14ac:dyDescent="0.15">
      <c r="A9" s="9">
        <v>3</v>
      </c>
      <c r="B9" s="13"/>
      <c r="C9" s="14"/>
      <c r="D9" s="16"/>
      <c r="E9" s="41" t="s">
        <v>10</v>
      </c>
      <c r="F9" s="42"/>
      <c r="G9" s="42"/>
      <c r="H9" s="43"/>
      <c r="I9" s="15">
        <f t="shared" ref="I9:J9" si="1">SUM(I10:I11)</f>
        <v>46093907</v>
      </c>
      <c r="J9" s="15">
        <f t="shared" si="1"/>
        <v>30696774</v>
      </c>
      <c r="K9" s="15">
        <f>SUM(K10:K11)</f>
        <v>38314920</v>
      </c>
      <c r="L9" s="15">
        <f>SUM(L10:L11)</f>
        <v>29025145</v>
      </c>
      <c r="M9" s="15">
        <f>SUM(M10:M11)</f>
        <v>35535567</v>
      </c>
      <c r="N9" s="48"/>
    </row>
    <row r="10" spans="1:14" ht="18" customHeight="1" x14ac:dyDescent="0.15">
      <c r="A10" s="9">
        <v>4</v>
      </c>
      <c r="B10" s="13"/>
      <c r="C10" s="14"/>
      <c r="D10" s="16"/>
      <c r="E10" s="17"/>
      <c r="F10" s="54" t="s">
        <v>11</v>
      </c>
      <c r="G10" s="44"/>
      <c r="H10" s="45"/>
      <c r="I10" s="10">
        <v>39215353</v>
      </c>
      <c r="J10" s="10">
        <v>27599810</v>
      </c>
      <c r="K10" s="10">
        <v>36352925</v>
      </c>
      <c r="L10" s="10">
        <v>25568499</v>
      </c>
      <c r="M10" s="10">
        <v>32650848</v>
      </c>
      <c r="N10" s="48"/>
    </row>
    <row r="11" spans="1:14" ht="18" customHeight="1" x14ac:dyDescent="0.15">
      <c r="A11" s="9">
        <v>5</v>
      </c>
      <c r="B11" s="13"/>
      <c r="C11" s="14"/>
      <c r="D11" s="16"/>
      <c r="E11" s="18"/>
      <c r="F11" s="54" t="s">
        <v>12</v>
      </c>
      <c r="G11" s="44"/>
      <c r="H11" s="45"/>
      <c r="I11" s="10">
        <v>6878554</v>
      </c>
      <c r="J11" s="10">
        <v>3096964</v>
      </c>
      <c r="K11" s="10">
        <v>1961995</v>
      </c>
      <c r="L11" s="10">
        <v>3456646</v>
      </c>
      <c r="M11" s="10">
        <v>2884719</v>
      </c>
      <c r="N11" s="48"/>
    </row>
    <row r="12" spans="1:14" ht="18" customHeight="1" x14ac:dyDescent="0.15">
      <c r="A12" s="9">
        <v>6</v>
      </c>
      <c r="B12" s="13"/>
      <c r="C12" s="14"/>
      <c r="D12" s="16"/>
      <c r="E12" s="54" t="s">
        <v>0</v>
      </c>
      <c r="F12" s="44"/>
      <c r="G12" s="44"/>
      <c r="H12" s="45"/>
      <c r="I12" s="10">
        <v>11196100</v>
      </c>
      <c r="J12" s="10">
        <v>6658694</v>
      </c>
      <c r="K12" s="10">
        <v>9883839</v>
      </c>
      <c r="L12" s="10">
        <v>8368034</v>
      </c>
      <c r="M12" s="10">
        <v>7825404</v>
      </c>
      <c r="N12" s="48"/>
    </row>
    <row r="13" spans="1:14" ht="18" customHeight="1" x14ac:dyDescent="0.15">
      <c r="A13" s="9">
        <v>7</v>
      </c>
      <c r="B13" s="13"/>
      <c r="C13" s="14"/>
      <c r="D13" s="16"/>
      <c r="E13" s="54" t="s">
        <v>1</v>
      </c>
      <c r="F13" s="44"/>
      <c r="G13" s="44"/>
      <c r="H13" s="45"/>
      <c r="I13" s="10">
        <v>1799149</v>
      </c>
      <c r="J13" s="10">
        <v>1533590</v>
      </c>
      <c r="K13" s="10">
        <v>1095602</v>
      </c>
      <c r="L13" s="10">
        <v>1031462</v>
      </c>
      <c r="M13" s="10">
        <v>846029</v>
      </c>
      <c r="N13" s="48"/>
    </row>
    <row r="14" spans="1:14" ht="18" customHeight="1" x14ac:dyDescent="0.15">
      <c r="A14" s="9">
        <v>8</v>
      </c>
      <c r="B14" s="13"/>
      <c r="C14" s="14"/>
      <c r="D14" s="16"/>
      <c r="E14" s="54" t="s">
        <v>60</v>
      </c>
      <c r="F14" s="44"/>
      <c r="G14" s="44"/>
      <c r="H14" s="45"/>
      <c r="I14" s="10">
        <v>0</v>
      </c>
      <c r="J14" s="10">
        <v>0</v>
      </c>
      <c r="K14" s="10">
        <v>409978</v>
      </c>
      <c r="L14" s="10">
        <v>0</v>
      </c>
      <c r="M14" s="10">
        <v>0</v>
      </c>
      <c r="N14" s="48"/>
    </row>
    <row r="15" spans="1:14" ht="18" customHeight="1" x14ac:dyDescent="0.15">
      <c r="A15" s="9">
        <v>9</v>
      </c>
      <c r="B15" s="13"/>
      <c r="C15" s="14"/>
      <c r="D15" s="16"/>
      <c r="E15" s="54" t="s">
        <v>68</v>
      </c>
      <c r="F15" s="44"/>
      <c r="G15" s="44"/>
      <c r="H15" s="45"/>
      <c r="I15" s="10">
        <v>0</v>
      </c>
      <c r="J15" s="10">
        <v>0</v>
      </c>
      <c r="K15" s="10">
        <v>0</v>
      </c>
      <c r="L15" s="10">
        <v>31785</v>
      </c>
      <c r="M15" s="10">
        <v>0</v>
      </c>
      <c r="N15" s="48"/>
    </row>
    <row r="16" spans="1:14" ht="18" customHeight="1" x14ac:dyDescent="0.15">
      <c r="A16" s="9">
        <v>10</v>
      </c>
      <c r="B16" s="13"/>
      <c r="C16" s="14"/>
      <c r="D16" s="19"/>
      <c r="E16" s="54" t="s">
        <v>2</v>
      </c>
      <c r="F16" s="44"/>
      <c r="G16" s="44"/>
      <c r="H16" s="45"/>
      <c r="I16" s="10">
        <v>2885853</v>
      </c>
      <c r="J16" s="10">
        <v>1695374</v>
      </c>
      <c r="K16" s="10">
        <v>2522907</v>
      </c>
      <c r="L16" s="10">
        <v>2092936</v>
      </c>
      <c r="M16" s="10">
        <v>1999418</v>
      </c>
      <c r="N16" s="38"/>
    </row>
    <row r="17" spans="1:14" ht="18" customHeight="1" x14ac:dyDescent="0.15">
      <c r="A17" s="9">
        <v>11</v>
      </c>
      <c r="B17" s="13"/>
      <c r="C17" s="14"/>
      <c r="D17" s="41" t="s">
        <v>23</v>
      </c>
      <c r="E17" s="44"/>
      <c r="F17" s="44"/>
      <c r="G17" s="44"/>
      <c r="H17" s="45"/>
      <c r="I17" s="20">
        <f t="shared" ref="I17:J18" si="2">I18</f>
        <v>1124800</v>
      </c>
      <c r="J17" s="20">
        <f t="shared" si="2"/>
        <v>5456010</v>
      </c>
      <c r="K17" s="20">
        <f t="shared" ref="K17:M18" si="3">K18</f>
        <v>5767980</v>
      </c>
      <c r="L17" s="20">
        <f t="shared" si="3"/>
        <v>7618530</v>
      </c>
      <c r="M17" s="20">
        <f t="shared" si="3"/>
        <v>1156970</v>
      </c>
      <c r="N17" s="21" t="s">
        <v>55</v>
      </c>
    </row>
    <row r="18" spans="1:14" ht="18" customHeight="1" x14ac:dyDescent="0.15">
      <c r="A18" s="9">
        <v>12</v>
      </c>
      <c r="B18" s="13"/>
      <c r="C18" s="14"/>
      <c r="D18" s="16"/>
      <c r="E18" s="41" t="s">
        <v>24</v>
      </c>
      <c r="F18" s="42"/>
      <c r="G18" s="42"/>
      <c r="H18" s="43"/>
      <c r="I18" s="20">
        <f t="shared" si="2"/>
        <v>1124800</v>
      </c>
      <c r="J18" s="20">
        <f t="shared" si="2"/>
        <v>5456010</v>
      </c>
      <c r="K18" s="20">
        <f t="shared" si="3"/>
        <v>5767980</v>
      </c>
      <c r="L18" s="20">
        <f t="shared" si="3"/>
        <v>7618530</v>
      </c>
      <c r="M18" s="20">
        <f t="shared" si="3"/>
        <v>1156970</v>
      </c>
      <c r="N18" s="21" t="s">
        <v>55</v>
      </c>
    </row>
    <row r="19" spans="1:14" ht="18" customHeight="1" x14ac:dyDescent="0.15">
      <c r="A19" s="9">
        <v>13</v>
      </c>
      <c r="B19" s="13"/>
      <c r="C19" s="14"/>
      <c r="D19" s="13"/>
      <c r="E19" s="16"/>
      <c r="F19" s="41" t="s">
        <v>25</v>
      </c>
      <c r="G19" s="42"/>
      <c r="H19" s="43"/>
      <c r="I19" s="20">
        <f>SUM(I20:I20)</f>
        <v>1124800</v>
      </c>
      <c r="J19" s="20">
        <f>SUM(J20:J20)</f>
        <v>5456010</v>
      </c>
      <c r="K19" s="20">
        <f>SUM(K20:K20)</f>
        <v>5767980</v>
      </c>
      <c r="L19" s="20">
        <f>SUM(L20:L20)</f>
        <v>7618530</v>
      </c>
      <c r="M19" s="20">
        <f>SUM(M20:M20)</f>
        <v>1156970</v>
      </c>
      <c r="N19" s="21" t="s">
        <v>55</v>
      </c>
    </row>
    <row r="20" spans="1:14" ht="18" customHeight="1" x14ac:dyDescent="0.15">
      <c r="A20" s="9">
        <v>14</v>
      </c>
      <c r="B20" s="13"/>
      <c r="C20" s="14"/>
      <c r="D20" s="22"/>
      <c r="E20" s="19"/>
      <c r="F20" s="19"/>
      <c r="G20" s="76" t="s">
        <v>33</v>
      </c>
      <c r="H20" s="77"/>
      <c r="I20" s="10">
        <v>1124800</v>
      </c>
      <c r="J20" s="10">
        <v>5456010</v>
      </c>
      <c r="K20" s="10">
        <v>5767980</v>
      </c>
      <c r="L20" s="10">
        <v>7618530</v>
      </c>
      <c r="M20" s="10">
        <v>1156970</v>
      </c>
      <c r="N20" s="23" t="s">
        <v>32</v>
      </c>
    </row>
    <row r="21" spans="1:14" ht="18" customHeight="1" x14ac:dyDescent="0.15">
      <c r="A21" s="9">
        <v>15</v>
      </c>
      <c r="B21" s="13"/>
      <c r="C21" s="14"/>
      <c r="D21" s="41" t="s">
        <v>3</v>
      </c>
      <c r="E21" s="42"/>
      <c r="F21" s="42"/>
      <c r="G21" s="42"/>
      <c r="H21" s="43"/>
      <c r="I21" s="15">
        <f t="shared" ref="I21:J21" si="4">I22</f>
        <v>2852500</v>
      </c>
      <c r="J21" s="15">
        <f t="shared" si="4"/>
        <v>4508770</v>
      </c>
      <c r="K21" s="15">
        <f>K22</f>
        <v>934800</v>
      </c>
      <c r="L21" s="15">
        <f>L22</f>
        <v>1331600</v>
      </c>
      <c r="M21" s="15">
        <f>M22</f>
        <v>1530934</v>
      </c>
      <c r="N21" s="21" t="s">
        <v>55</v>
      </c>
    </row>
    <row r="22" spans="1:14" ht="18" customHeight="1" x14ac:dyDescent="0.15">
      <c r="A22" s="9">
        <v>16</v>
      </c>
      <c r="B22" s="13"/>
      <c r="C22" s="14"/>
      <c r="D22" s="16"/>
      <c r="E22" s="41" t="s">
        <v>13</v>
      </c>
      <c r="F22" s="42"/>
      <c r="G22" s="42"/>
      <c r="H22" s="43"/>
      <c r="I22" s="15">
        <f>SUM(I23,I25,I28,I36,I38)</f>
        <v>2852500</v>
      </c>
      <c r="J22" s="15">
        <f>SUM(J23,J25,J28,J36,J38)</f>
        <v>4508770</v>
      </c>
      <c r="K22" s="15">
        <f>SUM(K23,K25,K28,K36,K38)</f>
        <v>934800</v>
      </c>
      <c r="L22" s="15">
        <f>SUM(L23,L25,L28,L36,L38)</f>
        <v>1331600</v>
      </c>
      <c r="M22" s="15">
        <f>SUM(M23,M25,M28,M36,M38)</f>
        <v>1530934</v>
      </c>
      <c r="N22" s="21" t="s">
        <v>55</v>
      </c>
    </row>
    <row r="23" spans="1:14" ht="18" customHeight="1" x14ac:dyDescent="0.15">
      <c r="A23" s="9">
        <v>17</v>
      </c>
      <c r="B23" s="13"/>
      <c r="C23" s="14"/>
      <c r="D23" s="16"/>
      <c r="E23" s="16"/>
      <c r="F23" s="41" t="s">
        <v>35</v>
      </c>
      <c r="G23" s="42"/>
      <c r="H23" s="43"/>
      <c r="I23" s="15">
        <f>SUM(I24:I24)</f>
        <v>0</v>
      </c>
      <c r="J23" s="15">
        <f>SUM(J24:J24)</f>
        <v>27000</v>
      </c>
      <c r="K23" s="15">
        <f>SUM(K24:K24)</f>
        <v>0</v>
      </c>
      <c r="L23" s="15">
        <f>SUM(L24:L24)</f>
        <v>0</v>
      </c>
      <c r="M23" s="15">
        <f>SUM(M24:M24)</f>
        <v>0</v>
      </c>
      <c r="N23" s="37" t="s">
        <v>36</v>
      </c>
    </row>
    <row r="24" spans="1:14" ht="18" customHeight="1" x14ac:dyDescent="0.15">
      <c r="A24" s="9">
        <v>18</v>
      </c>
      <c r="B24" s="13"/>
      <c r="C24" s="14"/>
      <c r="D24" s="16"/>
      <c r="E24" s="24"/>
      <c r="F24" s="25"/>
      <c r="G24" s="73" t="s">
        <v>57</v>
      </c>
      <c r="H24" s="74"/>
      <c r="I24" s="10">
        <v>0</v>
      </c>
      <c r="J24" s="10">
        <v>27000</v>
      </c>
      <c r="K24" s="10">
        <v>0</v>
      </c>
      <c r="L24" s="10">
        <v>0</v>
      </c>
      <c r="M24" s="10">
        <v>0</v>
      </c>
      <c r="N24" s="38"/>
    </row>
    <row r="25" spans="1:14" ht="18" customHeight="1" x14ac:dyDescent="0.15">
      <c r="A25" s="9">
        <v>19</v>
      </c>
      <c r="B25" s="13"/>
      <c r="C25" s="14"/>
      <c r="D25" s="16"/>
      <c r="E25" s="16"/>
      <c r="F25" s="41" t="s">
        <v>26</v>
      </c>
      <c r="G25" s="42"/>
      <c r="H25" s="43"/>
      <c r="I25" s="15">
        <f t="shared" ref="I25:J25" si="5">I26</f>
        <v>0</v>
      </c>
      <c r="J25" s="15">
        <f t="shared" si="5"/>
        <v>0</v>
      </c>
      <c r="K25" s="15">
        <f>K26</f>
        <v>107050</v>
      </c>
      <c r="L25" s="15">
        <f>L26</f>
        <v>0</v>
      </c>
      <c r="M25" s="15">
        <f>M26+M27</f>
        <v>63034</v>
      </c>
      <c r="N25" s="37" t="s">
        <v>29</v>
      </c>
    </row>
    <row r="26" spans="1:14" ht="18" customHeight="1" x14ac:dyDescent="0.15">
      <c r="A26" s="9">
        <v>20</v>
      </c>
      <c r="B26" s="13"/>
      <c r="C26" s="14"/>
      <c r="D26" s="16"/>
      <c r="E26" s="24"/>
      <c r="F26" s="17"/>
      <c r="G26" s="46" t="s">
        <v>27</v>
      </c>
      <c r="H26" s="47"/>
      <c r="I26" s="10">
        <v>0</v>
      </c>
      <c r="J26" s="10">
        <v>0</v>
      </c>
      <c r="K26" s="10">
        <v>107050</v>
      </c>
      <c r="L26" s="10">
        <v>0</v>
      </c>
      <c r="M26" s="10">
        <v>61834</v>
      </c>
      <c r="N26" s="48"/>
    </row>
    <row r="27" spans="1:14" ht="18" customHeight="1" x14ac:dyDescent="0.15">
      <c r="A27" s="9">
        <v>21</v>
      </c>
      <c r="B27" s="13"/>
      <c r="C27" s="14"/>
      <c r="D27" s="16"/>
      <c r="E27" s="24"/>
      <c r="F27" s="25"/>
      <c r="G27" s="46" t="s">
        <v>82</v>
      </c>
      <c r="H27" s="47"/>
      <c r="I27" s="10">
        <v>0</v>
      </c>
      <c r="J27" s="10">
        <v>0</v>
      </c>
      <c r="K27" s="10">
        <v>0</v>
      </c>
      <c r="L27" s="10">
        <v>0</v>
      </c>
      <c r="M27" s="10">
        <v>1200</v>
      </c>
      <c r="N27" s="49"/>
    </row>
    <row r="28" spans="1:14" ht="18" customHeight="1" x14ac:dyDescent="0.15">
      <c r="A28" s="9">
        <v>22</v>
      </c>
      <c r="B28" s="13"/>
      <c r="C28" s="14"/>
      <c r="D28" s="16"/>
      <c r="E28" s="16"/>
      <c r="F28" s="41" t="s">
        <v>14</v>
      </c>
      <c r="G28" s="42"/>
      <c r="H28" s="43"/>
      <c r="I28" s="15">
        <f t="shared" ref="I28:J28" si="6">I29</f>
        <v>280400</v>
      </c>
      <c r="J28" s="15">
        <f t="shared" si="6"/>
        <v>127950</v>
      </c>
      <c r="K28" s="15">
        <f>K29</f>
        <v>186650</v>
      </c>
      <c r="L28" s="15">
        <f>L29</f>
        <v>326300</v>
      </c>
      <c r="M28" s="15">
        <f>M29+M30</f>
        <v>200500</v>
      </c>
      <c r="N28" s="37" t="s">
        <v>63</v>
      </c>
    </row>
    <row r="29" spans="1:14" ht="18" customHeight="1" x14ac:dyDescent="0.15">
      <c r="A29" s="9">
        <v>23</v>
      </c>
      <c r="B29" s="13"/>
      <c r="C29" s="14"/>
      <c r="D29" s="16"/>
      <c r="E29" s="18"/>
      <c r="F29" s="17"/>
      <c r="G29" s="46" t="s">
        <v>21</v>
      </c>
      <c r="H29" s="47"/>
      <c r="I29" s="10">
        <v>280400</v>
      </c>
      <c r="J29" s="10">
        <v>127950</v>
      </c>
      <c r="K29" s="10">
        <v>186650</v>
      </c>
      <c r="L29" s="10">
        <v>326300</v>
      </c>
      <c r="M29" s="10">
        <v>166500</v>
      </c>
      <c r="N29" s="48"/>
    </row>
    <row r="30" spans="1:14" ht="18" customHeight="1" x14ac:dyDescent="0.15">
      <c r="A30" s="9">
        <v>24</v>
      </c>
      <c r="B30" s="22"/>
      <c r="C30" s="26"/>
      <c r="D30" s="19"/>
      <c r="E30" s="27"/>
      <c r="F30" s="25"/>
      <c r="G30" s="46" t="s">
        <v>83</v>
      </c>
      <c r="H30" s="47"/>
      <c r="I30" s="10">
        <v>0</v>
      </c>
      <c r="J30" s="10">
        <v>0</v>
      </c>
      <c r="K30" s="10">
        <v>0</v>
      </c>
      <c r="L30" s="10">
        <v>0</v>
      </c>
      <c r="M30" s="10">
        <v>34000</v>
      </c>
      <c r="N30" s="50"/>
    </row>
    <row r="31" spans="1:14" s="3" customFormat="1" ht="22.5" customHeight="1" x14ac:dyDescent="0.15">
      <c r="A31" s="4"/>
      <c r="B31" s="67" t="s">
        <v>53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4" s="3" customFormat="1" ht="13.5" customHeight="1" x14ac:dyDescent="0.15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5" t="s">
        <v>9</v>
      </c>
    </row>
    <row r="33" spans="1:14" s="3" customFormat="1" ht="13.5" customHeight="1" x14ac:dyDescent="0.15">
      <c r="A33" s="4"/>
      <c r="B33" s="72" t="s">
        <v>38</v>
      </c>
      <c r="C33" s="72"/>
      <c r="D33" s="72"/>
      <c r="E33" s="72"/>
      <c r="F33" s="72"/>
      <c r="G33" s="72"/>
      <c r="H33" s="72"/>
      <c r="I33" s="6" t="s">
        <v>39</v>
      </c>
      <c r="J33" s="6" t="s">
        <v>40</v>
      </c>
      <c r="K33" s="6" t="s">
        <v>41</v>
      </c>
      <c r="L33" s="6" t="s">
        <v>42</v>
      </c>
      <c r="M33" s="6" t="s">
        <v>43</v>
      </c>
      <c r="N33" s="6" t="s">
        <v>44</v>
      </c>
    </row>
    <row r="34" spans="1:14" s="3" customFormat="1" ht="19.899999999999999" customHeight="1" x14ac:dyDescent="0.15">
      <c r="A34" s="4"/>
      <c r="B34" s="56" t="s">
        <v>71</v>
      </c>
      <c r="C34" s="57"/>
      <c r="D34" s="57"/>
      <c r="E34" s="57"/>
      <c r="F34" s="57"/>
      <c r="G34" s="57"/>
      <c r="H34" s="58"/>
      <c r="I34" s="7" t="s">
        <v>76</v>
      </c>
      <c r="J34" s="7" t="s">
        <v>75</v>
      </c>
      <c r="K34" s="7" t="s">
        <v>74</v>
      </c>
      <c r="L34" s="7" t="s">
        <v>73</v>
      </c>
      <c r="M34" s="7" t="s">
        <v>72</v>
      </c>
      <c r="N34" s="66" t="s">
        <v>66</v>
      </c>
    </row>
    <row r="35" spans="1:14" s="3" customFormat="1" ht="19.899999999999999" customHeight="1" x14ac:dyDescent="0.15">
      <c r="A35" s="4"/>
      <c r="B35" s="59"/>
      <c r="C35" s="60"/>
      <c r="D35" s="60"/>
      <c r="E35" s="60"/>
      <c r="F35" s="60"/>
      <c r="G35" s="60"/>
      <c r="H35" s="61"/>
      <c r="I35" s="8" t="s">
        <v>81</v>
      </c>
      <c r="J35" s="8" t="s">
        <v>80</v>
      </c>
      <c r="K35" s="8" t="s">
        <v>79</v>
      </c>
      <c r="L35" s="8" t="s">
        <v>78</v>
      </c>
      <c r="M35" s="8" t="s">
        <v>77</v>
      </c>
      <c r="N35" s="66"/>
    </row>
    <row r="36" spans="1:14" s="3" customFormat="1" ht="18" customHeight="1" x14ac:dyDescent="0.15">
      <c r="A36" s="9">
        <v>25</v>
      </c>
      <c r="B36" s="13"/>
      <c r="C36" s="14"/>
      <c r="D36" s="16"/>
      <c r="E36" s="18"/>
      <c r="F36" s="41" t="s">
        <v>15</v>
      </c>
      <c r="G36" s="44"/>
      <c r="H36" s="45"/>
      <c r="I36" s="15">
        <f t="shared" ref="I36:J36" si="7">I37</f>
        <v>2445100</v>
      </c>
      <c r="J36" s="15">
        <f t="shared" si="7"/>
        <v>4353820</v>
      </c>
      <c r="K36" s="15">
        <f>K37</f>
        <v>635100</v>
      </c>
      <c r="L36" s="15">
        <f>L37</f>
        <v>788300</v>
      </c>
      <c r="M36" s="15">
        <f>M37</f>
        <v>1135700</v>
      </c>
      <c r="N36" s="37" t="s">
        <v>64</v>
      </c>
    </row>
    <row r="37" spans="1:14" s="3" customFormat="1" ht="18" customHeight="1" x14ac:dyDescent="0.15">
      <c r="A37" s="9">
        <v>26</v>
      </c>
      <c r="B37" s="13"/>
      <c r="C37" s="14"/>
      <c r="D37" s="16"/>
      <c r="E37" s="17"/>
      <c r="F37" s="25"/>
      <c r="G37" s="46" t="s">
        <v>22</v>
      </c>
      <c r="H37" s="47"/>
      <c r="I37" s="10">
        <v>2445100</v>
      </c>
      <c r="J37" s="10">
        <v>4353820</v>
      </c>
      <c r="K37" s="10">
        <v>635100</v>
      </c>
      <c r="L37" s="10">
        <v>788300</v>
      </c>
      <c r="M37" s="10">
        <v>1135700</v>
      </c>
      <c r="N37" s="38"/>
    </row>
    <row r="38" spans="1:14" ht="18" customHeight="1" x14ac:dyDescent="0.15">
      <c r="A38" s="9">
        <v>27</v>
      </c>
      <c r="B38" s="13"/>
      <c r="C38" s="14"/>
      <c r="D38" s="16"/>
      <c r="E38" s="18"/>
      <c r="F38" s="41" t="s">
        <v>16</v>
      </c>
      <c r="G38" s="42"/>
      <c r="H38" s="43"/>
      <c r="I38" s="15">
        <f t="shared" ref="I38:J38" si="8">I39</f>
        <v>127000</v>
      </c>
      <c r="J38" s="15">
        <f t="shared" si="8"/>
        <v>0</v>
      </c>
      <c r="K38" s="15">
        <f>K39</f>
        <v>6000</v>
      </c>
      <c r="L38" s="15">
        <f>L39</f>
        <v>217000</v>
      </c>
      <c r="M38" s="15">
        <f>M39</f>
        <v>131700</v>
      </c>
      <c r="N38" s="37" t="s">
        <v>65</v>
      </c>
    </row>
    <row r="39" spans="1:14" ht="18" customHeight="1" x14ac:dyDescent="0.15">
      <c r="A39" s="9">
        <v>28</v>
      </c>
      <c r="B39" s="13"/>
      <c r="C39" s="14"/>
      <c r="D39" s="16"/>
      <c r="E39" s="18"/>
      <c r="F39" s="17"/>
      <c r="G39" s="46" t="s">
        <v>58</v>
      </c>
      <c r="H39" s="47"/>
      <c r="I39" s="10">
        <v>127000</v>
      </c>
      <c r="J39" s="10">
        <v>0</v>
      </c>
      <c r="K39" s="10">
        <v>6000</v>
      </c>
      <c r="L39" s="10">
        <v>217000</v>
      </c>
      <c r="M39" s="10">
        <v>131700</v>
      </c>
      <c r="N39" s="38"/>
    </row>
    <row r="40" spans="1:14" ht="18" customHeight="1" x14ac:dyDescent="0.15">
      <c r="A40" s="9">
        <v>29</v>
      </c>
      <c r="B40" s="13"/>
      <c r="C40" s="14"/>
      <c r="D40" s="41" t="s">
        <v>4</v>
      </c>
      <c r="E40" s="44"/>
      <c r="F40" s="44"/>
      <c r="G40" s="44"/>
      <c r="H40" s="45"/>
      <c r="I40" s="15">
        <f t="shared" ref="I40:J40" si="9">SUM(I43,I45)</f>
        <v>19435282</v>
      </c>
      <c r="J40" s="15">
        <f t="shared" si="9"/>
        <v>36774325</v>
      </c>
      <c r="K40" s="15">
        <f>SUM(K43,K45)</f>
        <v>22829302</v>
      </c>
      <c r="L40" s="15">
        <f>SUM(L41,L43,L45)</f>
        <v>17484375</v>
      </c>
      <c r="M40" s="15">
        <f>SUM(M43,M45)</f>
        <v>15366938</v>
      </c>
      <c r="N40" s="11" t="s">
        <v>56</v>
      </c>
    </row>
    <row r="41" spans="1:14" s="36" customFormat="1" ht="18" customHeight="1" x14ac:dyDescent="0.15">
      <c r="A41" s="9">
        <v>30</v>
      </c>
      <c r="B41" s="34"/>
      <c r="C41" s="35"/>
      <c r="D41" s="34"/>
      <c r="E41" s="51" t="s">
        <v>87</v>
      </c>
      <c r="F41" s="52"/>
      <c r="G41" s="52"/>
      <c r="H41" s="53"/>
      <c r="I41" s="15">
        <f>I42</f>
        <v>0</v>
      </c>
      <c r="J41" s="15">
        <f>J42</f>
        <v>0</v>
      </c>
      <c r="K41" s="15">
        <f>K42</f>
        <v>0</v>
      </c>
      <c r="L41" s="15">
        <f>L42</f>
        <v>1200</v>
      </c>
      <c r="M41" s="15">
        <f>M42</f>
        <v>0</v>
      </c>
      <c r="N41" s="39" t="s">
        <v>88</v>
      </c>
    </row>
    <row r="42" spans="1:14" s="36" customFormat="1" ht="18" customHeight="1" x14ac:dyDescent="0.15">
      <c r="A42" s="9">
        <v>31</v>
      </c>
      <c r="B42" s="34"/>
      <c r="C42" s="35"/>
      <c r="D42" s="34"/>
      <c r="E42" s="29"/>
      <c r="F42" s="55" t="s">
        <v>89</v>
      </c>
      <c r="G42" s="52"/>
      <c r="H42" s="53"/>
      <c r="I42" s="15">
        <v>0</v>
      </c>
      <c r="J42" s="15">
        <v>0</v>
      </c>
      <c r="K42" s="15">
        <v>0</v>
      </c>
      <c r="L42" s="15">
        <v>1200</v>
      </c>
      <c r="M42" s="15">
        <v>0</v>
      </c>
      <c r="N42" s="40"/>
    </row>
    <row r="43" spans="1:14" ht="18" customHeight="1" x14ac:dyDescent="0.15">
      <c r="A43" s="9">
        <v>32</v>
      </c>
      <c r="B43" s="13"/>
      <c r="C43" s="14"/>
      <c r="D43" s="13"/>
      <c r="E43" s="51" t="s">
        <v>61</v>
      </c>
      <c r="F43" s="52"/>
      <c r="G43" s="52"/>
      <c r="H43" s="53"/>
      <c r="I43" s="15">
        <f t="shared" ref="I43:M43" si="10">I44</f>
        <v>0</v>
      </c>
      <c r="J43" s="15">
        <f t="shared" si="10"/>
        <v>0</v>
      </c>
      <c r="K43" s="15">
        <f t="shared" si="10"/>
        <v>1853000</v>
      </c>
      <c r="L43" s="15">
        <f t="shared" si="10"/>
        <v>0</v>
      </c>
      <c r="M43" s="15">
        <f t="shared" si="10"/>
        <v>0</v>
      </c>
      <c r="N43" s="39" t="s">
        <v>30</v>
      </c>
    </row>
    <row r="44" spans="1:14" ht="18" customHeight="1" x14ac:dyDescent="0.15">
      <c r="A44" s="9">
        <v>33</v>
      </c>
      <c r="B44" s="13"/>
      <c r="C44" s="14"/>
      <c r="D44" s="13"/>
      <c r="E44" s="29"/>
      <c r="F44" s="55" t="s">
        <v>62</v>
      </c>
      <c r="G44" s="52"/>
      <c r="H44" s="53"/>
      <c r="I44" s="15">
        <v>0</v>
      </c>
      <c r="J44" s="15">
        <v>0</v>
      </c>
      <c r="K44" s="15">
        <v>1853000</v>
      </c>
      <c r="L44" s="15">
        <v>0</v>
      </c>
      <c r="M44" s="15">
        <v>0</v>
      </c>
      <c r="N44" s="40"/>
    </row>
    <row r="45" spans="1:14" ht="18" customHeight="1" x14ac:dyDescent="0.15">
      <c r="A45" s="9">
        <v>34</v>
      </c>
      <c r="B45" s="13"/>
      <c r="C45" s="14"/>
      <c r="D45" s="16"/>
      <c r="E45" s="41" t="s">
        <v>5</v>
      </c>
      <c r="F45" s="42"/>
      <c r="G45" s="42"/>
      <c r="H45" s="43"/>
      <c r="I45" s="15">
        <f t="shared" ref="I45:J45" si="11">I47</f>
        <v>19435282</v>
      </c>
      <c r="J45" s="15">
        <f t="shared" si="11"/>
        <v>36774325</v>
      </c>
      <c r="K45" s="15">
        <f>K47</f>
        <v>20976302</v>
      </c>
      <c r="L45" s="15">
        <f>L47</f>
        <v>17483175</v>
      </c>
      <c r="M45" s="15">
        <f>M47+M46</f>
        <v>15366938</v>
      </c>
      <c r="N45" s="11" t="s">
        <v>56</v>
      </c>
    </row>
    <row r="46" spans="1:14" ht="18" customHeight="1" x14ac:dyDescent="0.15">
      <c r="A46" s="9">
        <v>35</v>
      </c>
      <c r="B46" s="13"/>
      <c r="C46" s="14"/>
      <c r="D46" s="16"/>
      <c r="E46" s="16"/>
      <c r="F46" s="54" t="s">
        <v>84</v>
      </c>
      <c r="G46" s="44"/>
      <c r="H46" s="45"/>
      <c r="I46" s="10">
        <v>0</v>
      </c>
      <c r="J46" s="10">
        <v>0</v>
      </c>
      <c r="K46" s="10">
        <v>0</v>
      </c>
      <c r="L46" s="10">
        <v>0</v>
      </c>
      <c r="M46" s="10">
        <v>13650</v>
      </c>
      <c r="N46" s="11" t="s">
        <v>85</v>
      </c>
    </row>
    <row r="47" spans="1:14" ht="18" customHeight="1" x14ac:dyDescent="0.15">
      <c r="A47" s="9">
        <v>36</v>
      </c>
      <c r="B47" s="22"/>
      <c r="C47" s="26"/>
      <c r="D47" s="19"/>
      <c r="E47" s="19"/>
      <c r="F47" s="54" t="s">
        <v>5</v>
      </c>
      <c r="G47" s="44"/>
      <c r="H47" s="45"/>
      <c r="I47" s="10">
        <v>19435282</v>
      </c>
      <c r="J47" s="10">
        <v>36774325</v>
      </c>
      <c r="K47" s="10">
        <v>20976302</v>
      </c>
      <c r="L47" s="10">
        <v>17483175</v>
      </c>
      <c r="M47" s="10">
        <v>15353288</v>
      </c>
      <c r="N47" s="11" t="s">
        <v>67</v>
      </c>
    </row>
    <row r="48" spans="1:14" s="3" customFormat="1" ht="18" customHeight="1" x14ac:dyDescent="0.15">
      <c r="A48" s="9">
        <v>37</v>
      </c>
      <c r="B48" s="69" t="s">
        <v>51</v>
      </c>
      <c r="C48" s="70"/>
      <c r="D48" s="70"/>
      <c r="E48" s="70"/>
      <c r="F48" s="70"/>
      <c r="G48" s="70"/>
      <c r="H48" s="71"/>
      <c r="I48" s="30">
        <f>SUM(I49,I66,I74)</f>
        <v>311403830</v>
      </c>
      <c r="J48" s="30">
        <f>SUM(J49,J66,J74)</f>
        <v>360966368</v>
      </c>
      <c r="K48" s="30">
        <f>SUM(K49,K66,K74)</f>
        <v>255202248</v>
      </c>
      <c r="L48" s="30">
        <f>SUM(L49,L66,L74)</f>
        <v>225293271</v>
      </c>
      <c r="M48" s="30">
        <f>SUM(M49,M66,M74)</f>
        <v>210172999</v>
      </c>
      <c r="N48" s="11" t="s">
        <v>56</v>
      </c>
    </row>
    <row r="49" spans="1:14" ht="18" customHeight="1" x14ac:dyDescent="0.15">
      <c r="A49" s="9">
        <v>38</v>
      </c>
      <c r="B49" s="16"/>
      <c r="C49" s="41" t="s">
        <v>47</v>
      </c>
      <c r="D49" s="42"/>
      <c r="E49" s="42"/>
      <c r="F49" s="42"/>
      <c r="G49" s="42"/>
      <c r="H49" s="43"/>
      <c r="I49" s="15">
        <f t="shared" ref="I49:J49" si="12">SUM(I50,I54)</f>
        <v>261295112</v>
      </c>
      <c r="J49" s="15">
        <f t="shared" si="12"/>
        <v>315809998</v>
      </c>
      <c r="K49" s="15">
        <f>SUM(K50,K54)</f>
        <v>231647074</v>
      </c>
      <c r="L49" s="15">
        <f>SUM(L50,L54)</f>
        <v>191775691</v>
      </c>
      <c r="M49" s="15">
        <f>SUM(M50,M54)</f>
        <v>180441817</v>
      </c>
      <c r="N49" s="39" t="s">
        <v>31</v>
      </c>
    </row>
    <row r="50" spans="1:14" ht="18" customHeight="1" x14ac:dyDescent="0.15">
      <c r="A50" s="9">
        <v>39</v>
      </c>
      <c r="B50" s="16"/>
      <c r="C50" s="13"/>
      <c r="D50" s="41" t="s">
        <v>6</v>
      </c>
      <c r="E50" s="44"/>
      <c r="F50" s="44"/>
      <c r="G50" s="44"/>
      <c r="H50" s="45"/>
      <c r="I50" s="15">
        <f t="shared" ref="I50:J50" si="13">I51</f>
        <v>260309296</v>
      </c>
      <c r="J50" s="15">
        <f t="shared" si="13"/>
        <v>312380776</v>
      </c>
      <c r="K50" s="15">
        <f>K51</f>
        <v>230811673</v>
      </c>
      <c r="L50" s="15">
        <f>L51</f>
        <v>187478862</v>
      </c>
      <c r="M50" s="15">
        <f>M51</f>
        <v>179047827</v>
      </c>
      <c r="N50" s="48"/>
    </row>
    <row r="51" spans="1:14" ht="18" customHeight="1" x14ac:dyDescent="0.15">
      <c r="A51" s="9">
        <v>40</v>
      </c>
      <c r="B51" s="16"/>
      <c r="C51" s="13"/>
      <c r="D51" s="16"/>
      <c r="E51" s="41" t="s">
        <v>6</v>
      </c>
      <c r="F51" s="42"/>
      <c r="G51" s="42"/>
      <c r="H51" s="43"/>
      <c r="I51" s="15">
        <f t="shared" ref="I51:J51" si="14">SUM(I52:I53)</f>
        <v>260309296</v>
      </c>
      <c r="J51" s="15">
        <f t="shared" si="14"/>
        <v>312380776</v>
      </c>
      <c r="K51" s="15">
        <f>SUM(K52:K53)</f>
        <v>230811673</v>
      </c>
      <c r="L51" s="15">
        <f>SUM(L52:L53)</f>
        <v>187478862</v>
      </c>
      <c r="M51" s="15">
        <f>SUM(M52:M53)</f>
        <v>179047827</v>
      </c>
      <c r="N51" s="48"/>
    </row>
    <row r="52" spans="1:14" ht="18" customHeight="1" x14ac:dyDescent="0.15">
      <c r="A52" s="9">
        <v>41</v>
      </c>
      <c r="B52" s="16"/>
      <c r="C52" s="13"/>
      <c r="D52" s="16"/>
      <c r="E52" s="17"/>
      <c r="F52" s="54" t="s">
        <v>7</v>
      </c>
      <c r="G52" s="44"/>
      <c r="H52" s="45"/>
      <c r="I52" s="10">
        <v>257696745</v>
      </c>
      <c r="J52" s="10">
        <v>310820017</v>
      </c>
      <c r="K52" s="10">
        <v>228663076</v>
      </c>
      <c r="L52" s="10">
        <v>186582200</v>
      </c>
      <c r="M52" s="10">
        <v>178455996</v>
      </c>
      <c r="N52" s="48"/>
    </row>
    <row r="53" spans="1:14" ht="18" customHeight="1" x14ac:dyDescent="0.15">
      <c r="A53" s="9">
        <v>42</v>
      </c>
      <c r="B53" s="16"/>
      <c r="C53" s="13"/>
      <c r="D53" s="16"/>
      <c r="E53" s="18"/>
      <c r="F53" s="54" t="s">
        <v>17</v>
      </c>
      <c r="G53" s="44"/>
      <c r="H53" s="45"/>
      <c r="I53" s="10">
        <v>2612551</v>
      </c>
      <c r="J53" s="10">
        <v>1560759</v>
      </c>
      <c r="K53" s="10">
        <v>2148597</v>
      </c>
      <c r="L53" s="10">
        <v>896662</v>
      </c>
      <c r="M53" s="10">
        <v>591831</v>
      </c>
      <c r="N53" s="48"/>
    </row>
    <row r="54" spans="1:14" ht="18" customHeight="1" x14ac:dyDescent="0.15">
      <c r="A54" s="9">
        <v>43</v>
      </c>
      <c r="B54" s="16"/>
      <c r="C54" s="13"/>
      <c r="D54" s="41" t="s">
        <v>4</v>
      </c>
      <c r="E54" s="42"/>
      <c r="F54" s="42"/>
      <c r="G54" s="42"/>
      <c r="H54" s="43"/>
      <c r="I54" s="15">
        <f t="shared" ref="I54:J54" si="15">I57</f>
        <v>985816</v>
      </c>
      <c r="J54" s="15">
        <f t="shared" si="15"/>
        <v>3429222</v>
      </c>
      <c r="K54" s="15">
        <f>K57</f>
        <v>835401</v>
      </c>
      <c r="L54" s="15">
        <f>L55+L57</f>
        <v>4296829</v>
      </c>
      <c r="M54" s="15">
        <f>M55+M57</f>
        <v>1393990</v>
      </c>
      <c r="N54" s="48"/>
    </row>
    <row r="55" spans="1:14" ht="18" customHeight="1" x14ac:dyDescent="0.15">
      <c r="A55" s="9">
        <v>44</v>
      </c>
      <c r="B55" s="16"/>
      <c r="C55" s="13"/>
      <c r="D55" s="16"/>
      <c r="E55" s="41" t="s">
        <v>69</v>
      </c>
      <c r="F55" s="42"/>
      <c r="G55" s="42"/>
      <c r="H55" s="43"/>
      <c r="I55" s="15">
        <f>I56</f>
        <v>985816</v>
      </c>
      <c r="J55" s="15">
        <f>J56</f>
        <v>3429222</v>
      </c>
      <c r="K55" s="15">
        <f>K56</f>
        <v>835401</v>
      </c>
      <c r="L55" s="15">
        <f>L56</f>
        <v>290000</v>
      </c>
      <c r="M55" s="15">
        <f>M56</f>
        <v>0</v>
      </c>
      <c r="N55" s="48"/>
    </row>
    <row r="56" spans="1:14" ht="18" customHeight="1" x14ac:dyDescent="0.15">
      <c r="A56" s="9">
        <v>45</v>
      </c>
      <c r="B56" s="16"/>
      <c r="C56" s="13"/>
      <c r="D56" s="16"/>
      <c r="E56" s="19"/>
      <c r="F56" s="54" t="s">
        <v>70</v>
      </c>
      <c r="G56" s="44"/>
      <c r="H56" s="45"/>
      <c r="I56" s="10">
        <v>985816</v>
      </c>
      <c r="J56" s="10">
        <v>3429222</v>
      </c>
      <c r="K56" s="10">
        <v>835401</v>
      </c>
      <c r="L56" s="10">
        <v>290000</v>
      </c>
      <c r="M56" s="10">
        <v>0</v>
      </c>
      <c r="N56" s="48"/>
    </row>
    <row r="57" spans="1:14" ht="18" customHeight="1" x14ac:dyDescent="0.15">
      <c r="A57" s="9">
        <v>46</v>
      </c>
      <c r="B57" s="16"/>
      <c r="C57" s="13"/>
      <c r="D57" s="16"/>
      <c r="E57" s="41" t="s">
        <v>5</v>
      </c>
      <c r="F57" s="42"/>
      <c r="G57" s="42"/>
      <c r="H57" s="43"/>
      <c r="I57" s="15">
        <f>I58</f>
        <v>985816</v>
      </c>
      <c r="J57" s="15">
        <f>J58</f>
        <v>3429222</v>
      </c>
      <c r="K57" s="15">
        <f>K58</f>
        <v>835401</v>
      </c>
      <c r="L57" s="15">
        <f>L58</f>
        <v>4006829</v>
      </c>
      <c r="M57" s="15">
        <f>M58</f>
        <v>1393990</v>
      </c>
      <c r="N57" s="48"/>
    </row>
    <row r="58" spans="1:14" ht="18" customHeight="1" x14ac:dyDescent="0.15">
      <c r="A58" s="9">
        <v>47</v>
      </c>
      <c r="B58" s="19"/>
      <c r="C58" s="22"/>
      <c r="D58" s="19"/>
      <c r="E58" s="19"/>
      <c r="F58" s="54" t="s">
        <v>5</v>
      </c>
      <c r="G58" s="44"/>
      <c r="H58" s="45"/>
      <c r="I58" s="10">
        <v>985816</v>
      </c>
      <c r="J58" s="10">
        <v>3429222</v>
      </c>
      <c r="K58" s="10">
        <v>835401</v>
      </c>
      <c r="L58" s="10">
        <v>4006829</v>
      </c>
      <c r="M58" s="10">
        <v>1393990</v>
      </c>
      <c r="N58" s="38"/>
    </row>
    <row r="59" spans="1:14" ht="12" customHeight="1" x14ac:dyDescent="0.15">
      <c r="C59" s="31"/>
      <c r="D59" s="31"/>
      <c r="E59" s="31"/>
      <c r="F59" s="31"/>
      <c r="G59" s="31"/>
      <c r="H59" s="31"/>
      <c r="I59" s="18"/>
      <c r="J59" s="18"/>
      <c r="K59" s="18"/>
      <c r="L59" s="18"/>
      <c r="M59" s="18"/>
      <c r="N59" s="32"/>
    </row>
    <row r="60" spans="1:14" s="3" customFormat="1" ht="18.75" customHeight="1" x14ac:dyDescent="0.15">
      <c r="A60" s="1" t="s">
        <v>37</v>
      </c>
      <c r="B60" s="28"/>
      <c r="C60" s="28"/>
      <c r="D60" s="28"/>
      <c r="E60" s="28"/>
      <c r="F60" s="28"/>
      <c r="G60" s="28"/>
      <c r="H60" s="28"/>
      <c r="I60" s="2"/>
      <c r="J60" s="2"/>
      <c r="K60" s="2"/>
      <c r="L60" s="2"/>
      <c r="M60" s="65" t="s">
        <v>34</v>
      </c>
      <c r="N60" s="65"/>
    </row>
    <row r="61" spans="1:14" s="3" customFormat="1" ht="22.5" customHeight="1" x14ac:dyDescent="0.15">
      <c r="A61" s="4"/>
      <c r="B61" s="67" t="s">
        <v>52</v>
      </c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  <row r="62" spans="1:14" s="3" customFormat="1" ht="13.5" customHeight="1" x14ac:dyDescent="0.15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5" t="s">
        <v>9</v>
      </c>
    </row>
    <row r="63" spans="1:14" s="3" customFormat="1" ht="13.5" customHeight="1" x14ac:dyDescent="0.15">
      <c r="A63" s="4"/>
      <c r="B63" s="72" t="s">
        <v>38</v>
      </c>
      <c r="C63" s="72"/>
      <c r="D63" s="72"/>
      <c r="E63" s="72"/>
      <c r="F63" s="72"/>
      <c r="G63" s="72"/>
      <c r="H63" s="72"/>
      <c r="I63" s="6" t="s">
        <v>39</v>
      </c>
      <c r="J63" s="6" t="s">
        <v>40</v>
      </c>
      <c r="K63" s="6" t="s">
        <v>41</v>
      </c>
      <c r="L63" s="6" t="s">
        <v>42</v>
      </c>
      <c r="M63" s="6" t="s">
        <v>43</v>
      </c>
      <c r="N63" s="6" t="s">
        <v>44</v>
      </c>
    </row>
    <row r="64" spans="1:14" s="3" customFormat="1" ht="19.899999999999999" customHeight="1" x14ac:dyDescent="0.15">
      <c r="A64" s="4"/>
      <c r="B64" s="56" t="s">
        <v>71</v>
      </c>
      <c r="C64" s="57"/>
      <c r="D64" s="57"/>
      <c r="E64" s="57"/>
      <c r="F64" s="57"/>
      <c r="G64" s="57"/>
      <c r="H64" s="58"/>
      <c r="I64" s="7" t="s">
        <v>76</v>
      </c>
      <c r="J64" s="7" t="s">
        <v>75</v>
      </c>
      <c r="K64" s="7" t="s">
        <v>74</v>
      </c>
      <c r="L64" s="7" t="s">
        <v>73</v>
      </c>
      <c r="M64" s="7" t="s">
        <v>72</v>
      </c>
      <c r="N64" s="66" t="s">
        <v>66</v>
      </c>
    </row>
    <row r="65" spans="1:14" s="3" customFormat="1" ht="19.899999999999999" customHeight="1" x14ac:dyDescent="0.15">
      <c r="A65" s="4"/>
      <c r="B65" s="59"/>
      <c r="C65" s="60"/>
      <c r="D65" s="60"/>
      <c r="E65" s="60"/>
      <c r="F65" s="60"/>
      <c r="G65" s="60"/>
      <c r="H65" s="61"/>
      <c r="I65" s="8" t="s">
        <v>81</v>
      </c>
      <c r="J65" s="8" t="s">
        <v>80</v>
      </c>
      <c r="K65" s="8" t="s">
        <v>79</v>
      </c>
      <c r="L65" s="8" t="s">
        <v>78</v>
      </c>
      <c r="M65" s="8" t="s">
        <v>77</v>
      </c>
      <c r="N65" s="66"/>
    </row>
    <row r="66" spans="1:14" s="3" customFormat="1" ht="18.75" customHeight="1" x14ac:dyDescent="0.15">
      <c r="A66" s="9">
        <v>48</v>
      </c>
      <c r="B66" s="16"/>
      <c r="C66" s="41" t="s">
        <v>48</v>
      </c>
      <c r="D66" s="42"/>
      <c r="E66" s="42"/>
      <c r="F66" s="42"/>
      <c r="G66" s="42"/>
      <c r="H66" s="43"/>
      <c r="I66" s="15">
        <f t="shared" ref="I66:J66" si="16">SUM(I67,I70)</f>
        <v>44012917</v>
      </c>
      <c r="J66" s="15">
        <f t="shared" si="16"/>
        <v>35744602</v>
      </c>
      <c r="K66" s="15">
        <f>SUM(K67,K70)</f>
        <v>16214062</v>
      </c>
      <c r="L66" s="15">
        <f>SUM(L67,L70)</f>
        <v>24869110</v>
      </c>
      <c r="M66" s="15">
        <f>SUM(M67,M70)</f>
        <v>22859707</v>
      </c>
      <c r="N66" s="39" t="s">
        <v>30</v>
      </c>
    </row>
    <row r="67" spans="1:14" s="3" customFormat="1" ht="18.75" customHeight="1" x14ac:dyDescent="0.15">
      <c r="A67" s="9">
        <v>49</v>
      </c>
      <c r="B67" s="16"/>
      <c r="C67" s="13"/>
      <c r="D67" s="41" t="s">
        <v>8</v>
      </c>
      <c r="E67" s="42"/>
      <c r="F67" s="42"/>
      <c r="G67" s="42"/>
      <c r="H67" s="43"/>
      <c r="I67" s="15">
        <f t="shared" ref="I67:J68" si="17">I68</f>
        <v>43279541</v>
      </c>
      <c r="J67" s="15">
        <f t="shared" si="17"/>
        <v>35578630</v>
      </c>
      <c r="K67" s="15">
        <f t="shared" ref="K67:M68" si="18">K68</f>
        <v>14915146</v>
      </c>
      <c r="L67" s="15">
        <f t="shared" si="18"/>
        <v>24869110</v>
      </c>
      <c r="M67" s="15">
        <f t="shared" si="18"/>
        <v>22859707</v>
      </c>
      <c r="N67" s="68"/>
    </row>
    <row r="68" spans="1:14" s="3" customFormat="1" ht="18.75" customHeight="1" x14ac:dyDescent="0.15">
      <c r="A68" s="9">
        <v>50</v>
      </c>
      <c r="B68" s="16"/>
      <c r="C68" s="13"/>
      <c r="D68" s="16"/>
      <c r="E68" s="41" t="s">
        <v>8</v>
      </c>
      <c r="F68" s="42"/>
      <c r="G68" s="42"/>
      <c r="H68" s="43"/>
      <c r="I68" s="15">
        <f t="shared" si="17"/>
        <v>43279541</v>
      </c>
      <c r="J68" s="15">
        <f t="shared" si="17"/>
        <v>35578630</v>
      </c>
      <c r="K68" s="15">
        <f t="shared" si="18"/>
        <v>14915146</v>
      </c>
      <c r="L68" s="15">
        <f t="shared" si="18"/>
        <v>24869110</v>
      </c>
      <c r="M68" s="15">
        <f t="shared" si="18"/>
        <v>22859707</v>
      </c>
      <c r="N68" s="68"/>
    </row>
    <row r="69" spans="1:14" s="3" customFormat="1" ht="18.75" customHeight="1" x14ac:dyDescent="0.15">
      <c r="A69" s="9">
        <v>51</v>
      </c>
      <c r="B69" s="16"/>
      <c r="C69" s="13"/>
      <c r="D69" s="16"/>
      <c r="E69" s="16"/>
      <c r="F69" s="41" t="s">
        <v>18</v>
      </c>
      <c r="G69" s="42"/>
      <c r="H69" s="43"/>
      <c r="I69" s="10">
        <v>43279541</v>
      </c>
      <c r="J69" s="10">
        <v>35578630</v>
      </c>
      <c r="K69" s="10">
        <v>14915146</v>
      </c>
      <c r="L69" s="10">
        <v>24869110</v>
      </c>
      <c r="M69" s="10">
        <v>22859707</v>
      </c>
      <c r="N69" s="68"/>
    </row>
    <row r="70" spans="1:14" s="3" customFormat="1" ht="18.75" customHeight="1" x14ac:dyDescent="0.15">
      <c r="A70" s="9">
        <v>52</v>
      </c>
      <c r="B70" s="16"/>
      <c r="C70" s="13"/>
      <c r="D70" s="41" t="s">
        <v>4</v>
      </c>
      <c r="E70" s="42"/>
      <c r="F70" s="42"/>
      <c r="G70" s="42"/>
      <c r="H70" s="43"/>
      <c r="I70" s="10">
        <f t="shared" ref="I70:J70" si="19">I71</f>
        <v>733376</v>
      </c>
      <c r="J70" s="10">
        <f t="shared" si="19"/>
        <v>165972</v>
      </c>
      <c r="K70" s="10">
        <f>K71</f>
        <v>1298916</v>
      </c>
      <c r="L70" s="10">
        <f>L71</f>
        <v>0</v>
      </c>
      <c r="M70" s="10">
        <f>M71</f>
        <v>0</v>
      </c>
      <c r="N70" s="68"/>
    </row>
    <row r="71" spans="1:14" s="3" customFormat="1" ht="18.75" customHeight="1" x14ac:dyDescent="0.15">
      <c r="A71" s="9">
        <v>53</v>
      </c>
      <c r="B71" s="16"/>
      <c r="C71" s="13"/>
      <c r="D71" s="16"/>
      <c r="E71" s="41" t="s">
        <v>5</v>
      </c>
      <c r="F71" s="42"/>
      <c r="G71" s="42"/>
      <c r="H71" s="43"/>
      <c r="I71" s="10">
        <f t="shared" ref="I71:J71" si="20">SUM(I72:I73)</f>
        <v>733376</v>
      </c>
      <c r="J71" s="10">
        <f t="shared" si="20"/>
        <v>165972</v>
      </c>
      <c r="K71" s="10">
        <f>SUM(K72:K73)</f>
        <v>1298916</v>
      </c>
      <c r="L71" s="10">
        <f>SUM(L72:L73)</f>
        <v>0</v>
      </c>
      <c r="M71" s="10">
        <f>SUM(M72:M73)</f>
        <v>0</v>
      </c>
      <c r="N71" s="68"/>
    </row>
    <row r="72" spans="1:14" s="3" customFormat="1" ht="18.75" customHeight="1" x14ac:dyDescent="0.15">
      <c r="A72" s="9">
        <v>54</v>
      </c>
      <c r="B72" s="16"/>
      <c r="C72" s="13"/>
      <c r="D72" s="16"/>
      <c r="E72" s="13"/>
      <c r="F72" s="54" t="s">
        <v>59</v>
      </c>
      <c r="G72" s="44"/>
      <c r="H72" s="45"/>
      <c r="I72" s="10">
        <v>720376</v>
      </c>
      <c r="J72" s="10">
        <v>165972</v>
      </c>
      <c r="K72" s="10">
        <v>1298916</v>
      </c>
      <c r="L72" s="10">
        <v>0</v>
      </c>
      <c r="M72" s="10">
        <v>0</v>
      </c>
      <c r="N72" s="68"/>
    </row>
    <row r="73" spans="1:14" s="3" customFormat="1" ht="18.75" customHeight="1" x14ac:dyDescent="0.15">
      <c r="A73" s="9">
        <v>55</v>
      </c>
      <c r="B73" s="16"/>
      <c r="C73" s="22"/>
      <c r="D73" s="19"/>
      <c r="E73" s="19"/>
      <c r="F73" s="54" t="s">
        <v>5</v>
      </c>
      <c r="G73" s="44"/>
      <c r="H73" s="45"/>
      <c r="I73" s="10">
        <v>13000</v>
      </c>
      <c r="J73" s="10">
        <v>0</v>
      </c>
      <c r="K73" s="10">
        <v>0</v>
      </c>
      <c r="L73" s="10">
        <v>0</v>
      </c>
      <c r="M73" s="10">
        <v>0</v>
      </c>
      <c r="N73" s="40"/>
    </row>
    <row r="74" spans="1:14" s="3" customFormat="1" ht="18.75" customHeight="1" x14ac:dyDescent="0.15">
      <c r="A74" s="9">
        <v>56</v>
      </c>
      <c r="B74" s="16"/>
      <c r="C74" s="41" t="s">
        <v>49</v>
      </c>
      <c r="D74" s="42"/>
      <c r="E74" s="42"/>
      <c r="F74" s="42"/>
      <c r="G74" s="42"/>
      <c r="H74" s="43"/>
      <c r="I74" s="10">
        <f t="shared" ref="I74:J76" si="21">I75</f>
        <v>6095801</v>
      </c>
      <c r="J74" s="10">
        <f t="shared" si="21"/>
        <v>9411768</v>
      </c>
      <c r="K74" s="10">
        <f t="shared" ref="K74:M76" si="22">K75</f>
        <v>7341112</v>
      </c>
      <c r="L74" s="10">
        <f t="shared" si="22"/>
        <v>8648470</v>
      </c>
      <c r="M74" s="10">
        <f t="shared" si="22"/>
        <v>6871475</v>
      </c>
      <c r="N74" s="39" t="s">
        <v>31</v>
      </c>
    </row>
    <row r="75" spans="1:14" s="3" customFormat="1" ht="18.75" customHeight="1" x14ac:dyDescent="0.15">
      <c r="A75" s="9">
        <v>57</v>
      </c>
      <c r="B75" s="16"/>
      <c r="C75" s="13"/>
      <c r="D75" s="41" t="s">
        <v>19</v>
      </c>
      <c r="E75" s="42"/>
      <c r="F75" s="42"/>
      <c r="G75" s="42"/>
      <c r="H75" s="43"/>
      <c r="I75" s="10">
        <f t="shared" si="21"/>
        <v>6095801</v>
      </c>
      <c r="J75" s="10">
        <f t="shared" si="21"/>
        <v>9411768</v>
      </c>
      <c r="K75" s="10">
        <f t="shared" si="22"/>
        <v>7341112</v>
      </c>
      <c r="L75" s="10">
        <f t="shared" si="22"/>
        <v>8648470</v>
      </c>
      <c r="M75" s="10">
        <f t="shared" si="22"/>
        <v>6871475</v>
      </c>
      <c r="N75" s="48"/>
    </row>
    <row r="76" spans="1:14" s="3" customFormat="1" ht="18.75" customHeight="1" x14ac:dyDescent="0.15">
      <c r="A76" s="9">
        <v>58</v>
      </c>
      <c r="B76" s="16"/>
      <c r="C76" s="13"/>
      <c r="D76" s="16"/>
      <c r="E76" s="41" t="s">
        <v>19</v>
      </c>
      <c r="F76" s="42"/>
      <c r="G76" s="42"/>
      <c r="H76" s="43"/>
      <c r="I76" s="10">
        <f t="shared" si="21"/>
        <v>6095801</v>
      </c>
      <c r="J76" s="10">
        <f t="shared" si="21"/>
        <v>9411768</v>
      </c>
      <c r="K76" s="10">
        <f t="shared" si="22"/>
        <v>7341112</v>
      </c>
      <c r="L76" s="10">
        <f t="shared" si="22"/>
        <v>8648470</v>
      </c>
      <c r="M76" s="10">
        <f t="shared" si="22"/>
        <v>6871475</v>
      </c>
      <c r="N76" s="48"/>
    </row>
    <row r="77" spans="1:14" s="3" customFormat="1" ht="18.75" customHeight="1" x14ac:dyDescent="0.15">
      <c r="A77" s="9">
        <v>59</v>
      </c>
      <c r="B77" s="19"/>
      <c r="C77" s="22"/>
      <c r="D77" s="19"/>
      <c r="E77" s="19"/>
      <c r="F77" s="54" t="s">
        <v>20</v>
      </c>
      <c r="G77" s="44"/>
      <c r="H77" s="45"/>
      <c r="I77" s="10">
        <v>6095801</v>
      </c>
      <c r="J77" s="10">
        <v>9411768</v>
      </c>
      <c r="K77" s="10">
        <v>7341112</v>
      </c>
      <c r="L77" s="10">
        <v>8648470</v>
      </c>
      <c r="M77" s="10">
        <v>6871475</v>
      </c>
      <c r="N77" s="38"/>
    </row>
    <row r="78" spans="1:14" ht="27.75" customHeight="1" x14ac:dyDescent="0.15"/>
    <row r="79" spans="1:14" ht="30" customHeight="1" x14ac:dyDescent="0.15">
      <c r="A79" s="9">
        <v>58</v>
      </c>
      <c r="B79" s="62" t="s">
        <v>50</v>
      </c>
      <c r="C79" s="63"/>
      <c r="D79" s="63"/>
      <c r="E79" s="63"/>
      <c r="F79" s="63"/>
      <c r="G79" s="63"/>
      <c r="H79" s="64"/>
      <c r="I79" s="10">
        <f>SUM(I7,I48)</f>
        <v>396791421</v>
      </c>
      <c r="J79" s="10">
        <f>SUM(J7,J48)</f>
        <v>448289905</v>
      </c>
      <c r="K79" s="10">
        <f>SUM(K7,K48)</f>
        <v>336961576</v>
      </c>
      <c r="L79" s="10">
        <f>SUM(L7,L48)</f>
        <v>292277138</v>
      </c>
      <c r="M79" s="10">
        <f>SUM(M7,M48)</f>
        <v>274434259</v>
      </c>
      <c r="N79" s="21" t="s">
        <v>55</v>
      </c>
    </row>
    <row r="82" spans="2:2" x14ac:dyDescent="0.15">
      <c r="B82" s="9" t="s">
        <v>86</v>
      </c>
    </row>
    <row r="83" spans="2:2" x14ac:dyDescent="0.15">
      <c r="B83" s="33"/>
    </row>
  </sheetData>
  <mergeCells count="86">
    <mergeCell ref="M1:N1"/>
    <mergeCell ref="B31:N31"/>
    <mergeCell ref="B33:H33"/>
    <mergeCell ref="B34:H35"/>
    <mergeCell ref="N34:N35"/>
    <mergeCell ref="D21:H21"/>
    <mergeCell ref="E22:H22"/>
    <mergeCell ref="F23:H23"/>
    <mergeCell ref="G24:H24"/>
    <mergeCell ref="F25:H25"/>
    <mergeCell ref="F19:H19"/>
    <mergeCell ref="B1:H1"/>
    <mergeCell ref="B2:N2"/>
    <mergeCell ref="G20:H20"/>
    <mergeCell ref="B4:H4"/>
    <mergeCell ref="N5:N6"/>
    <mergeCell ref="F73:H73"/>
    <mergeCell ref="D67:H67"/>
    <mergeCell ref="E68:H68"/>
    <mergeCell ref="F38:H38"/>
    <mergeCell ref="C49:H49"/>
    <mergeCell ref="B48:H48"/>
    <mergeCell ref="F69:H69"/>
    <mergeCell ref="D70:H70"/>
    <mergeCell ref="E71:H71"/>
    <mergeCell ref="C66:H66"/>
    <mergeCell ref="F44:H44"/>
    <mergeCell ref="E45:H45"/>
    <mergeCell ref="D40:H40"/>
    <mergeCell ref="G39:H39"/>
    <mergeCell ref="B63:H63"/>
    <mergeCell ref="E51:H51"/>
    <mergeCell ref="B79:H79"/>
    <mergeCell ref="N49:N58"/>
    <mergeCell ref="D50:H50"/>
    <mergeCell ref="D54:H54"/>
    <mergeCell ref="M60:N60"/>
    <mergeCell ref="B64:H65"/>
    <mergeCell ref="N64:N65"/>
    <mergeCell ref="F52:H52"/>
    <mergeCell ref="B61:N61"/>
    <mergeCell ref="N66:N73"/>
    <mergeCell ref="C74:H74"/>
    <mergeCell ref="N74:N77"/>
    <mergeCell ref="D75:H75"/>
    <mergeCell ref="E76:H76"/>
    <mergeCell ref="F77:H77"/>
    <mergeCell ref="F72:H72"/>
    <mergeCell ref="N8:N16"/>
    <mergeCell ref="E13:H13"/>
    <mergeCell ref="E12:H12"/>
    <mergeCell ref="F11:H11"/>
    <mergeCell ref="F10:H10"/>
    <mergeCell ref="E9:H9"/>
    <mergeCell ref="E16:H16"/>
    <mergeCell ref="F42:H42"/>
    <mergeCell ref="B5:H6"/>
    <mergeCell ref="B7:H7"/>
    <mergeCell ref="D8:H8"/>
    <mergeCell ref="E14:H14"/>
    <mergeCell ref="E15:H15"/>
    <mergeCell ref="D17:H17"/>
    <mergeCell ref="F58:H58"/>
    <mergeCell ref="E57:H57"/>
    <mergeCell ref="F53:H53"/>
    <mergeCell ref="E43:H43"/>
    <mergeCell ref="F47:H47"/>
    <mergeCell ref="F56:H56"/>
    <mergeCell ref="E55:H55"/>
    <mergeCell ref="F46:H46"/>
    <mergeCell ref="N36:N37"/>
    <mergeCell ref="N38:N39"/>
    <mergeCell ref="N43:N44"/>
    <mergeCell ref="E18:H18"/>
    <mergeCell ref="F36:H36"/>
    <mergeCell ref="N23:N24"/>
    <mergeCell ref="G26:H26"/>
    <mergeCell ref="F28:H28"/>
    <mergeCell ref="G29:H29"/>
    <mergeCell ref="G37:H37"/>
    <mergeCell ref="G27:H27"/>
    <mergeCell ref="N25:N27"/>
    <mergeCell ref="G30:H30"/>
    <mergeCell ref="N28:N30"/>
    <mergeCell ref="E41:H41"/>
    <mergeCell ref="N41:N42"/>
  </mergeCells>
  <phoneticPr fontId="2"/>
  <printOptions horizontalCentered="1"/>
  <pageMargins left="0.78740157480314965" right="0.78740157480314965" top="0.78740157480314965" bottom="0.39370078740157483" header="0" footer="0"/>
  <pageSetup paperSize="9" scale="99" fitToHeight="0" orientation="landscape" r:id="rId1"/>
  <headerFooter alignWithMargins="0"/>
  <rowBreaks count="2" manualBreakCount="2">
    <brk id="30" max="13" man="1"/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不納欠損額（一般・特会）</vt:lpstr>
      <vt:lpstr>'不納欠損額（一般・特会）'!Print_Area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2022-09-06T00:45:59Z</dcterms:created>
  <dcterms:modified xsi:type="dcterms:W3CDTF">2025-08-14T08:48:02Z</dcterms:modified>
</cp:coreProperties>
</file>