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60"/>
  </bookViews>
  <sheets>
    <sheet name="収入未済額（一般・特別）" sheetId="27" r:id="rId1"/>
  </sheets>
  <definedNames>
    <definedName name="_xlnm.Print_Area" localSheetId="0">'収入未済額（一般・特別）'!$A$1:$N$113</definedName>
  </definedNames>
  <calcPr calcId="162913"/>
</workbook>
</file>

<file path=xl/calcChain.xml><?xml version="1.0" encoding="utf-8"?>
<calcChain xmlns="http://schemas.openxmlformats.org/spreadsheetml/2006/main">
  <c r="M106" i="27" l="1"/>
  <c r="L106" i="27"/>
  <c r="K106" i="27"/>
  <c r="K102" i="27" s="1"/>
  <c r="K101" i="27" s="1"/>
  <c r="J106" i="27"/>
  <c r="I106" i="27"/>
  <c r="M103" i="27"/>
  <c r="L103" i="27"/>
  <c r="L102" i="27" s="1"/>
  <c r="L101" i="27" s="1"/>
  <c r="K103" i="27"/>
  <c r="J103" i="27"/>
  <c r="I103" i="27"/>
  <c r="M102" i="27"/>
  <c r="M101" i="27" s="1"/>
  <c r="J102" i="27"/>
  <c r="I102" i="27"/>
  <c r="I101" i="27" s="1"/>
  <c r="J101" i="27"/>
  <c r="M98" i="27"/>
  <c r="L98" i="27"/>
  <c r="K98" i="27"/>
  <c r="K97" i="27" s="1"/>
  <c r="K96" i="27" s="1"/>
  <c r="J98" i="27"/>
  <c r="I98" i="27"/>
  <c r="M97" i="27"/>
  <c r="L97" i="27"/>
  <c r="L96" i="27" s="1"/>
  <c r="J97" i="27"/>
  <c r="I97" i="27"/>
  <c r="M96" i="27"/>
  <c r="J96" i="27"/>
  <c r="I96" i="27"/>
  <c r="M86" i="27"/>
  <c r="L86" i="27"/>
  <c r="K86" i="27"/>
  <c r="J86" i="27"/>
  <c r="J85" i="27" s="1"/>
  <c r="J81" i="27" s="1"/>
  <c r="I86" i="27"/>
  <c r="I85" i="27" s="1"/>
  <c r="M85" i="27"/>
  <c r="L85" i="27"/>
  <c r="K85" i="27"/>
  <c r="M83" i="27"/>
  <c r="L83" i="27"/>
  <c r="L82" i="27" s="1"/>
  <c r="L81" i="27" s="1"/>
  <c r="K83" i="27"/>
  <c r="K82" i="27" s="1"/>
  <c r="K81" i="27" s="1"/>
  <c r="J83" i="27"/>
  <c r="I83" i="27"/>
  <c r="M82" i="27"/>
  <c r="M81" i="27" s="1"/>
  <c r="J82" i="27"/>
  <c r="I82" i="27"/>
  <c r="M79" i="27"/>
  <c r="L79" i="27"/>
  <c r="K79" i="27"/>
  <c r="J79" i="27"/>
  <c r="I79" i="27"/>
  <c r="M77" i="27"/>
  <c r="L77" i="27"/>
  <c r="L76" i="27" s="1"/>
  <c r="L71" i="27" s="1"/>
  <c r="K77" i="27"/>
  <c r="K76" i="27" s="1"/>
  <c r="J77" i="27"/>
  <c r="I77" i="27"/>
  <c r="M76" i="27"/>
  <c r="J76" i="27"/>
  <c r="I76" i="27"/>
  <c r="M73" i="27"/>
  <c r="M72" i="27" s="1"/>
  <c r="M71" i="27" s="1"/>
  <c r="M70" i="27" s="1"/>
  <c r="L73" i="27"/>
  <c r="K73" i="27"/>
  <c r="J73" i="27"/>
  <c r="J72" i="27" s="1"/>
  <c r="J71" i="27" s="1"/>
  <c r="J70" i="27" s="1"/>
  <c r="I73" i="27"/>
  <c r="I72" i="27" s="1"/>
  <c r="I71" i="27" s="1"/>
  <c r="L72" i="27"/>
  <c r="K72" i="27"/>
  <c r="K71" i="27" s="1"/>
  <c r="M67" i="27"/>
  <c r="L67" i="27"/>
  <c r="K67" i="27"/>
  <c r="J67" i="27"/>
  <c r="I67" i="27"/>
  <c r="M65" i="27"/>
  <c r="L65" i="27"/>
  <c r="K65" i="27"/>
  <c r="J65" i="27"/>
  <c r="J56" i="27" s="1"/>
  <c r="I65" i="27"/>
  <c r="M57" i="27"/>
  <c r="L57" i="27"/>
  <c r="L56" i="27" s="1"/>
  <c r="K57" i="27"/>
  <c r="K56" i="27" s="1"/>
  <c r="J57" i="27"/>
  <c r="I57" i="27"/>
  <c r="M56" i="27"/>
  <c r="I56" i="27"/>
  <c r="M54" i="27"/>
  <c r="M53" i="27" s="1"/>
  <c r="L54" i="27"/>
  <c r="K54" i="27"/>
  <c r="J54" i="27"/>
  <c r="J53" i="27" s="1"/>
  <c r="I54" i="27"/>
  <c r="I53" i="27" s="1"/>
  <c r="L53" i="27"/>
  <c r="K53" i="27"/>
  <c r="M51" i="27"/>
  <c r="L51" i="27"/>
  <c r="L50" i="27" s="1"/>
  <c r="K51" i="27"/>
  <c r="K50" i="27" s="1"/>
  <c r="J51" i="27"/>
  <c r="I51" i="27"/>
  <c r="M50" i="27"/>
  <c r="J50" i="27"/>
  <c r="I50" i="27"/>
  <c r="M48" i="27"/>
  <c r="L48" i="27"/>
  <c r="K48" i="27"/>
  <c r="J48" i="27"/>
  <c r="I48" i="27"/>
  <c r="M46" i="27"/>
  <c r="L46" i="27"/>
  <c r="K46" i="27"/>
  <c r="J46" i="27"/>
  <c r="I46" i="27"/>
  <c r="M43" i="27"/>
  <c r="L43" i="27"/>
  <c r="L24" i="27" s="1"/>
  <c r="L23" i="27" s="1"/>
  <c r="K43" i="27"/>
  <c r="J43" i="27"/>
  <c r="I43" i="27"/>
  <c r="M36" i="27"/>
  <c r="L36" i="27"/>
  <c r="K36" i="27"/>
  <c r="J36" i="27"/>
  <c r="I36" i="27"/>
  <c r="M25" i="27"/>
  <c r="M24" i="27" s="1"/>
  <c r="M23" i="27" s="1"/>
  <c r="L25" i="27"/>
  <c r="K25" i="27"/>
  <c r="J25" i="27"/>
  <c r="J24" i="27" s="1"/>
  <c r="J23" i="27" s="1"/>
  <c r="I25" i="27"/>
  <c r="I24" i="27" s="1"/>
  <c r="I23" i="27" s="1"/>
  <c r="K24" i="27"/>
  <c r="K23" i="27" s="1"/>
  <c r="M20" i="27"/>
  <c r="M19" i="27" s="1"/>
  <c r="M18" i="27" s="1"/>
  <c r="L20" i="27"/>
  <c r="K20" i="27"/>
  <c r="J20" i="27"/>
  <c r="I20" i="27"/>
  <c r="I19" i="27" s="1"/>
  <c r="I18" i="27" s="1"/>
  <c r="L19" i="27"/>
  <c r="K19" i="27"/>
  <c r="J19" i="27"/>
  <c r="J18" i="27" s="1"/>
  <c r="J7" i="27" s="1"/>
  <c r="J109" i="27" s="1"/>
  <c r="L18" i="27"/>
  <c r="K18" i="27"/>
  <c r="M9" i="27"/>
  <c r="L9" i="27"/>
  <c r="L8" i="27" s="1"/>
  <c r="L7" i="27" s="1"/>
  <c r="K9" i="27"/>
  <c r="J9" i="27"/>
  <c r="I9" i="27"/>
  <c r="M8" i="27"/>
  <c r="M7" i="27" s="1"/>
  <c r="K8" i="27"/>
  <c r="J8" i="27"/>
  <c r="I8" i="27"/>
  <c r="M109" i="27" l="1"/>
  <c r="I70" i="27"/>
  <c r="K7" i="27"/>
  <c r="K70" i="27"/>
  <c r="I81" i="27"/>
  <c r="I7" i="27"/>
  <c r="I109" i="27" s="1"/>
  <c r="L70" i="27"/>
  <c r="L109" i="27" s="1"/>
  <c r="K109" i="27" l="1"/>
</calcChain>
</file>

<file path=xl/sharedStrings.xml><?xml version="1.0" encoding="utf-8"?>
<sst xmlns="http://schemas.openxmlformats.org/spreadsheetml/2006/main" count="207" uniqueCount="115">
  <si>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</si>
  <si>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</si>
  <si>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</si>
  <si>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</si>
  <si>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諸収入</t>
    <rPh sb="0" eb="1">
      <t>ショ</t>
    </rPh>
    <rPh sb="1" eb="3">
      <t>シュウニュウ</t>
    </rPh>
    <phoneticPr fontId="2"/>
  </si>
  <si>
    <t>雑入</t>
    <rPh sb="0" eb="1">
      <t>ザツ</t>
    </rPh>
    <rPh sb="1" eb="2">
      <t>ニュウ</t>
    </rPh>
    <phoneticPr fontId="2"/>
  </si>
  <si>
    <t>（単位：円）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</si>
  <si>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</si>
  <si>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</si>
  <si>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</si>
  <si>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使用料</t>
    <rPh sb="0" eb="2">
      <t>シヨウ</t>
    </rPh>
    <rPh sb="2" eb="3">
      <t>リョウ</t>
    </rPh>
    <phoneticPr fontId="2"/>
  </si>
  <si>
    <t>民生使用料</t>
    <rPh sb="0" eb="2">
      <t>ミンセイ</t>
    </rPh>
    <rPh sb="2" eb="4">
      <t>シヨウ</t>
    </rPh>
    <rPh sb="4" eb="5">
      <t>リョウ</t>
    </rPh>
    <phoneticPr fontId="2"/>
  </si>
  <si>
    <t>土木使用料</t>
    <rPh sb="0" eb="2">
      <t>ドボク</t>
    </rPh>
    <rPh sb="2" eb="4">
      <t>シヨウ</t>
    </rPh>
    <rPh sb="4" eb="5">
      <t>リョウ</t>
    </rPh>
    <phoneticPr fontId="2"/>
  </si>
  <si>
    <t>教育使用料</t>
    <rPh sb="0" eb="2">
      <t>キョウイク</t>
    </rPh>
    <rPh sb="2" eb="4">
      <t>シヨウ</t>
    </rPh>
    <rPh sb="4" eb="5">
      <t>リョウ</t>
    </rPh>
    <phoneticPr fontId="2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</si>
  <si>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2"/>
  </si>
  <si>
    <t>地域教育部</t>
    <rPh sb="0" eb="2">
      <t>チイキ</t>
    </rPh>
    <rPh sb="2" eb="4">
      <t>キョウイク</t>
    </rPh>
    <rPh sb="4" eb="5">
      <t>ブ</t>
    </rPh>
    <phoneticPr fontId="2"/>
  </si>
  <si>
    <t>事業所税</t>
    <rPh sb="0" eb="3">
      <t>ジギョウショ</t>
    </rPh>
    <rPh sb="3" eb="4">
      <t>ゼイ</t>
    </rPh>
    <phoneticPr fontId="2"/>
  </si>
  <si>
    <t>総務使用料</t>
    <rPh sb="0" eb="2">
      <t>ソウム</t>
    </rPh>
    <rPh sb="2" eb="4">
      <t>シヨウ</t>
    </rPh>
    <rPh sb="4" eb="5">
      <t>リョウ</t>
    </rPh>
    <phoneticPr fontId="2"/>
  </si>
  <si>
    <t>文化会館使用料</t>
    <rPh sb="0" eb="2">
      <t>ブンカ</t>
    </rPh>
    <rPh sb="2" eb="4">
      <t>カイカン</t>
    </rPh>
    <rPh sb="4" eb="6">
      <t>シヨウ</t>
    </rPh>
    <rPh sb="6" eb="7">
      <t>リョウ</t>
    </rPh>
    <phoneticPr fontId="2"/>
  </si>
  <si>
    <t>障害者生活介護事業施設使用料</t>
    <rPh sb="0" eb="3">
      <t>ショウガイシャ</t>
    </rPh>
    <rPh sb="3" eb="5">
      <t>セイカツ</t>
    </rPh>
    <rPh sb="5" eb="7">
      <t>カイゴ</t>
    </rPh>
    <rPh sb="7" eb="9">
      <t>ジギョウ</t>
    </rPh>
    <rPh sb="9" eb="11">
      <t>シセツ</t>
    </rPh>
    <rPh sb="11" eb="13">
      <t>シヨウ</t>
    </rPh>
    <rPh sb="13" eb="14">
      <t>リョウ</t>
    </rPh>
    <phoneticPr fontId="2"/>
  </si>
  <si>
    <t>衛生使用料</t>
    <rPh sb="0" eb="2">
      <t>エイセイ</t>
    </rPh>
    <rPh sb="2" eb="4">
      <t>シヨウ</t>
    </rPh>
    <rPh sb="4" eb="5">
      <t>リョウ</t>
    </rPh>
    <phoneticPr fontId="2"/>
  </si>
  <si>
    <t>市営葬儀使用料</t>
    <rPh sb="0" eb="2">
      <t>シエイ</t>
    </rPh>
    <rPh sb="2" eb="4">
      <t>ソウギ</t>
    </rPh>
    <rPh sb="4" eb="6">
      <t>シヨウ</t>
    </rPh>
    <rPh sb="6" eb="7">
      <t>リョウ</t>
    </rPh>
    <phoneticPr fontId="2"/>
  </si>
  <si>
    <t>やすらぎ苑使用料</t>
    <rPh sb="4" eb="5">
      <t>エン</t>
    </rPh>
    <rPh sb="5" eb="7">
      <t>シヨウ</t>
    </rPh>
    <rPh sb="7" eb="8">
      <t>リョウ</t>
    </rPh>
    <phoneticPr fontId="2"/>
  </si>
  <si>
    <t>環境部</t>
    <rPh sb="0" eb="3">
      <t>カンキョウブ</t>
    </rPh>
    <phoneticPr fontId="2"/>
  </si>
  <si>
    <t>財産収入</t>
    <rPh sb="0" eb="2">
      <t>ザイサン</t>
    </rPh>
    <rPh sb="2" eb="4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</si>
  <si>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</si>
  <si>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財産貸付収入</t>
    <rPh sb="0" eb="2">
      <t>ザイサン</t>
    </rPh>
    <rPh sb="2" eb="4">
      <t>カシツケ</t>
    </rPh>
    <rPh sb="4" eb="6">
      <t>シュウニュウ</t>
    </rPh>
    <phoneticPr fontId="2"/>
  </si>
  <si>
    <t>災害援護資金貸付金元利収入</t>
    <rPh sb="0" eb="2">
      <t>サイガイ</t>
    </rPh>
    <rPh sb="2" eb="4">
      <t>エンゴ</t>
    </rPh>
    <rPh sb="4" eb="6">
      <t>シキン</t>
    </rPh>
    <rPh sb="6" eb="8">
      <t>カシツケ</t>
    </rPh>
    <rPh sb="8" eb="9">
      <t>キン</t>
    </rPh>
    <rPh sb="9" eb="11">
      <t>ガンリ</t>
    </rPh>
    <rPh sb="11" eb="13">
      <t>シュウニュウ</t>
    </rPh>
    <phoneticPr fontId="2"/>
  </si>
  <si>
    <t>留守家庭児童育成室使用料</t>
    <rPh sb="0" eb="2">
      <t>ルス</t>
    </rPh>
    <rPh sb="2" eb="4">
      <t>カテイ</t>
    </rPh>
    <rPh sb="4" eb="6">
      <t>ジドウ</t>
    </rPh>
    <rPh sb="6" eb="8">
      <t>イクセイ</t>
    </rPh>
    <rPh sb="8" eb="9">
      <t>シツ</t>
    </rPh>
    <rPh sb="9" eb="11">
      <t>シヨウ</t>
    </rPh>
    <rPh sb="11" eb="12">
      <t>リョウ</t>
    </rPh>
    <phoneticPr fontId="2"/>
  </si>
  <si>
    <t>住宅使用料</t>
    <rPh sb="0" eb="2">
      <t>ジュウタク</t>
    </rPh>
    <rPh sb="2" eb="4">
      <t>シヨウ</t>
    </rPh>
    <rPh sb="4" eb="5">
      <t>リョウ</t>
    </rPh>
    <phoneticPr fontId="2"/>
  </si>
  <si>
    <t>スポーツグラウンド使用料</t>
    <rPh sb="9" eb="11">
      <t>シヨウ</t>
    </rPh>
    <rPh sb="11" eb="12">
      <t>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</si>
  <si>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</si>
  <si>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負担金</t>
    <rPh sb="0" eb="3">
      <t>フタンキン</t>
    </rPh>
    <phoneticPr fontId="2"/>
  </si>
  <si>
    <t>民生費負担金</t>
    <rPh sb="0" eb="2">
      <t>ミンセイ</t>
    </rPh>
    <rPh sb="2" eb="3">
      <t>ヒ</t>
    </rPh>
    <rPh sb="3" eb="6">
      <t>フタンキン</t>
    </rPh>
    <phoneticPr fontId="2"/>
  </si>
  <si>
    <t>杉の子学園施設使用料</t>
    <rPh sb="0" eb="1">
      <t>スギ</t>
    </rPh>
    <rPh sb="2" eb="3">
      <t>コ</t>
    </rPh>
    <rPh sb="3" eb="5">
      <t>ガクエン</t>
    </rPh>
    <rPh sb="5" eb="7">
      <t>シセツ</t>
    </rPh>
    <rPh sb="7" eb="9">
      <t>シヨウ</t>
    </rPh>
    <rPh sb="9" eb="10">
      <t>リョウ</t>
    </rPh>
    <phoneticPr fontId="2"/>
  </si>
  <si>
    <t>幼稚園使用料</t>
    <rPh sb="0" eb="3">
      <t>ヨウチエン</t>
    </rPh>
    <rPh sb="3" eb="6">
      <t>シヨウリョウ</t>
    </rPh>
    <phoneticPr fontId="2"/>
  </si>
  <si>
    <t>税務部</t>
    <rPh sb="0" eb="2">
      <t>ゼイム</t>
    </rPh>
    <rPh sb="2" eb="3">
      <t>ブ</t>
    </rPh>
    <phoneticPr fontId="2"/>
  </si>
  <si>
    <t>都市魅力部</t>
    <rPh sb="0" eb="2">
      <t>トシ</t>
    </rPh>
    <rPh sb="2" eb="4">
      <t>ミリョク</t>
    </rPh>
    <rPh sb="4" eb="5">
      <t>ブ</t>
    </rPh>
    <phoneticPr fontId="2"/>
  </si>
  <si>
    <t>わかたけ園診療所使用料</t>
    <rPh sb="4" eb="5">
      <t>エン</t>
    </rPh>
    <rPh sb="5" eb="8">
      <t>シンリョウジョ</t>
    </rPh>
    <rPh sb="8" eb="11">
      <t>シヨウリョウ</t>
    </rPh>
    <phoneticPr fontId="2"/>
  </si>
  <si>
    <t>児童部</t>
    <rPh sb="0" eb="2">
      <t>ジドウ</t>
    </rPh>
    <rPh sb="2" eb="3">
      <t>ブ</t>
    </rPh>
    <phoneticPr fontId="2"/>
  </si>
  <si>
    <t>福祉部</t>
    <rPh sb="0" eb="2">
      <t>フクシ</t>
    </rPh>
    <rPh sb="2" eb="3">
      <t>ブ</t>
    </rPh>
    <phoneticPr fontId="2"/>
  </si>
  <si>
    <t>都市計画部</t>
    <rPh sb="0" eb="2">
      <t>トシ</t>
    </rPh>
    <rPh sb="2" eb="4">
      <t>ケイカク</t>
    </rPh>
    <rPh sb="4" eb="5">
      <t>ブ</t>
    </rPh>
    <phoneticPr fontId="2"/>
  </si>
  <si>
    <t>わかたけ園施設使用料</t>
    <rPh sb="4" eb="5">
      <t>エン</t>
    </rPh>
    <rPh sb="5" eb="7">
      <t>シセツ</t>
    </rPh>
    <rPh sb="7" eb="9">
      <t>シヨウ</t>
    </rPh>
    <rPh sb="9" eb="10">
      <t>リョウ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</si>
  <si>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</si>
  <si>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健康医療部</t>
    <rPh sb="0" eb="2">
      <t>ケンコウ</t>
    </rPh>
    <rPh sb="2" eb="4">
      <t>イリョウ</t>
    </rPh>
    <rPh sb="4" eb="5">
      <t>ブ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</si>
  <si>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</si>
  <si>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一般被保険者国民健康保険料</t>
    <rPh sb="0" eb="2">
      <t>イッパン</t>
    </rPh>
    <rPh sb="2" eb="6">
      <t>ヒホケンシャ</t>
    </rPh>
    <rPh sb="6" eb="8">
      <t>コクミン</t>
    </rPh>
    <rPh sb="8" eb="10">
      <t>ケンコウ</t>
    </rPh>
    <rPh sb="10" eb="13">
      <t>ホケンリョウ</t>
    </rPh>
    <phoneticPr fontId="2"/>
  </si>
  <si>
    <t>退職被保険者等国民健康保険料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4">
      <t>ホケンリョウ</t>
    </rPh>
    <phoneticPr fontId="2"/>
  </si>
  <si>
    <t>貸付金元利収入</t>
    <rPh sb="0" eb="2">
      <t>カシツケ</t>
    </rPh>
    <rPh sb="2" eb="3">
      <t>キン</t>
    </rPh>
    <rPh sb="3" eb="4">
      <t>モト</t>
    </rPh>
    <rPh sb="4" eb="5">
      <t>リ</t>
    </rPh>
    <rPh sb="5" eb="7">
      <t>シュウニュウ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</si>
  <si>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</si>
  <si>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介護保険料</t>
    <rPh sb="0" eb="2">
      <t>カイゴ</t>
    </rPh>
    <rPh sb="2" eb="5">
      <t>ホケンリョウ</t>
    </rPh>
    <phoneticPr fontId="2"/>
  </si>
  <si>
    <t>第１号被保険者保険料</t>
    <rPh sb="0" eb="1">
      <t>ダイ</t>
    </rPh>
    <rPh sb="2" eb="3">
      <t>ゴウ</t>
    </rPh>
    <rPh sb="3" eb="7">
      <t>ヒホケンシャ</t>
    </rPh>
    <rPh sb="7" eb="10">
      <t>ホケンリョウ</t>
    </rPh>
    <phoneticPr fontId="2"/>
  </si>
  <si>
    <t>返納金</t>
    <rPh sb="0" eb="2">
      <t>ヘンノウ</t>
    </rPh>
    <rPh sb="2" eb="3">
      <t>キン</t>
    </rPh>
    <phoneticPr fontId="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</si>
  <si>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</si>
  <si>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</si>
  <si>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普通徴収保険料</t>
    <rPh sb="0" eb="2">
      <t>フツウ</t>
    </rPh>
    <rPh sb="2" eb="4">
      <t>チョウシュウ</t>
    </rPh>
    <rPh sb="4" eb="7">
      <t>ホケンリョウ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</si>
  <si>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</si>
  <si>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</si>
  <si>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</si>
  <si>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</si>
  <si>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</si>
  <si>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</si>
  <si>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</si>
  <si>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税務部債権管理課</t>
    <rPh sb="0" eb="2">
      <t>ゼイム</t>
    </rPh>
    <rPh sb="2" eb="3">
      <t>ブ</t>
    </rPh>
    <rPh sb="3" eb="5">
      <t>サイケン</t>
    </rPh>
    <rPh sb="5" eb="7">
      <t>カンリ</t>
    </rPh>
    <rPh sb="7" eb="8">
      <t>カ</t>
    </rPh>
    <phoneticPr fontId="2"/>
  </si>
  <si>
    <t>児童福祉費負担金</t>
  </si>
  <si>
    <t>老人福祉費負担金</t>
  </si>
  <si>
    <t>　　</t>
    <phoneticPr fontId="2"/>
  </si>
  <si>
    <t>平成30年度</t>
    <rPh sb="0" eb="2">
      <t>ヘイセイ</t>
    </rPh>
    <rPh sb="4" eb="6">
      <t>ネンド</t>
    </rPh>
    <phoneticPr fontId="2"/>
  </si>
  <si>
    <t>（2018年度）</t>
    <rPh sb="5" eb="7">
      <t>ネンド</t>
    </rPh>
    <phoneticPr fontId="2"/>
  </si>
  <si>
    <t>市民体育館使用料</t>
    <rPh sb="0" eb="5">
      <t>シミンタイイクカン</t>
    </rPh>
    <rPh sb="5" eb="8">
      <t>シヨウリョウ</t>
    </rPh>
    <phoneticPr fontId="2"/>
  </si>
  <si>
    <t>幼保連携型認定こども園使用料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1" eb="14">
      <t>シヨウリョウ</t>
    </rPh>
    <phoneticPr fontId="2"/>
  </si>
  <si>
    <t>市たばこ税</t>
    <rPh sb="0" eb="1">
      <t>シ</t>
    </rPh>
    <rPh sb="4" eb="5">
      <t>ゼイ</t>
    </rPh>
    <phoneticPr fontId="2"/>
  </si>
  <si>
    <t>市税</t>
    <rPh sb="0" eb="1">
      <t>シ</t>
    </rPh>
    <rPh sb="1" eb="2">
      <t>ゼイ</t>
    </rPh>
    <phoneticPr fontId="2"/>
  </si>
  <si>
    <t>一般会計</t>
    <rPh sb="0" eb="1">
      <t>イチ</t>
    </rPh>
    <rPh sb="1" eb="2">
      <t>パン</t>
    </rPh>
    <rPh sb="2" eb="3">
      <t>カイ</t>
    </rPh>
    <rPh sb="3" eb="4">
      <t>ケイ</t>
    </rPh>
    <phoneticPr fontId="2"/>
  </si>
  <si>
    <t>一般会計＋特別会計</t>
    <rPh sb="0" eb="1">
      <t>イチ</t>
    </rPh>
    <rPh sb="1" eb="2">
      <t>パン</t>
    </rPh>
    <rPh sb="2" eb="3">
      <t>カイ</t>
    </rPh>
    <rPh sb="3" eb="4">
      <t>ケイ</t>
    </rPh>
    <rPh sb="5" eb="6">
      <t>トク</t>
    </rPh>
    <rPh sb="6" eb="7">
      <t>ベツ</t>
    </rPh>
    <rPh sb="7" eb="8">
      <t>カイ</t>
    </rPh>
    <rPh sb="8" eb="9">
      <t>ケイ</t>
    </rPh>
    <phoneticPr fontId="2"/>
  </si>
  <si>
    <t>特別会計</t>
    <rPh sb="0" eb="2">
      <t>トクベツ</t>
    </rPh>
    <rPh sb="2" eb="4">
      <t>カイケイ</t>
    </rPh>
    <phoneticPr fontId="2"/>
  </si>
  <si>
    <t>－</t>
  </si>
  <si>
    <t>－</t>
    <phoneticPr fontId="2"/>
  </si>
  <si>
    <r>
      <t xml:space="preserve">　　　　　　　　　　　　　　　　　　　　　　 年度
区分
</t>
    </r>
    <r>
      <rPr>
        <sz val="8"/>
        <rFont val="ＭＳ 明朝"/>
        <family val="1"/>
        <charset val="128"/>
      </rPr>
      <t>(会計) (款) (項) (目) (節)</t>
    </r>
    <rPh sb="23" eb="24">
      <t>ネン</t>
    </rPh>
    <rPh sb="24" eb="25">
      <t>ド</t>
    </rPh>
    <rPh sb="26" eb="27">
      <t>ク</t>
    </rPh>
    <rPh sb="27" eb="28">
      <t>ブン</t>
    </rPh>
    <rPh sb="30" eb="32">
      <t>カイケイ</t>
    </rPh>
    <rPh sb="35" eb="36">
      <t>カン</t>
    </rPh>
    <rPh sb="39" eb="40">
      <t>コウ</t>
    </rPh>
    <rPh sb="43" eb="44">
      <t>モク</t>
    </rPh>
    <rPh sb="47" eb="48">
      <t>セツ</t>
    </rPh>
    <phoneticPr fontId="2"/>
  </si>
  <si>
    <t>収入未済額調（過去５年間）　№１</t>
    <rPh sb="0" eb="2">
      <t>シュウニュウ</t>
    </rPh>
    <rPh sb="2" eb="4">
      <t>ミサイ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</si>
  <si>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収入未済額調（過去５年間）　№２</t>
    <rPh sb="0" eb="2">
      <t>シュウニュウ</t>
    </rPh>
    <rPh sb="2" eb="4">
      <t>ミサイ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</si>
  <si>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収入未済額調（過去５年間）　№３</t>
    <rPh sb="0" eb="2">
      <t>シュウニュウ</t>
    </rPh>
    <rPh sb="2" eb="4">
      <t>ミサイ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</si>
  <si>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収入未済額調（過去５年間）　№４</t>
    <rPh sb="0" eb="2">
      <t>シュウニュウ</t>
    </rPh>
    <rPh sb="2" eb="4">
      <t>ミサイ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</si>
  <si>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令和元年度</t>
    <rPh sb="0" eb="3">
      <t>レイワガン</t>
    </rPh>
    <rPh sb="3" eb="5">
      <t>ネンド</t>
    </rPh>
    <phoneticPr fontId="2"/>
  </si>
  <si>
    <t>（2019年度）</t>
    <rPh sb="5" eb="7">
      <t>ネンド</t>
    </rPh>
    <phoneticPr fontId="2"/>
  </si>
  <si>
    <t>令和2年度</t>
    <rPh sb="0" eb="2">
      <t>レイワ</t>
    </rPh>
    <rPh sb="3" eb="5">
      <t>ネンド</t>
    </rPh>
    <phoneticPr fontId="2"/>
  </si>
  <si>
    <t>（2020年度）</t>
    <rPh sb="5" eb="7">
      <t>ネンド</t>
    </rPh>
    <phoneticPr fontId="2"/>
  </si>
  <si>
    <t>総合運動場使用料</t>
    <phoneticPr fontId="2"/>
  </si>
  <si>
    <t>延滞金加算金及び過料</t>
    <phoneticPr fontId="2"/>
  </si>
  <si>
    <t>加算金</t>
    <phoneticPr fontId="2"/>
  </si>
  <si>
    <t>税務部</t>
    <phoneticPr fontId="2"/>
  </si>
  <si>
    <t>母子父子寡婦福祉資金貸付特別会計</t>
    <phoneticPr fontId="2"/>
  </si>
  <si>
    <t>諸収入</t>
    <phoneticPr fontId="2"/>
  </si>
  <si>
    <t>貸付金元利収入</t>
    <phoneticPr fontId="2"/>
  </si>
  <si>
    <t>母子福祉資金貸付金元利収入</t>
    <phoneticPr fontId="2"/>
  </si>
  <si>
    <t>寡婦福祉資金貸付金元利収入</t>
    <phoneticPr fontId="2"/>
  </si>
  <si>
    <t>雑入</t>
    <phoneticPr fontId="2"/>
  </si>
  <si>
    <t>違約金及び延納利息</t>
    <phoneticPr fontId="2"/>
  </si>
  <si>
    <t>令和3年度</t>
    <rPh sb="0" eb="2">
      <t>レイワ</t>
    </rPh>
    <rPh sb="3" eb="5">
      <t>ネンド</t>
    </rPh>
    <phoneticPr fontId="2"/>
  </si>
  <si>
    <t>（2021年度）</t>
    <rPh sb="5" eb="7">
      <t>ネンド</t>
    </rPh>
    <phoneticPr fontId="2"/>
  </si>
  <si>
    <t>入湯税</t>
    <rPh sb="0" eb="3">
      <t>ニュウトウゼイ</t>
    </rPh>
    <phoneticPr fontId="2"/>
  </si>
  <si>
    <t>弁償金</t>
    <rPh sb="0" eb="3">
      <t>ベンショウキン</t>
    </rPh>
    <phoneticPr fontId="2"/>
  </si>
  <si>
    <t>学校教育部</t>
    <rPh sb="0" eb="5">
      <t>ガッコウキョウイクブ</t>
    </rPh>
    <phoneticPr fontId="2"/>
  </si>
  <si>
    <t>国庫支出金</t>
    <rPh sb="0" eb="5">
      <t>コッコシシュツキン</t>
    </rPh>
    <phoneticPr fontId="2"/>
  </si>
  <si>
    <t>委託金</t>
    <rPh sb="0" eb="3">
      <t>イタクキン</t>
    </rPh>
    <phoneticPr fontId="2"/>
  </si>
  <si>
    <t>教育費委託金</t>
    <rPh sb="0" eb="3">
      <t>キョウイクヒ</t>
    </rPh>
    <rPh sb="3" eb="6">
      <t>イタクキン</t>
    </rPh>
    <phoneticPr fontId="2"/>
  </si>
  <si>
    <t>特別徴収保険料</t>
    <rPh sb="0" eb="2">
      <t>トクベツ</t>
    </rPh>
    <rPh sb="2" eb="4">
      <t>チョウシュウ</t>
    </rPh>
    <rPh sb="4" eb="7">
      <t>ホケンリョウ</t>
    </rPh>
    <phoneticPr fontId="2"/>
  </si>
  <si>
    <t>令和4年度</t>
    <rPh sb="0" eb="2">
      <t>レイワ</t>
    </rPh>
    <rPh sb="3" eb="5">
      <t>ネンド</t>
    </rPh>
    <phoneticPr fontId="2"/>
  </si>
  <si>
    <t>（2022年度）</t>
    <rPh sb="5" eb="7">
      <t>ネンド</t>
    </rPh>
    <phoneticPr fontId="2"/>
  </si>
  <si>
    <t>※2</t>
    <phoneticPr fontId="2"/>
  </si>
  <si>
    <t>部名</t>
    <rPh sb="0" eb="1">
      <t>ブ</t>
    </rPh>
    <rPh sb="1" eb="2">
      <t>メイ</t>
    </rPh>
    <phoneticPr fontId="2"/>
  </si>
  <si>
    <t>※1</t>
    <phoneticPr fontId="2"/>
  </si>
  <si>
    <t>※1　都市計画部、学校教育部（令和４年度(2022年度）の債権所管部）</t>
    <rPh sb="15" eb="17">
      <t>レイワ</t>
    </rPh>
    <rPh sb="18" eb="20">
      <t>ネンド</t>
    </rPh>
    <rPh sb="25" eb="27">
      <t>ネンド</t>
    </rPh>
    <rPh sb="29" eb="31">
      <t>サイケン</t>
    </rPh>
    <rPh sb="31" eb="33">
      <t>ショカン</t>
    </rPh>
    <rPh sb="33" eb="34">
      <t>ブ</t>
    </rPh>
    <phoneticPr fontId="2"/>
  </si>
  <si>
    <t>※2　児童部、福祉部、健康医療部、都市計画部、地域教育部（令和４年度(2022年度）の債権所管部）</t>
    <phoneticPr fontId="2"/>
  </si>
  <si>
    <t>第１版　令和5年(2023年)8月31日</t>
    <rPh sb="2" eb="3">
      <t>バン</t>
    </rPh>
    <rPh sb="4" eb="6">
      <t>レイワ</t>
    </rPh>
    <rPh sb="7" eb="8">
      <t>ネン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</si>
</sst>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87">
    <xf numFmtId="0" fontId="0" fillId="0" borderId="0" xfId="0">
      <alignment vertical="center"/>
    </xf>
    <xf numFmtId="38" fontId="3" fillId="0" borderId="0" xfId="1" applyFont="1" applyFill="1">
      <alignment vertical="center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 wrapText="1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6" fillId="0" borderId="0" xfId="1" applyFont="1" applyFill="1">
      <alignment vertical="center"/>
    </xf>
    <xf numFmtId="38" fontId="3" fillId="0" borderId="0" xfId="1" applyFont="1" applyFill="1" applyBorder="1" applyAlignment="1">
      <alignment vertical="center" wrapText="1"/>
    </xf>
    <xf numFmtId="38" fontId="4" fillId="0" borderId="0" xfId="1" applyFont="1" applyFill="1" applyAlignment="1">
      <alignment horizontal="center" vertical="center" wrapText="1"/>
    </xf>
    <xf numFmtId="38" fontId="4" fillId="0" borderId="0" xfId="1" applyFont="1" applyFill="1" applyAlignment="1">
      <alignment vertical="center" wrapText="1"/>
    </xf>
    <xf numFmtId="38" fontId="3" fillId="0" borderId="0" xfId="1" applyFont="1" applyFill="1" applyAlignment="1">
      <alignment vertical="center" wrapText="1"/>
    </xf>
    <xf numFmtId="38" fontId="4" fillId="0" borderId="0" xfId="1" applyFont="1" applyFill="1" applyAlignment="1">
      <alignment horizontal="right" vertical="center" wrapText="1"/>
    </xf>
    <xf numFmtId="38" fontId="3" fillId="0" borderId="0" xfId="1" applyFont="1" applyFill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 wrapText="1"/>
    </xf>
    <xf numFmtId="38" fontId="4" fillId="0" borderId="4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 wrapText="1"/>
    </xf>
    <xf numFmtId="38" fontId="9" fillId="0" borderId="0" xfId="1" applyFont="1" applyFill="1">
      <alignment vertical="center"/>
    </xf>
    <xf numFmtId="38" fontId="9" fillId="0" borderId="0" xfId="1" applyFont="1" applyFill="1" applyAlignment="1">
      <alignment horizontal="center" vertical="center"/>
    </xf>
    <xf numFmtId="38" fontId="8" fillId="0" borderId="0" xfId="1" applyFont="1" applyFill="1">
      <alignment vertical="center"/>
    </xf>
    <xf numFmtId="38" fontId="9" fillId="0" borderId="0" xfId="1" applyFont="1" applyFill="1" applyBorder="1" applyAlignment="1">
      <alignment vertical="center"/>
    </xf>
    <xf numFmtId="38" fontId="11" fillId="0" borderId="0" xfId="1" applyFont="1" applyFill="1">
      <alignment vertical="center"/>
    </xf>
    <xf numFmtId="38" fontId="4" fillId="0" borderId="0" xfId="1" applyFont="1" applyFill="1" applyBorder="1">
      <alignment vertical="center"/>
    </xf>
    <xf numFmtId="38" fontId="4" fillId="0" borderId="21" xfId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 wrapText="1"/>
    </xf>
    <xf numFmtId="38" fontId="4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4" fillId="0" borderId="5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7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vertical="center" wrapText="1"/>
    </xf>
    <xf numFmtId="38" fontId="7" fillId="0" borderId="0" xfId="1" applyFont="1" applyFill="1" applyAlignment="1">
      <alignment horizontal="right" vertical="center" wrapText="1"/>
    </xf>
    <xf numFmtId="38" fontId="9" fillId="0" borderId="0" xfId="1" applyFont="1" applyFill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vertical="distributed" wrapText="1"/>
    </xf>
    <xf numFmtId="38" fontId="6" fillId="0" borderId="12" xfId="1" applyFont="1" applyFill="1" applyBorder="1" applyAlignment="1">
      <alignment vertical="distributed" wrapText="1"/>
    </xf>
    <xf numFmtId="38" fontId="6" fillId="0" borderId="13" xfId="1" applyFont="1" applyFill="1" applyBorder="1" applyAlignment="1">
      <alignment vertical="distributed" wrapText="1"/>
    </xf>
    <xf numFmtId="38" fontId="6" fillId="0" borderId="14" xfId="1" applyFont="1" applyFill="1" applyBorder="1" applyAlignment="1">
      <alignment vertical="distributed" wrapText="1"/>
    </xf>
    <xf numFmtId="38" fontId="6" fillId="0" borderId="15" xfId="1" applyFont="1" applyFill="1" applyBorder="1" applyAlignment="1">
      <alignment vertical="distributed" wrapText="1"/>
    </xf>
    <xf numFmtId="38" fontId="6" fillId="0" borderId="16" xfId="1" applyFont="1" applyFill="1" applyBorder="1" applyAlignment="1">
      <alignment vertical="distributed" wrapText="1"/>
    </xf>
    <xf numFmtId="38" fontId="6" fillId="0" borderId="1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vertical="center" wrapText="1"/>
    </xf>
    <xf numFmtId="38" fontId="4" fillId="0" borderId="17" xfId="1" applyFont="1" applyFill="1" applyBorder="1" applyAlignment="1">
      <alignment vertical="center" wrapText="1"/>
    </xf>
    <xf numFmtId="38" fontId="4" fillId="0" borderId="10" xfId="1" applyFont="1" applyFill="1" applyBorder="1" applyAlignment="1">
      <alignment vertical="center" wrapText="1"/>
    </xf>
    <xf numFmtId="38" fontId="4" fillId="0" borderId="18" xfId="1" applyFont="1" applyFill="1" applyBorder="1" applyAlignment="1">
      <alignment vertical="center" wrapText="1"/>
    </xf>
    <xf numFmtId="38" fontId="4" fillId="0" borderId="19" xfId="1" applyFont="1" applyFill="1" applyBorder="1" applyAlignment="1">
      <alignment vertical="center" wrapText="1"/>
    </xf>
    <xf numFmtId="38" fontId="4" fillId="0" borderId="20" xfId="1" applyFont="1" applyFill="1" applyBorder="1" applyAlignment="1">
      <alignment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left" vertical="center" wrapText="1"/>
    </xf>
    <xf numFmtId="38" fontId="4" fillId="0" borderId="17" xfId="1" applyFont="1" applyFill="1" applyBorder="1" applyAlignment="1">
      <alignment horizontal="left" vertical="center" wrapText="1"/>
    </xf>
    <xf numFmtId="38" fontId="4" fillId="0" borderId="10" xfId="1" applyFont="1" applyFill="1" applyBorder="1" applyAlignment="1">
      <alignment horizontal="left" vertical="center" wrapText="1"/>
    </xf>
    <xf numFmtId="38" fontId="7" fillId="0" borderId="0" xfId="1" applyFont="1" applyFill="1" applyBorder="1" applyAlignment="1">
      <alignment horizontal="right" vertical="center" wrapText="1"/>
    </xf>
    <xf numFmtId="38" fontId="9" fillId="0" borderId="0" xfId="1" applyFont="1" applyFill="1" applyBorder="1" applyAlignment="1">
      <alignment horizontal="center" vertical="center" wrapText="1"/>
    </xf>
    <xf numFmtId="38" fontId="4" fillId="0" borderId="18" xfId="1" applyFont="1" applyFill="1" applyBorder="1" applyAlignment="1">
      <alignment vertical="distributed" wrapText="1"/>
    </xf>
    <xf numFmtId="38" fontId="4" fillId="0" borderId="19" xfId="1" applyFont="1" applyFill="1" applyBorder="1" applyAlignment="1">
      <alignment vertical="distributed" wrapText="1"/>
    </xf>
    <xf numFmtId="38" fontId="4" fillId="0" borderId="20" xfId="1" applyFont="1" applyFill="1" applyBorder="1" applyAlignment="1">
      <alignment vertical="distributed" wrapText="1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tabSelected="1" zoomScale="96" zoomScaleNormal="96" zoomScaleSheetLayoutView="85" workbookViewId="0">
      <selection activeCell="B2" sqref="B2:N2"/>
    </sheetView>
  </sheetViews>
  <sheetFormatPr defaultRowHeight="12" x14ac:dyDescent="0.15"/>
  <cols>
    <col min="1" max="1" width="2.25" style="17" customWidth="1"/>
    <col min="2" max="3" width="2.5" style="16" customWidth="1"/>
    <col min="4" max="7" width="3.75" style="16" customWidth="1"/>
    <col min="8" max="8" width="30" style="16" customWidth="1"/>
    <col min="9" max="13" width="13.125" style="16" customWidth="1"/>
    <col min="14" max="14" width="13.75" style="16" customWidth="1"/>
    <col min="15" max="15" width="9" style="16"/>
    <col min="16" max="16" width="9.75" style="16" bestFit="1" customWidth="1"/>
    <col min="17" max="16384" width="9" style="16"/>
  </cols>
  <sheetData>
    <row r="1" spans="1:14" ht="18.75" customHeight="1" x14ac:dyDescent="0.15">
      <c r="A1" s="14" t="s">
        <v>66</v>
      </c>
      <c r="B1" s="47" t="s">
        <v>114</v>
      </c>
      <c r="C1" s="47"/>
      <c r="D1" s="47"/>
      <c r="E1" s="47"/>
      <c r="F1" s="47"/>
      <c r="G1" s="47"/>
      <c r="H1" s="47"/>
      <c r="I1" s="15"/>
      <c r="J1" s="15"/>
      <c r="K1" s="15"/>
      <c r="L1" s="15"/>
      <c r="M1" s="48" t="s">
        <v>63</v>
      </c>
      <c r="N1" s="48"/>
    </row>
    <row r="2" spans="1:14" ht="22.5" customHeight="1" x14ac:dyDescent="0.15"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3.5" customHeight="1" x14ac:dyDescent="0.1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8" t="s">
        <v>6</v>
      </c>
    </row>
    <row r="4" spans="1:14" ht="13.5" customHeight="1" x14ac:dyDescent="0.15">
      <c r="B4" s="50" t="s">
        <v>56</v>
      </c>
      <c r="C4" s="50"/>
      <c r="D4" s="50"/>
      <c r="E4" s="50"/>
      <c r="F4" s="50"/>
      <c r="G4" s="50"/>
      <c r="H4" s="50"/>
      <c r="I4" s="19" t="s">
        <v>57</v>
      </c>
      <c r="J4" s="19" t="s">
        <v>58</v>
      </c>
      <c r="K4" s="19" t="s">
        <v>59</v>
      </c>
      <c r="L4" s="19" t="s">
        <v>60</v>
      </c>
      <c r="M4" s="19" t="s">
        <v>61</v>
      </c>
      <c r="N4" s="19" t="s">
        <v>62</v>
      </c>
    </row>
    <row r="5" spans="1:14" ht="18" customHeight="1" x14ac:dyDescent="0.15">
      <c r="B5" s="51" t="s">
        <v>78</v>
      </c>
      <c r="C5" s="52"/>
      <c r="D5" s="52"/>
      <c r="E5" s="52"/>
      <c r="F5" s="52"/>
      <c r="G5" s="52"/>
      <c r="H5" s="53"/>
      <c r="I5" s="20" t="s">
        <v>67</v>
      </c>
      <c r="J5" s="20" t="s">
        <v>83</v>
      </c>
      <c r="K5" s="20" t="s">
        <v>85</v>
      </c>
      <c r="L5" s="20" t="s">
        <v>98</v>
      </c>
      <c r="M5" s="20" t="s">
        <v>107</v>
      </c>
      <c r="N5" s="57" t="s">
        <v>110</v>
      </c>
    </row>
    <row r="6" spans="1:14" ht="18" customHeight="1" x14ac:dyDescent="0.15">
      <c r="B6" s="54"/>
      <c r="C6" s="55"/>
      <c r="D6" s="55"/>
      <c r="E6" s="55"/>
      <c r="F6" s="55"/>
      <c r="G6" s="55"/>
      <c r="H6" s="56"/>
      <c r="I6" s="21" t="s">
        <v>68</v>
      </c>
      <c r="J6" s="21" t="s">
        <v>84</v>
      </c>
      <c r="K6" s="21" t="s">
        <v>86</v>
      </c>
      <c r="L6" s="21" t="s">
        <v>99</v>
      </c>
      <c r="M6" s="21" t="s">
        <v>108</v>
      </c>
      <c r="N6" s="57"/>
    </row>
    <row r="7" spans="1:14" ht="18" customHeight="1" x14ac:dyDescent="0.15">
      <c r="A7" s="17">
        <v>1</v>
      </c>
      <c r="B7" s="61" t="s">
        <v>73</v>
      </c>
      <c r="C7" s="62"/>
      <c r="D7" s="59"/>
      <c r="E7" s="59"/>
      <c r="F7" s="59"/>
      <c r="G7" s="59"/>
      <c r="H7" s="60"/>
      <c r="I7" s="22">
        <f t="shared" ref="I7:L7" si="0">SUM(I8,I18,I23,I50,I53,I56)</f>
        <v>1646316955</v>
      </c>
      <c r="J7" s="22">
        <f t="shared" si="0"/>
        <v>1541231132</v>
      </c>
      <c r="K7" s="22">
        <f t="shared" si="0"/>
        <v>2529404308</v>
      </c>
      <c r="L7" s="22">
        <f t="shared" si="0"/>
        <v>1243443379</v>
      </c>
      <c r="M7" s="22">
        <f>SUM(M8,M18,M23,M50,M53,M56)</f>
        <v>1191936168</v>
      </c>
      <c r="N7" s="3" t="s">
        <v>77</v>
      </c>
    </row>
    <row r="8" spans="1:14" ht="18" customHeight="1" x14ac:dyDescent="0.15">
      <c r="A8" s="17">
        <v>2</v>
      </c>
      <c r="B8" s="23"/>
      <c r="C8" s="37"/>
      <c r="D8" s="61" t="s">
        <v>72</v>
      </c>
      <c r="E8" s="59"/>
      <c r="F8" s="59"/>
      <c r="G8" s="59"/>
      <c r="H8" s="60"/>
      <c r="I8" s="22">
        <f t="shared" ref="I8:L8" si="1">SUM(I9,I12:I17)</f>
        <v>1102723230</v>
      </c>
      <c r="J8" s="22">
        <f t="shared" si="1"/>
        <v>1013281483</v>
      </c>
      <c r="K8" s="22">
        <f t="shared" si="1"/>
        <v>2038285674</v>
      </c>
      <c r="L8" s="22">
        <f t="shared" si="1"/>
        <v>793665632</v>
      </c>
      <c r="M8" s="22">
        <f>SUM(M9,M12:M17)</f>
        <v>752652203</v>
      </c>
      <c r="N8" s="64" t="s">
        <v>36</v>
      </c>
    </row>
    <row r="9" spans="1:14" ht="18" customHeight="1" x14ac:dyDescent="0.15">
      <c r="A9" s="17">
        <v>3</v>
      </c>
      <c r="B9" s="23"/>
      <c r="C9" s="37"/>
      <c r="D9" s="6"/>
      <c r="E9" s="61" t="s">
        <v>7</v>
      </c>
      <c r="F9" s="62"/>
      <c r="G9" s="62"/>
      <c r="H9" s="63"/>
      <c r="I9" s="22">
        <f t="shared" ref="I9:L9" si="2">SUM(I10:I11)</f>
        <v>675902420</v>
      </c>
      <c r="J9" s="22">
        <f t="shared" si="2"/>
        <v>632208216</v>
      </c>
      <c r="K9" s="22">
        <f t="shared" si="2"/>
        <v>627703826</v>
      </c>
      <c r="L9" s="22">
        <f t="shared" si="2"/>
        <v>494500937</v>
      </c>
      <c r="M9" s="22">
        <f>SUM(M10:M11)</f>
        <v>477552773</v>
      </c>
      <c r="N9" s="65"/>
    </row>
    <row r="10" spans="1:14" ht="18" customHeight="1" x14ac:dyDescent="0.15">
      <c r="A10" s="17">
        <v>4</v>
      </c>
      <c r="B10" s="23"/>
      <c r="C10" s="37"/>
      <c r="D10" s="6"/>
      <c r="E10" s="6"/>
      <c r="F10" s="58" t="s">
        <v>8</v>
      </c>
      <c r="G10" s="59"/>
      <c r="H10" s="60"/>
      <c r="I10" s="22">
        <v>650328576</v>
      </c>
      <c r="J10" s="22">
        <v>600369656</v>
      </c>
      <c r="K10" s="22">
        <v>540748149</v>
      </c>
      <c r="L10" s="22">
        <v>470438126</v>
      </c>
      <c r="M10" s="22">
        <v>454629801</v>
      </c>
      <c r="N10" s="65"/>
    </row>
    <row r="11" spans="1:14" ht="18" customHeight="1" x14ac:dyDescent="0.15">
      <c r="A11" s="17">
        <v>5</v>
      </c>
      <c r="B11" s="23"/>
      <c r="C11" s="37"/>
      <c r="D11" s="6"/>
      <c r="E11" s="24"/>
      <c r="F11" s="58" t="s">
        <v>9</v>
      </c>
      <c r="G11" s="59"/>
      <c r="H11" s="60"/>
      <c r="I11" s="22">
        <v>25573844</v>
      </c>
      <c r="J11" s="22">
        <v>31838560</v>
      </c>
      <c r="K11" s="22">
        <v>86955677</v>
      </c>
      <c r="L11" s="22">
        <v>24062811</v>
      </c>
      <c r="M11" s="22">
        <v>22922972</v>
      </c>
      <c r="N11" s="65"/>
    </row>
    <row r="12" spans="1:14" ht="18" customHeight="1" x14ac:dyDescent="0.15">
      <c r="A12" s="17">
        <v>6</v>
      </c>
      <c r="B12" s="23"/>
      <c r="C12" s="37"/>
      <c r="D12" s="6"/>
      <c r="E12" s="58" t="s">
        <v>0</v>
      </c>
      <c r="F12" s="59"/>
      <c r="G12" s="59"/>
      <c r="H12" s="60"/>
      <c r="I12" s="22">
        <v>320011972</v>
      </c>
      <c r="J12" s="22">
        <v>283126654</v>
      </c>
      <c r="K12" s="22">
        <v>1161187347</v>
      </c>
      <c r="L12" s="22">
        <v>219237805</v>
      </c>
      <c r="M12" s="22">
        <v>204291375</v>
      </c>
      <c r="N12" s="65"/>
    </row>
    <row r="13" spans="1:14" ht="18" customHeight="1" x14ac:dyDescent="0.15">
      <c r="A13" s="17">
        <v>7</v>
      </c>
      <c r="B13" s="23"/>
      <c r="C13" s="37"/>
      <c r="D13" s="6"/>
      <c r="E13" s="58" t="s">
        <v>1</v>
      </c>
      <c r="F13" s="59"/>
      <c r="G13" s="59"/>
      <c r="H13" s="60"/>
      <c r="I13" s="22">
        <v>24251329</v>
      </c>
      <c r="J13" s="22">
        <v>22096208</v>
      </c>
      <c r="K13" s="22">
        <v>18675558</v>
      </c>
      <c r="L13" s="22">
        <v>16253665</v>
      </c>
      <c r="M13" s="22">
        <v>15925172</v>
      </c>
      <c r="N13" s="65"/>
    </row>
    <row r="14" spans="1:14" ht="18" customHeight="1" x14ac:dyDescent="0.15">
      <c r="A14" s="17">
        <v>8</v>
      </c>
      <c r="B14" s="23"/>
      <c r="C14" s="37"/>
      <c r="D14" s="6"/>
      <c r="E14" s="58" t="s">
        <v>71</v>
      </c>
      <c r="F14" s="59"/>
      <c r="G14" s="59"/>
      <c r="H14" s="60"/>
      <c r="I14" s="22">
        <v>5362</v>
      </c>
      <c r="J14" s="22">
        <v>0</v>
      </c>
      <c r="K14" s="22">
        <v>32786</v>
      </c>
      <c r="L14" s="22">
        <v>31785</v>
      </c>
      <c r="M14" s="22">
        <v>31785</v>
      </c>
      <c r="N14" s="65"/>
    </row>
    <row r="15" spans="1:14" ht="18" customHeight="1" x14ac:dyDescent="0.15">
      <c r="A15" s="17">
        <v>9</v>
      </c>
      <c r="B15" s="23"/>
      <c r="C15" s="37"/>
      <c r="D15" s="6"/>
      <c r="E15" s="67" t="s">
        <v>100</v>
      </c>
      <c r="F15" s="68"/>
      <c r="G15" s="68"/>
      <c r="H15" s="69"/>
      <c r="I15" s="22">
        <v>0</v>
      </c>
      <c r="J15" s="22">
        <v>0</v>
      </c>
      <c r="K15" s="22">
        <v>0</v>
      </c>
      <c r="L15" s="22">
        <v>5056075</v>
      </c>
      <c r="M15" s="22">
        <v>0</v>
      </c>
      <c r="N15" s="65"/>
    </row>
    <row r="16" spans="1:14" ht="18" customHeight="1" x14ac:dyDescent="0.15">
      <c r="A16" s="17">
        <v>10</v>
      </c>
      <c r="B16" s="23"/>
      <c r="C16" s="37"/>
      <c r="D16" s="6"/>
      <c r="E16" s="58" t="s">
        <v>16</v>
      </c>
      <c r="F16" s="59"/>
      <c r="G16" s="59"/>
      <c r="H16" s="60"/>
      <c r="I16" s="22">
        <v>0</v>
      </c>
      <c r="J16" s="22">
        <v>3186000</v>
      </c>
      <c r="K16" s="22">
        <v>15300600</v>
      </c>
      <c r="L16" s="22">
        <v>3128000</v>
      </c>
      <c r="M16" s="22">
        <v>2914400</v>
      </c>
      <c r="N16" s="65"/>
    </row>
    <row r="17" spans="1:14" ht="18" customHeight="1" x14ac:dyDescent="0.15">
      <c r="A17" s="17">
        <v>11</v>
      </c>
      <c r="B17" s="23"/>
      <c r="C17" s="37"/>
      <c r="D17" s="9"/>
      <c r="E17" s="58" t="s">
        <v>2</v>
      </c>
      <c r="F17" s="59"/>
      <c r="G17" s="59"/>
      <c r="H17" s="60"/>
      <c r="I17" s="22">
        <v>82552147</v>
      </c>
      <c r="J17" s="22">
        <v>72664405</v>
      </c>
      <c r="K17" s="22">
        <v>215385557</v>
      </c>
      <c r="L17" s="22">
        <v>55457365</v>
      </c>
      <c r="M17" s="22">
        <v>51936698</v>
      </c>
      <c r="N17" s="66"/>
    </row>
    <row r="18" spans="1:14" ht="18" customHeight="1" x14ac:dyDescent="0.15">
      <c r="A18" s="17">
        <v>12</v>
      </c>
      <c r="B18" s="23"/>
      <c r="C18" s="37"/>
      <c r="D18" s="61" t="s">
        <v>31</v>
      </c>
      <c r="E18" s="59"/>
      <c r="F18" s="59"/>
      <c r="G18" s="59"/>
      <c r="H18" s="60"/>
      <c r="I18" s="22">
        <f t="shared" ref="I18:L19" si="3">I19</f>
        <v>70130350</v>
      </c>
      <c r="J18" s="22">
        <f t="shared" si="3"/>
        <v>63887700</v>
      </c>
      <c r="K18" s="22">
        <f t="shared" si="3"/>
        <v>61066190</v>
      </c>
      <c r="L18" s="22">
        <f t="shared" si="3"/>
        <v>51545380</v>
      </c>
      <c r="M18" s="22">
        <f>M19</f>
        <v>38692240</v>
      </c>
      <c r="N18" s="3" t="s">
        <v>76</v>
      </c>
    </row>
    <row r="19" spans="1:14" ht="18" customHeight="1" x14ac:dyDescent="0.15">
      <c r="A19" s="17">
        <v>13</v>
      </c>
      <c r="B19" s="23"/>
      <c r="C19" s="37"/>
      <c r="D19" s="6"/>
      <c r="E19" s="61" t="s">
        <v>32</v>
      </c>
      <c r="F19" s="62"/>
      <c r="G19" s="62"/>
      <c r="H19" s="63"/>
      <c r="I19" s="22">
        <f t="shared" si="3"/>
        <v>70130350</v>
      </c>
      <c r="J19" s="22">
        <f t="shared" si="3"/>
        <v>63887700</v>
      </c>
      <c r="K19" s="22">
        <f t="shared" si="3"/>
        <v>61066190</v>
      </c>
      <c r="L19" s="22">
        <f t="shared" si="3"/>
        <v>51545380</v>
      </c>
      <c r="M19" s="22">
        <f>M20</f>
        <v>38692240</v>
      </c>
      <c r="N19" s="3" t="s">
        <v>76</v>
      </c>
    </row>
    <row r="20" spans="1:14" ht="18" customHeight="1" x14ac:dyDescent="0.15">
      <c r="A20" s="17">
        <v>14</v>
      </c>
      <c r="B20" s="23"/>
      <c r="C20" s="37"/>
      <c r="D20" s="23"/>
      <c r="E20" s="6"/>
      <c r="F20" s="61" t="s">
        <v>33</v>
      </c>
      <c r="G20" s="62"/>
      <c r="H20" s="63"/>
      <c r="I20" s="22">
        <f t="shared" ref="I20:L20" si="4">SUM(I21:I22)</f>
        <v>70130350</v>
      </c>
      <c r="J20" s="22">
        <f t="shared" si="4"/>
        <v>63887700</v>
      </c>
      <c r="K20" s="22">
        <f t="shared" si="4"/>
        <v>61066190</v>
      </c>
      <c r="L20" s="22">
        <f t="shared" si="4"/>
        <v>51545380</v>
      </c>
      <c r="M20" s="22">
        <f>SUM(M21:M22)</f>
        <v>38692240</v>
      </c>
      <c r="N20" s="3" t="s">
        <v>76</v>
      </c>
    </row>
    <row r="21" spans="1:14" ht="18" customHeight="1" x14ac:dyDescent="0.15">
      <c r="A21" s="17">
        <v>15</v>
      </c>
      <c r="B21" s="23"/>
      <c r="C21" s="37"/>
      <c r="D21" s="23"/>
      <c r="E21" s="6"/>
      <c r="F21" s="23"/>
      <c r="G21" s="58" t="s">
        <v>65</v>
      </c>
      <c r="H21" s="60"/>
      <c r="I21" s="22">
        <v>37500</v>
      </c>
      <c r="J21" s="9">
        <v>310300</v>
      </c>
      <c r="K21" s="9">
        <v>409000</v>
      </c>
      <c r="L21" s="9">
        <v>218200</v>
      </c>
      <c r="M21" s="9">
        <v>0</v>
      </c>
      <c r="N21" s="45" t="s">
        <v>40</v>
      </c>
    </row>
    <row r="22" spans="1:14" ht="18" customHeight="1" x14ac:dyDescent="0.15">
      <c r="A22" s="17">
        <v>16</v>
      </c>
      <c r="B22" s="23"/>
      <c r="C22" s="37"/>
      <c r="D22" s="25"/>
      <c r="E22" s="9"/>
      <c r="F22" s="9"/>
      <c r="G22" s="58" t="s">
        <v>64</v>
      </c>
      <c r="H22" s="60"/>
      <c r="I22" s="22">
        <v>70092850</v>
      </c>
      <c r="J22" s="9">
        <v>63577400</v>
      </c>
      <c r="K22" s="9">
        <v>60657190</v>
      </c>
      <c r="L22" s="9">
        <v>51327180</v>
      </c>
      <c r="M22" s="9">
        <v>38692240</v>
      </c>
      <c r="N22" s="45" t="s">
        <v>39</v>
      </c>
    </row>
    <row r="23" spans="1:14" ht="18" customHeight="1" x14ac:dyDescent="0.15">
      <c r="A23" s="17">
        <v>17</v>
      </c>
      <c r="B23" s="23"/>
      <c r="C23" s="37"/>
      <c r="D23" s="61" t="s">
        <v>3</v>
      </c>
      <c r="E23" s="62"/>
      <c r="F23" s="62"/>
      <c r="G23" s="62"/>
      <c r="H23" s="63"/>
      <c r="I23" s="22">
        <f t="shared" ref="I23:L23" si="5">I24</f>
        <v>76752545</v>
      </c>
      <c r="J23" s="22">
        <f t="shared" si="5"/>
        <v>64588905</v>
      </c>
      <c r="K23" s="22">
        <f t="shared" si="5"/>
        <v>54433504</v>
      </c>
      <c r="L23" s="22">
        <f t="shared" si="5"/>
        <v>42823070</v>
      </c>
      <c r="M23" s="22">
        <f>M24</f>
        <v>41086275</v>
      </c>
      <c r="N23" s="3" t="s">
        <v>76</v>
      </c>
    </row>
    <row r="24" spans="1:14" ht="18" customHeight="1" x14ac:dyDescent="0.15">
      <c r="A24" s="17">
        <v>18</v>
      </c>
      <c r="B24" s="23"/>
      <c r="C24" s="37"/>
      <c r="D24" s="6"/>
      <c r="E24" s="61" t="s">
        <v>10</v>
      </c>
      <c r="F24" s="62"/>
      <c r="G24" s="62"/>
      <c r="H24" s="63"/>
      <c r="I24" s="22">
        <f t="shared" ref="I24:L24" si="6">I25+I36+I43+I46+I48</f>
        <v>76752545</v>
      </c>
      <c r="J24" s="22">
        <f t="shared" si="6"/>
        <v>64588905</v>
      </c>
      <c r="K24" s="22">
        <f t="shared" si="6"/>
        <v>54433504</v>
      </c>
      <c r="L24" s="22">
        <f t="shared" si="6"/>
        <v>42823070</v>
      </c>
      <c r="M24" s="22">
        <f>M25+M36+M43+M46+M48</f>
        <v>41086275</v>
      </c>
      <c r="N24" s="3" t="s">
        <v>76</v>
      </c>
    </row>
    <row r="25" spans="1:14" ht="18" customHeight="1" x14ac:dyDescent="0.15">
      <c r="A25" s="17">
        <v>19</v>
      </c>
      <c r="B25" s="23"/>
      <c r="C25" s="37"/>
      <c r="D25" s="6"/>
      <c r="E25" s="6"/>
      <c r="F25" s="61" t="s">
        <v>17</v>
      </c>
      <c r="G25" s="62"/>
      <c r="H25" s="63"/>
      <c r="I25" s="22">
        <f t="shared" ref="I25:L25" si="7">SUM(I26:I29)</f>
        <v>184550</v>
      </c>
      <c r="J25" s="22">
        <f t="shared" si="7"/>
        <v>108250</v>
      </c>
      <c r="K25" s="22">
        <f t="shared" si="7"/>
        <v>188200</v>
      </c>
      <c r="L25" s="22">
        <f t="shared" si="7"/>
        <v>119250</v>
      </c>
      <c r="M25" s="22">
        <f>SUM(M26:M29)</f>
        <v>155900</v>
      </c>
      <c r="N25" s="64" t="s">
        <v>37</v>
      </c>
    </row>
    <row r="26" spans="1:14" ht="18" customHeight="1" x14ac:dyDescent="0.15">
      <c r="A26" s="17">
        <v>20</v>
      </c>
      <c r="B26" s="23"/>
      <c r="C26" s="37"/>
      <c r="D26" s="6"/>
      <c r="E26" s="24"/>
      <c r="F26" s="23"/>
      <c r="G26" s="58" t="s">
        <v>30</v>
      </c>
      <c r="H26" s="60"/>
      <c r="I26" s="22">
        <v>68700</v>
      </c>
      <c r="J26" s="22">
        <v>1200</v>
      </c>
      <c r="K26" s="22">
        <v>73150</v>
      </c>
      <c r="L26" s="22">
        <v>1200</v>
      </c>
      <c r="M26" s="22">
        <v>61100</v>
      </c>
      <c r="N26" s="65"/>
    </row>
    <row r="27" spans="1:14" ht="18" customHeight="1" x14ac:dyDescent="0.15">
      <c r="A27" s="17">
        <v>21</v>
      </c>
      <c r="B27" s="23"/>
      <c r="C27" s="37"/>
      <c r="D27" s="6"/>
      <c r="E27" s="24"/>
      <c r="F27" s="23"/>
      <c r="G27" s="58" t="s">
        <v>18</v>
      </c>
      <c r="H27" s="60"/>
      <c r="I27" s="22">
        <v>107050</v>
      </c>
      <c r="J27" s="22">
        <v>107050</v>
      </c>
      <c r="K27" s="22">
        <v>107050</v>
      </c>
      <c r="L27" s="22">
        <v>107050</v>
      </c>
      <c r="M27" s="22">
        <v>94800</v>
      </c>
      <c r="N27" s="65"/>
    </row>
    <row r="28" spans="1:14" ht="18" customHeight="1" x14ac:dyDescent="0.15">
      <c r="A28" s="17">
        <v>22</v>
      </c>
      <c r="B28" s="23"/>
      <c r="C28" s="37"/>
      <c r="D28" s="6"/>
      <c r="E28" s="24"/>
      <c r="F28" s="23"/>
      <c r="G28" s="58" t="s">
        <v>69</v>
      </c>
      <c r="H28" s="60"/>
      <c r="I28" s="22">
        <v>8800</v>
      </c>
      <c r="J28" s="22">
        <v>0</v>
      </c>
      <c r="K28" s="22">
        <v>0</v>
      </c>
      <c r="L28" s="22">
        <v>0</v>
      </c>
      <c r="M28" s="22">
        <v>0</v>
      </c>
      <c r="N28" s="65"/>
    </row>
    <row r="29" spans="1:14" ht="18" customHeight="1" x14ac:dyDescent="0.15">
      <c r="A29" s="17">
        <v>23</v>
      </c>
      <c r="B29" s="25"/>
      <c r="C29" s="36"/>
      <c r="D29" s="9"/>
      <c r="E29" s="42"/>
      <c r="F29" s="9"/>
      <c r="G29" s="58" t="s">
        <v>87</v>
      </c>
      <c r="H29" s="60"/>
      <c r="I29" s="22">
        <v>0</v>
      </c>
      <c r="J29" s="22">
        <v>0</v>
      </c>
      <c r="K29" s="22">
        <v>8000</v>
      </c>
      <c r="L29" s="22">
        <v>11000</v>
      </c>
      <c r="M29" s="22">
        <v>0</v>
      </c>
      <c r="N29" s="66"/>
    </row>
    <row r="30" spans="1:14" ht="18.75" customHeight="1" x14ac:dyDescent="0.15">
      <c r="A30" s="14" t="s">
        <v>66</v>
      </c>
      <c r="B30" s="29"/>
      <c r="C30" s="29"/>
      <c r="D30" s="29"/>
      <c r="E30" s="29"/>
      <c r="F30" s="29"/>
      <c r="G30" s="29"/>
      <c r="H30" s="29"/>
      <c r="I30" s="26"/>
      <c r="J30" s="26"/>
      <c r="K30" s="26"/>
      <c r="L30" s="26"/>
      <c r="M30" s="70" t="s">
        <v>63</v>
      </c>
      <c r="N30" s="70"/>
    </row>
    <row r="31" spans="1:14" ht="22.5" customHeight="1" x14ac:dyDescent="0.15">
      <c r="A31" s="14"/>
      <c r="B31" s="71" t="s">
        <v>80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</row>
    <row r="32" spans="1:14" ht="13.5" customHeight="1" x14ac:dyDescent="0.15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 t="s">
        <v>6</v>
      </c>
    </row>
    <row r="33" spans="1:14" ht="13.5" customHeight="1" x14ac:dyDescent="0.15">
      <c r="A33" s="14"/>
      <c r="B33" s="50" t="s">
        <v>56</v>
      </c>
      <c r="C33" s="50"/>
      <c r="D33" s="50"/>
      <c r="E33" s="50"/>
      <c r="F33" s="50"/>
      <c r="G33" s="50"/>
      <c r="H33" s="50"/>
      <c r="I33" s="28" t="s">
        <v>57</v>
      </c>
      <c r="J33" s="28" t="s">
        <v>58</v>
      </c>
      <c r="K33" s="28" t="s">
        <v>59</v>
      </c>
      <c r="L33" s="28" t="s">
        <v>60</v>
      </c>
      <c r="M33" s="28" t="s">
        <v>61</v>
      </c>
      <c r="N33" s="28" t="s">
        <v>62</v>
      </c>
    </row>
    <row r="34" spans="1:14" ht="18" customHeight="1" x14ac:dyDescent="0.15">
      <c r="B34" s="51" t="s">
        <v>78</v>
      </c>
      <c r="C34" s="52"/>
      <c r="D34" s="52"/>
      <c r="E34" s="52"/>
      <c r="F34" s="52"/>
      <c r="G34" s="52"/>
      <c r="H34" s="53"/>
      <c r="I34" s="20" t="s">
        <v>67</v>
      </c>
      <c r="J34" s="20" t="s">
        <v>83</v>
      </c>
      <c r="K34" s="20" t="s">
        <v>85</v>
      </c>
      <c r="L34" s="20" t="s">
        <v>98</v>
      </c>
      <c r="M34" s="20" t="s">
        <v>107</v>
      </c>
      <c r="N34" s="57" t="s">
        <v>110</v>
      </c>
    </row>
    <row r="35" spans="1:14" ht="18" customHeight="1" x14ac:dyDescent="0.15">
      <c r="B35" s="54"/>
      <c r="C35" s="55"/>
      <c r="D35" s="55"/>
      <c r="E35" s="55"/>
      <c r="F35" s="55"/>
      <c r="G35" s="55"/>
      <c r="H35" s="56"/>
      <c r="I35" s="21" t="s">
        <v>68</v>
      </c>
      <c r="J35" s="21" t="s">
        <v>84</v>
      </c>
      <c r="K35" s="21" t="s">
        <v>86</v>
      </c>
      <c r="L35" s="21" t="s">
        <v>99</v>
      </c>
      <c r="M35" s="21" t="s">
        <v>108</v>
      </c>
      <c r="N35" s="57"/>
    </row>
    <row r="36" spans="1:14" ht="18" customHeight="1" x14ac:dyDescent="0.15">
      <c r="A36" s="17">
        <v>24</v>
      </c>
      <c r="B36" s="23"/>
      <c r="C36" s="37"/>
      <c r="D36" s="6"/>
      <c r="E36" s="6"/>
      <c r="F36" s="61" t="s">
        <v>11</v>
      </c>
      <c r="G36" s="62"/>
      <c r="H36" s="63"/>
      <c r="I36" s="22">
        <f t="shared" ref="I36:L36" si="8">SUM(I37:I42)</f>
        <v>1655985</v>
      </c>
      <c r="J36" s="22">
        <f t="shared" si="8"/>
        <v>1639955</v>
      </c>
      <c r="K36" s="22">
        <f t="shared" si="8"/>
        <v>1544504</v>
      </c>
      <c r="L36" s="22">
        <f t="shared" si="8"/>
        <v>1658000</v>
      </c>
      <c r="M36" s="22">
        <f>SUM(M37:M42)</f>
        <v>1628995</v>
      </c>
      <c r="N36" s="3" t="s">
        <v>76</v>
      </c>
    </row>
    <row r="37" spans="1:14" ht="18" customHeight="1" x14ac:dyDescent="0.15">
      <c r="A37" s="17">
        <v>25</v>
      </c>
      <c r="B37" s="23"/>
      <c r="C37" s="37"/>
      <c r="D37" s="6"/>
      <c r="E37" s="24"/>
      <c r="F37" s="6"/>
      <c r="G37" s="58" t="s">
        <v>28</v>
      </c>
      <c r="H37" s="60"/>
      <c r="I37" s="22">
        <v>1586500</v>
      </c>
      <c r="J37" s="22">
        <v>1549200</v>
      </c>
      <c r="K37" s="22">
        <v>1525550</v>
      </c>
      <c r="L37" s="22">
        <v>1655400</v>
      </c>
      <c r="M37" s="22">
        <v>1615350</v>
      </c>
      <c r="N37" s="46" t="s">
        <v>15</v>
      </c>
    </row>
    <row r="38" spans="1:14" ht="18" customHeight="1" x14ac:dyDescent="0.15">
      <c r="A38" s="17">
        <v>26</v>
      </c>
      <c r="B38" s="23"/>
      <c r="C38" s="37"/>
      <c r="D38" s="6"/>
      <c r="E38" s="6"/>
      <c r="F38" s="6"/>
      <c r="G38" s="58" t="s">
        <v>19</v>
      </c>
      <c r="H38" s="60"/>
      <c r="I38" s="22">
        <v>14615</v>
      </c>
      <c r="J38" s="22">
        <v>41649</v>
      </c>
      <c r="K38" s="22">
        <v>4554</v>
      </c>
      <c r="L38" s="22">
        <v>0</v>
      </c>
      <c r="M38" s="22">
        <v>11245</v>
      </c>
      <c r="N38" s="3" t="s">
        <v>40</v>
      </c>
    </row>
    <row r="39" spans="1:14" ht="18" customHeight="1" x14ac:dyDescent="0.15">
      <c r="A39" s="17">
        <v>27</v>
      </c>
      <c r="B39" s="23"/>
      <c r="C39" s="37"/>
      <c r="D39" s="6"/>
      <c r="E39" s="24"/>
      <c r="F39" s="6"/>
      <c r="G39" s="58" t="s">
        <v>70</v>
      </c>
      <c r="H39" s="60"/>
      <c r="I39" s="22">
        <v>400</v>
      </c>
      <c r="J39" s="22">
        <v>25900</v>
      </c>
      <c r="K39" s="22">
        <v>14400</v>
      </c>
      <c r="L39" s="22">
        <v>2600</v>
      </c>
      <c r="M39" s="22">
        <v>2400</v>
      </c>
      <c r="N39" s="65" t="s">
        <v>39</v>
      </c>
    </row>
    <row r="40" spans="1:14" ht="18" customHeight="1" x14ac:dyDescent="0.15">
      <c r="A40" s="17">
        <v>28</v>
      </c>
      <c r="B40" s="23"/>
      <c r="C40" s="37"/>
      <c r="D40" s="6"/>
      <c r="E40" s="24"/>
      <c r="F40" s="6"/>
      <c r="G40" s="58" t="s">
        <v>34</v>
      </c>
      <c r="H40" s="60"/>
      <c r="I40" s="22">
        <v>54470</v>
      </c>
      <c r="J40" s="22">
        <v>0</v>
      </c>
      <c r="K40" s="22">
        <v>0</v>
      </c>
      <c r="L40" s="22">
        <v>0</v>
      </c>
      <c r="M40" s="22">
        <v>0</v>
      </c>
      <c r="N40" s="65"/>
    </row>
    <row r="41" spans="1:14" ht="18" customHeight="1" x14ac:dyDescent="0.15">
      <c r="A41" s="17">
        <v>29</v>
      </c>
      <c r="B41" s="23"/>
      <c r="C41" s="37"/>
      <c r="D41" s="6"/>
      <c r="E41" s="24"/>
      <c r="F41" s="6"/>
      <c r="G41" s="58" t="s">
        <v>42</v>
      </c>
      <c r="H41" s="60"/>
      <c r="I41" s="22">
        <v>0</v>
      </c>
      <c r="J41" s="22">
        <v>23026</v>
      </c>
      <c r="K41" s="22">
        <v>0</v>
      </c>
      <c r="L41" s="22">
        <v>0</v>
      </c>
      <c r="M41" s="22">
        <v>0</v>
      </c>
      <c r="N41" s="65"/>
    </row>
    <row r="42" spans="1:14" ht="18" customHeight="1" x14ac:dyDescent="0.15">
      <c r="A42" s="17">
        <v>30</v>
      </c>
      <c r="B42" s="23"/>
      <c r="C42" s="37"/>
      <c r="D42" s="6"/>
      <c r="E42" s="24"/>
      <c r="F42" s="25"/>
      <c r="G42" s="58" t="s">
        <v>38</v>
      </c>
      <c r="H42" s="60"/>
      <c r="I42" s="22">
        <v>0</v>
      </c>
      <c r="J42" s="9">
        <v>180</v>
      </c>
      <c r="K42" s="9">
        <v>0</v>
      </c>
      <c r="L42" s="9">
        <v>0</v>
      </c>
      <c r="M42" s="9">
        <v>0</v>
      </c>
      <c r="N42" s="66"/>
    </row>
    <row r="43" spans="1:14" ht="18" customHeight="1" x14ac:dyDescent="0.15">
      <c r="A43" s="17">
        <v>31</v>
      </c>
      <c r="B43" s="23"/>
      <c r="C43" s="37"/>
      <c r="D43" s="6"/>
      <c r="E43" s="37"/>
      <c r="F43" s="61" t="s">
        <v>20</v>
      </c>
      <c r="G43" s="62"/>
      <c r="H43" s="63"/>
      <c r="I43" s="22">
        <f t="shared" ref="I43:L43" si="9">SUM(I44:I45)</f>
        <v>61000</v>
      </c>
      <c r="J43" s="22">
        <f t="shared" si="9"/>
        <v>27000</v>
      </c>
      <c r="K43" s="22">
        <f t="shared" si="9"/>
        <v>74000</v>
      </c>
      <c r="L43" s="22">
        <f t="shared" si="9"/>
        <v>0</v>
      </c>
      <c r="M43" s="22">
        <f>SUM(M44:M45)</f>
        <v>0</v>
      </c>
      <c r="N43" s="64" t="s">
        <v>23</v>
      </c>
    </row>
    <row r="44" spans="1:14" ht="18" customHeight="1" x14ac:dyDescent="0.15">
      <c r="A44" s="17">
        <v>32</v>
      </c>
      <c r="B44" s="23"/>
      <c r="C44" s="37"/>
      <c r="D44" s="6"/>
      <c r="E44" s="24"/>
      <c r="F44" s="23"/>
      <c r="G44" s="58" t="s">
        <v>21</v>
      </c>
      <c r="H44" s="60"/>
      <c r="I44" s="22">
        <v>34000</v>
      </c>
      <c r="J44" s="22">
        <v>0</v>
      </c>
      <c r="K44" s="22">
        <v>0</v>
      </c>
      <c r="L44" s="22">
        <v>0</v>
      </c>
      <c r="M44" s="22">
        <v>0</v>
      </c>
      <c r="N44" s="65"/>
    </row>
    <row r="45" spans="1:14" ht="18" customHeight="1" x14ac:dyDescent="0.15">
      <c r="A45" s="17">
        <v>33</v>
      </c>
      <c r="B45" s="23"/>
      <c r="C45" s="37"/>
      <c r="D45" s="6"/>
      <c r="E45" s="24"/>
      <c r="F45" s="9"/>
      <c r="G45" s="58" t="s">
        <v>22</v>
      </c>
      <c r="H45" s="60"/>
      <c r="I45" s="22">
        <v>27000</v>
      </c>
      <c r="J45" s="22">
        <v>27000</v>
      </c>
      <c r="K45" s="22">
        <v>74000</v>
      </c>
      <c r="L45" s="22">
        <v>0</v>
      </c>
      <c r="M45" s="22">
        <v>0</v>
      </c>
      <c r="N45" s="66"/>
    </row>
    <row r="46" spans="1:14" ht="18" customHeight="1" x14ac:dyDescent="0.15">
      <c r="A46" s="17">
        <v>34</v>
      </c>
      <c r="B46" s="23"/>
      <c r="C46" s="37"/>
      <c r="D46" s="6"/>
      <c r="E46" s="6"/>
      <c r="F46" s="61" t="s">
        <v>12</v>
      </c>
      <c r="G46" s="62"/>
      <c r="H46" s="63"/>
      <c r="I46" s="22">
        <f t="shared" ref="I46:L46" si="10">I47</f>
        <v>73577910</v>
      </c>
      <c r="J46" s="22">
        <f t="shared" si="10"/>
        <v>61424500</v>
      </c>
      <c r="K46" s="22">
        <f t="shared" si="10"/>
        <v>51378420</v>
      </c>
      <c r="L46" s="22">
        <f t="shared" si="10"/>
        <v>39938100</v>
      </c>
      <c r="M46" s="22">
        <f>M47</f>
        <v>38471260</v>
      </c>
      <c r="N46" s="64" t="s">
        <v>41</v>
      </c>
    </row>
    <row r="47" spans="1:14" ht="18" customHeight="1" x14ac:dyDescent="0.15">
      <c r="A47" s="17">
        <v>35</v>
      </c>
      <c r="B47" s="23"/>
      <c r="C47" s="37"/>
      <c r="D47" s="6"/>
      <c r="E47" s="6"/>
      <c r="F47" s="9"/>
      <c r="G47" s="58" t="s">
        <v>29</v>
      </c>
      <c r="H47" s="60"/>
      <c r="I47" s="22">
        <v>73577910</v>
      </c>
      <c r="J47" s="22">
        <v>61424500</v>
      </c>
      <c r="K47" s="22">
        <v>51378420</v>
      </c>
      <c r="L47" s="22">
        <v>39938100</v>
      </c>
      <c r="M47" s="22">
        <v>38471260</v>
      </c>
      <c r="N47" s="66"/>
    </row>
    <row r="48" spans="1:14" ht="18" customHeight="1" x14ac:dyDescent="0.15">
      <c r="A48" s="17">
        <v>36</v>
      </c>
      <c r="B48" s="23"/>
      <c r="C48" s="37"/>
      <c r="D48" s="6"/>
      <c r="E48" s="24"/>
      <c r="F48" s="61" t="s">
        <v>13</v>
      </c>
      <c r="G48" s="62"/>
      <c r="H48" s="63"/>
      <c r="I48" s="22">
        <f t="shared" ref="I48:L48" si="11">I49</f>
        <v>1273100</v>
      </c>
      <c r="J48" s="22">
        <f t="shared" si="11"/>
        <v>1389200</v>
      </c>
      <c r="K48" s="22">
        <f t="shared" si="11"/>
        <v>1248380</v>
      </c>
      <c r="L48" s="22">
        <f t="shared" si="11"/>
        <v>1107720</v>
      </c>
      <c r="M48" s="22">
        <f>M49</f>
        <v>830120</v>
      </c>
      <c r="N48" s="64" t="s">
        <v>39</v>
      </c>
    </row>
    <row r="49" spans="1:14" ht="18" customHeight="1" x14ac:dyDescent="0.15">
      <c r="A49" s="17">
        <v>37</v>
      </c>
      <c r="B49" s="23"/>
      <c r="C49" s="37"/>
      <c r="D49" s="9"/>
      <c r="E49" s="25"/>
      <c r="F49" s="9"/>
      <c r="G49" s="58" t="s">
        <v>35</v>
      </c>
      <c r="H49" s="60"/>
      <c r="I49" s="9">
        <v>1273100</v>
      </c>
      <c r="J49" s="22">
        <v>1389200</v>
      </c>
      <c r="K49" s="22">
        <v>1248380</v>
      </c>
      <c r="L49" s="22">
        <v>1107720</v>
      </c>
      <c r="M49" s="22">
        <v>830120</v>
      </c>
      <c r="N49" s="66"/>
    </row>
    <row r="50" spans="1:14" ht="18" customHeight="1" x14ac:dyDescent="0.15">
      <c r="A50" s="17">
        <v>38</v>
      </c>
      <c r="B50" s="23"/>
      <c r="C50" s="37"/>
      <c r="D50" s="61" t="s">
        <v>103</v>
      </c>
      <c r="E50" s="62"/>
      <c r="F50" s="62"/>
      <c r="G50" s="62"/>
      <c r="H50" s="63"/>
      <c r="I50" s="9">
        <f t="shared" ref="I50:L51" si="12">I51</f>
        <v>0</v>
      </c>
      <c r="J50" s="9">
        <f t="shared" si="12"/>
        <v>0</v>
      </c>
      <c r="K50" s="9">
        <f t="shared" si="12"/>
        <v>0</v>
      </c>
      <c r="L50" s="9">
        <f t="shared" si="12"/>
        <v>785289</v>
      </c>
      <c r="M50" s="9">
        <f>M51</f>
        <v>0</v>
      </c>
      <c r="N50" s="64" t="s">
        <v>102</v>
      </c>
    </row>
    <row r="51" spans="1:14" ht="18" customHeight="1" x14ac:dyDescent="0.15">
      <c r="A51" s="17">
        <v>39</v>
      </c>
      <c r="B51" s="23"/>
      <c r="C51" s="37"/>
      <c r="D51" s="23"/>
      <c r="E51" s="61" t="s">
        <v>104</v>
      </c>
      <c r="F51" s="59"/>
      <c r="G51" s="59"/>
      <c r="H51" s="60"/>
      <c r="I51" s="9">
        <f t="shared" si="12"/>
        <v>0</v>
      </c>
      <c r="J51" s="9">
        <f t="shared" si="12"/>
        <v>0</v>
      </c>
      <c r="K51" s="9">
        <f t="shared" si="12"/>
        <v>0</v>
      </c>
      <c r="L51" s="9">
        <f t="shared" si="12"/>
        <v>785289</v>
      </c>
      <c r="M51" s="9">
        <f>M52</f>
        <v>0</v>
      </c>
      <c r="N51" s="65"/>
    </row>
    <row r="52" spans="1:14" ht="18" customHeight="1" x14ac:dyDescent="0.15">
      <c r="A52" s="17">
        <v>40</v>
      </c>
      <c r="B52" s="23"/>
      <c r="C52" s="37"/>
      <c r="D52" s="23"/>
      <c r="E52" s="9"/>
      <c r="F52" s="59" t="s">
        <v>105</v>
      </c>
      <c r="G52" s="59"/>
      <c r="H52" s="60"/>
      <c r="I52" s="9">
        <v>0</v>
      </c>
      <c r="J52" s="22">
        <v>0</v>
      </c>
      <c r="K52" s="22">
        <v>0</v>
      </c>
      <c r="L52" s="22">
        <v>785289</v>
      </c>
      <c r="M52" s="22">
        <v>0</v>
      </c>
      <c r="N52" s="66"/>
    </row>
    <row r="53" spans="1:14" ht="18" customHeight="1" x14ac:dyDescent="0.15">
      <c r="A53" s="17">
        <v>41</v>
      </c>
      <c r="B53" s="23"/>
      <c r="C53" s="37"/>
      <c r="D53" s="61" t="s">
        <v>24</v>
      </c>
      <c r="E53" s="59"/>
      <c r="F53" s="59"/>
      <c r="G53" s="59"/>
      <c r="H53" s="60"/>
      <c r="I53" s="22">
        <f t="shared" ref="I53:L54" si="13">I54</f>
        <v>1740376</v>
      </c>
      <c r="J53" s="22">
        <f t="shared" si="13"/>
        <v>1490376</v>
      </c>
      <c r="K53" s="22">
        <f t="shared" si="13"/>
        <v>240585</v>
      </c>
      <c r="L53" s="22">
        <f t="shared" si="13"/>
        <v>120585</v>
      </c>
      <c r="M53" s="22">
        <f>M54</f>
        <v>0</v>
      </c>
      <c r="N53" s="64" t="s">
        <v>41</v>
      </c>
    </row>
    <row r="54" spans="1:14" ht="18" customHeight="1" x14ac:dyDescent="0.15">
      <c r="A54" s="17">
        <v>42</v>
      </c>
      <c r="B54" s="23"/>
      <c r="C54" s="37"/>
      <c r="D54" s="6"/>
      <c r="E54" s="61" t="s">
        <v>25</v>
      </c>
      <c r="F54" s="62"/>
      <c r="G54" s="62"/>
      <c r="H54" s="63"/>
      <c r="I54" s="22">
        <f t="shared" si="13"/>
        <v>1740376</v>
      </c>
      <c r="J54" s="22">
        <f t="shared" si="13"/>
        <v>1490376</v>
      </c>
      <c r="K54" s="22">
        <f t="shared" si="13"/>
        <v>240585</v>
      </c>
      <c r="L54" s="22">
        <f t="shared" si="13"/>
        <v>120585</v>
      </c>
      <c r="M54" s="22">
        <f>M55</f>
        <v>0</v>
      </c>
      <c r="N54" s="65"/>
    </row>
    <row r="55" spans="1:14" ht="18" customHeight="1" x14ac:dyDescent="0.15">
      <c r="A55" s="17">
        <v>43</v>
      </c>
      <c r="B55" s="23"/>
      <c r="C55" s="37"/>
      <c r="D55" s="9"/>
      <c r="E55" s="9"/>
      <c r="F55" s="58" t="s">
        <v>26</v>
      </c>
      <c r="G55" s="59"/>
      <c r="H55" s="60"/>
      <c r="I55" s="22">
        <v>1740376</v>
      </c>
      <c r="J55" s="22">
        <v>1490376</v>
      </c>
      <c r="K55" s="22">
        <v>240585</v>
      </c>
      <c r="L55" s="22">
        <v>120585</v>
      </c>
      <c r="M55" s="22">
        <v>0</v>
      </c>
      <c r="N55" s="66"/>
    </row>
    <row r="56" spans="1:14" ht="18" customHeight="1" x14ac:dyDescent="0.15">
      <c r="A56" s="17">
        <v>44</v>
      </c>
      <c r="B56" s="23"/>
      <c r="C56" s="37"/>
      <c r="D56" s="61" t="s">
        <v>4</v>
      </c>
      <c r="E56" s="62"/>
      <c r="F56" s="62"/>
      <c r="G56" s="62"/>
      <c r="H56" s="63"/>
      <c r="I56" s="22">
        <f t="shared" ref="I56:L56" si="14">I57+I65+I67</f>
        <v>394970454</v>
      </c>
      <c r="J56" s="22">
        <f t="shared" si="14"/>
        <v>397982668</v>
      </c>
      <c r="K56" s="22">
        <f t="shared" si="14"/>
        <v>375378355</v>
      </c>
      <c r="L56" s="22">
        <f t="shared" si="14"/>
        <v>354503423</v>
      </c>
      <c r="M56" s="22">
        <f>M57+M65+M67</f>
        <v>359505450</v>
      </c>
      <c r="N56" s="3" t="s">
        <v>76</v>
      </c>
    </row>
    <row r="57" spans="1:14" ht="18" customHeight="1" x14ac:dyDescent="0.15">
      <c r="A57" s="17">
        <v>45</v>
      </c>
      <c r="B57" s="23"/>
      <c r="C57" s="37"/>
      <c r="D57" s="23"/>
      <c r="E57" s="61" t="s">
        <v>88</v>
      </c>
      <c r="F57" s="62"/>
      <c r="G57" s="62"/>
      <c r="H57" s="63"/>
      <c r="I57" s="22">
        <f t="shared" ref="I57:L57" si="15">I58</f>
        <v>0</v>
      </c>
      <c r="J57" s="22">
        <f t="shared" si="15"/>
        <v>0</v>
      </c>
      <c r="K57" s="22">
        <f t="shared" si="15"/>
        <v>1200</v>
      </c>
      <c r="L57" s="22">
        <f t="shared" si="15"/>
        <v>2400</v>
      </c>
      <c r="M57" s="22">
        <f>M58</f>
        <v>1200</v>
      </c>
      <c r="N57" s="64" t="s">
        <v>90</v>
      </c>
    </row>
    <row r="58" spans="1:14" ht="18" customHeight="1" x14ac:dyDescent="0.15">
      <c r="A58" s="17">
        <v>46</v>
      </c>
      <c r="B58" s="25"/>
      <c r="C58" s="36"/>
      <c r="D58" s="25"/>
      <c r="E58" s="9"/>
      <c r="F58" s="58" t="s">
        <v>89</v>
      </c>
      <c r="G58" s="59"/>
      <c r="H58" s="60"/>
      <c r="I58" s="22">
        <v>0</v>
      </c>
      <c r="J58" s="22">
        <v>0</v>
      </c>
      <c r="K58" s="22">
        <v>1200</v>
      </c>
      <c r="L58" s="22">
        <v>2400</v>
      </c>
      <c r="M58" s="22">
        <v>1200</v>
      </c>
      <c r="N58" s="66"/>
    </row>
    <row r="59" spans="1:14" ht="18.75" customHeight="1" x14ac:dyDescent="0.15">
      <c r="A59" s="14"/>
      <c r="B59" s="29"/>
      <c r="C59" s="29"/>
      <c r="D59" s="29"/>
      <c r="E59" s="29"/>
      <c r="F59" s="29"/>
      <c r="G59" s="29"/>
      <c r="H59" s="29"/>
      <c r="I59" s="26"/>
      <c r="J59" s="26"/>
      <c r="K59" s="26"/>
      <c r="L59" s="26"/>
      <c r="M59" s="70" t="s">
        <v>63</v>
      </c>
      <c r="N59" s="70"/>
    </row>
    <row r="60" spans="1:14" ht="22.5" customHeight="1" x14ac:dyDescent="0.15">
      <c r="A60" s="14"/>
      <c r="B60" s="71" t="s">
        <v>81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</row>
    <row r="61" spans="1:14" ht="13.5" customHeight="1" x14ac:dyDescent="0.15">
      <c r="A61" s="14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 t="s">
        <v>6</v>
      </c>
    </row>
    <row r="62" spans="1:14" ht="13.5" customHeight="1" x14ac:dyDescent="0.15">
      <c r="A62" s="14"/>
      <c r="B62" s="50" t="s">
        <v>56</v>
      </c>
      <c r="C62" s="50"/>
      <c r="D62" s="50"/>
      <c r="E62" s="50"/>
      <c r="F62" s="50"/>
      <c r="G62" s="50"/>
      <c r="H62" s="50"/>
      <c r="I62" s="28" t="s">
        <v>57</v>
      </c>
      <c r="J62" s="28" t="s">
        <v>58</v>
      </c>
      <c r="K62" s="28" t="s">
        <v>59</v>
      </c>
      <c r="L62" s="28" t="s">
        <v>60</v>
      </c>
      <c r="M62" s="28" t="s">
        <v>61</v>
      </c>
      <c r="N62" s="28" t="s">
        <v>62</v>
      </c>
    </row>
    <row r="63" spans="1:14" ht="18" customHeight="1" x14ac:dyDescent="0.15">
      <c r="B63" s="51" t="s">
        <v>78</v>
      </c>
      <c r="C63" s="52"/>
      <c r="D63" s="52"/>
      <c r="E63" s="52"/>
      <c r="F63" s="52"/>
      <c r="G63" s="52"/>
      <c r="H63" s="53"/>
      <c r="I63" s="20" t="s">
        <v>67</v>
      </c>
      <c r="J63" s="20" t="s">
        <v>83</v>
      </c>
      <c r="K63" s="20" t="s">
        <v>85</v>
      </c>
      <c r="L63" s="20" t="s">
        <v>98</v>
      </c>
      <c r="M63" s="20" t="s">
        <v>107</v>
      </c>
      <c r="N63" s="57" t="s">
        <v>110</v>
      </c>
    </row>
    <row r="64" spans="1:14" ht="18" customHeight="1" x14ac:dyDescent="0.15">
      <c r="B64" s="54"/>
      <c r="C64" s="55"/>
      <c r="D64" s="55"/>
      <c r="E64" s="55"/>
      <c r="F64" s="55"/>
      <c r="G64" s="55"/>
      <c r="H64" s="56"/>
      <c r="I64" s="21" t="s">
        <v>68</v>
      </c>
      <c r="J64" s="21" t="s">
        <v>84</v>
      </c>
      <c r="K64" s="21" t="s">
        <v>86</v>
      </c>
      <c r="L64" s="21" t="s">
        <v>99</v>
      </c>
      <c r="M64" s="21" t="s">
        <v>108</v>
      </c>
      <c r="N64" s="57"/>
    </row>
    <row r="65" spans="1:14" ht="18" customHeight="1" x14ac:dyDescent="0.15">
      <c r="A65" s="17">
        <v>47</v>
      </c>
      <c r="B65" s="23"/>
      <c r="C65" s="37"/>
      <c r="D65" s="6"/>
      <c r="E65" s="61" t="s">
        <v>14</v>
      </c>
      <c r="F65" s="62"/>
      <c r="G65" s="62"/>
      <c r="H65" s="63"/>
      <c r="I65" s="22">
        <f t="shared" ref="I65:L65" si="16">I66</f>
        <v>3390250</v>
      </c>
      <c r="J65" s="22">
        <f t="shared" si="16"/>
        <v>3330250</v>
      </c>
      <c r="K65" s="22">
        <f t="shared" si="16"/>
        <v>3265250</v>
      </c>
      <c r="L65" s="22">
        <f t="shared" si="16"/>
        <v>2905250</v>
      </c>
      <c r="M65" s="22">
        <f>M66</f>
        <v>812250</v>
      </c>
      <c r="N65" s="64" t="s">
        <v>40</v>
      </c>
    </row>
    <row r="66" spans="1:14" ht="18" customHeight="1" x14ac:dyDescent="0.15">
      <c r="A66" s="17">
        <v>48</v>
      </c>
      <c r="B66" s="23"/>
      <c r="C66" s="37"/>
      <c r="D66" s="6"/>
      <c r="E66" s="6"/>
      <c r="F66" s="58" t="s">
        <v>27</v>
      </c>
      <c r="G66" s="59"/>
      <c r="H66" s="60"/>
      <c r="I66" s="22">
        <v>3390250</v>
      </c>
      <c r="J66" s="22">
        <v>3330250</v>
      </c>
      <c r="K66" s="22">
        <v>3265250</v>
      </c>
      <c r="L66" s="22">
        <v>2905250</v>
      </c>
      <c r="M66" s="22">
        <v>812250</v>
      </c>
      <c r="N66" s="66"/>
    </row>
    <row r="67" spans="1:14" ht="18" customHeight="1" x14ac:dyDescent="0.15">
      <c r="A67" s="17">
        <v>49</v>
      </c>
      <c r="B67" s="23"/>
      <c r="C67" s="37"/>
      <c r="D67" s="6"/>
      <c r="E67" s="61" t="s">
        <v>5</v>
      </c>
      <c r="F67" s="62"/>
      <c r="G67" s="62"/>
      <c r="H67" s="63"/>
      <c r="I67" s="22">
        <f t="shared" ref="I67:L67" si="17">SUM(I68:I69)</f>
        <v>391580204</v>
      </c>
      <c r="J67" s="22">
        <f t="shared" si="17"/>
        <v>394652418</v>
      </c>
      <c r="K67" s="22">
        <f t="shared" si="17"/>
        <v>372111905</v>
      </c>
      <c r="L67" s="22">
        <f t="shared" si="17"/>
        <v>351595773</v>
      </c>
      <c r="M67" s="22">
        <f>SUM(M68:M69)</f>
        <v>358692000</v>
      </c>
      <c r="N67" s="46" t="s">
        <v>77</v>
      </c>
    </row>
    <row r="68" spans="1:14" ht="18" customHeight="1" x14ac:dyDescent="0.15">
      <c r="A68" s="17">
        <v>50</v>
      </c>
      <c r="B68" s="23"/>
      <c r="C68" s="37"/>
      <c r="D68" s="6"/>
      <c r="E68" s="23"/>
      <c r="F68" s="58" t="s">
        <v>101</v>
      </c>
      <c r="G68" s="59"/>
      <c r="H68" s="60"/>
      <c r="I68" s="22">
        <v>0</v>
      </c>
      <c r="J68" s="22">
        <v>0</v>
      </c>
      <c r="K68" s="22">
        <v>0</v>
      </c>
      <c r="L68" s="22">
        <v>9900</v>
      </c>
      <c r="M68" s="22">
        <v>5069900</v>
      </c>
      <c r="N68" s="3" t="s">
        <v>111</v>
      </c>
    </row>
    <row r="69" spans="1:14" ht="18" customHeight="1" x14ac:dyDescent="0.15">
      <c r="A69" s="17">
        <v>51</v>
      </c>
      <c r="B69" s="25"/>
      <c r="C69" s="36"/>
      <c r="D69" s="9"/>
      <c r="E69" s="9"/>
      <c r="F69" s="58" t="s">
        <v>5</v>
      </c>
      <c r="G69" s="59"/>
      <c r="H69" s="60"/>
      <c r="I69" s="22">
        <v>391580204</v>
      </c>
      <c r="J69" s="22">
        <v>394652418</v>
      </c>
      <c r="K69" s="22">
        <v>372111905</v>
      </c>
      <c r="L69" s="22">
        <v>351585873</v>
      </c>
      <c r="M69" s="22">
        <v>353622100</v>
      </c>
      <c r="N69" s="45" t="s">
        <v>109</v>
      </c>
    </row>
    <row r="70" spans="1:14" s="32" customFormat="1" ht="18" customHeight="1" x14ac:dyDescent="0.15">
      <c r="A70" s="17">
        <v>52</v>
      </c>
      <c r="B70" s="72" t="s">
        <v>75</v>
      </c>
      <c r="C70" s="73"/>
      <c r="D70" s="73"/>
      <c r="E70" s="73"/>
      <c r="F70" s="73"/>
      <c r="G70" s="73"/>
      <c r="H70" s="74"/>
      <c r="I70" s="9">
        <f t="shared" ref="I70:L70" si="18">SUM(I71,I81,I96,I101)</f>
        <v>3439101046</v>
      </c>
      <c r="J70" s="9">
        <f t="shared" si="18"/>
        <v>3236914776</v>
      </c>
      <c r="K70" s="9">
        <f t="shared" si="18"/>
        <v>3011844262</v>
      </c>
      <c r="L70" s="9">
        <f t="shared" si="18"/>
        <v>2661357849</v>
      </c>
      <c r="M70" s="9">
        <f>SUM(M71,M81,M96,M101)</f>
        <v>2484664029</v>
      </c>
      <c r="N70" s="12" t="s">
        <v>76</v>
      </c>
    </row>
    <row r="71" spans="1:14" s="32" customFormat="1" ht="18" customHeight="1" x14ac:dyDescent="0.15">
      <c r="A71" s="17">
        <v>53</v>
      </c>
      <c r="B71" s="5"/>
      <c r="C71" s="75" t="s">
        <v>43</v>
      </c>
      <c r="D71" s="76"/>
      <c r="E71" s="76"/>
      <c r="F71" s="76"/>
      <c r="G71" s="76"/>
      <c r="H71" s="77"/>
      <c r="I71" s="2">
        <f t="shared" ref="I71:L71" si="19">SUM(I72,I76)</f>
        <v>3235186388</v>
      </c>
      <c r="J71" s="2">
        <f t="shared" si="19"/>
        <v>3042204150</v>
      </c>
      <c r="K71" s="2">
        <f t="shared" si="19"/>
        <v>2820355992</v>
      </c>
      <c r="L71" s="2">
        <f t="shared" si="19"/>
        <v>2485080966</v>
      </c>
      <c r="M71" s="2">
        <f>SUM(M72,M76)</f>
        <v>2304554021</v>
      </c>
      <c r="N71" s="64" t="s">
        <v>44</v>
      </c>
    </row>
    <row r="72" spans="1:14" s="32" customFormat="1" ht="18" customHeight="1" x14ac:dyDescent="0.15">
      <c r="A72" s="17">
        <v>54</v>
      </c>
      <c r="B72" s="5"/>
      <c r="C72" s="4"/>
      <c r="D72" s="75" t="s">
        <v>45</v>
      </c>
      <c r="E72" s="76"/>
      <c r="F72" s="76"/>
      <c r="G72" s="76"/>
      <c r="H72" s="77"/>
      <c r="I72" s="2">
        <f t="shared" ref="I72:L72" si="20">I73</f>
        <v>3220925580</v>
      </c>
      <c r="J72" s="2">
        <f t="shared" si="20"/>
        <v>3027641409</v>
      </c>
      <c r="K72" s="2">
        <f t="shared" si="20"/>
        <v>2805668921</v>
      </c>
      <c r="L72" s="2">
        <f t="shared" si="20"/>
        <v>2473084674</v>
      </c>
      <c r="M72" s="2">
        <f>M73</f>
        <v>2291485787</v>
      </c>
      <c r="N72" s="65"/>
    </row>
    <row r="73" spans="1:14" s="32" customFormat="1" ht="18" customHeight="1" x14ac:dyDescent="0.15">
      <c r="A73" s="17">
        <v>55</v>
      </c>
      <c r="B73" s="5"/>
      <c r="C73" s="5"/>
      <c r="D73" s="5"/>
      <c r="E73" s="75" t="s">
        <v>45</v>
      </c>
      <c r="F73" s="76"/>
      <c r="G73" s="76"/>
      <c r="H73" s="77"/>
      <c r="I73" s="2">
        <f t="shared" ref="I73:L73" si="21">SUM(I74:I75)</f>
        <v>3220925580</v>
      </c>
      <c r="J73" s="2">
        <f t="shared" si="21"/>
        <v>3027641409</v>
      </c>
      <c r="K73" s="2">
        <f t="shared" si="21"/>
        <v>2805668921</v>
      </c>
      <c r="L73" s="2">
        <f t="shared" si="21"/>
        <v>2473084674</v>
      </c>
      <c r="M73" s="2">
        <f>SUM(M74:M75)</f>
        <v>2291485787</v>
      </c>
      <c r="N73" s="65"/>
    </row>
    <row r="74" spans="1:14" s="32" customFormat="1" ht="18" customHeight="1" x14ac:dyDescent="0.15">
      <c r="A74" s="17">
        <v>56</v>
      </c>
      <c r="B74" s="5"/>
      <c r="C74" s="5"/>
      <c r="D74" s="5"/>
      <c r="E74" s="7"/>
      <c r="F74" s="78" t="s">
        <v>46</v>
      </c>
      <c r="G74" s="79"/>
      <c r="H74" s="80"/>
      <c r="I74" s="2">
        <v>3170015436</v>
      </c>
      <c r="J74" s="2">
        <v>2985352329</v>
      </c>
      <c r="K74" s="2">
        <v>2772225653</v>
      </c>
      <c r="L74" s="2">
        <v>2447012247</v>
      </c>
      <c r="M74" s="2">
        <v>2271927764</v>
      </c>
      <c r="N74" s="65"/>
    </row>
    <row r="75" spans="1:14" s="32" customFormat="1" ht="18" customHeight="1" x14ac:dyDescent="0.15">
      <c r="A75" s="17">
        <v>57</v>
      </c>
      <c r="B75" s="5"/>
      <c r="C75" s="5"/>
      <c r="D75" s="5"/>
      <c r="E75" s="35"/>
      <c r="F75" s="78" t="s">
        <v>47</v>
      </c>
      <c r="G75" s="79"/>
      <c r="H75" s="80"/>
      <c r="I75" s="2">
        <v>50910144</v>
      </c>
      <c r="J75" s="2">
        <v>42289080</v>
      </c>
      <c r="K75" s="2">
        <v>33443268</v>
      </c>
      <c r="L75" s="2">
        <v>26072427</v>
      </c>
      <c r="M75" s="2">
        <v>19558023</v>
      </c>
      <c r="N75" s="65"/>
    </row>
    <row r="76" spans="1:14" s="32" customFormat="1" ht="18" customHeight="1" x14ac:dyDescent="0.15">
      <c r="A76" s="17">
        <v>58</v>
      </c>
      <c r="B76" s="5"/>
      <c r="C76" s="4"/>
      <c r="D76" s="75" t="s">
        <v>4</v>
      </c>
      <c r="E76" s="76"/>
      <c r="F76" s="76"/>
      <c r="G76" s="76"/>
      <c r="H76" s="77"/>
      <c r="I76" s="2">
        <f t="shared" ref="I76:L76" si="22">SUM(I77,I79)</f>
        <v>14260808</v>
      </c>
      <c r="J76" s="2">
        <f t="shared" si="22"/>
        <v>14562741</v>
      </c>
      <c r="K76" s="2">
        <f t="shared" si="22"/>
        <v>14687071</v>
      </c>
      <c r="L76" s="2">
        <f t="shared" si="22"/>
        <v>11996292</v>
      </c>
      <c r="M76" s="2">
        <f>SUM(M77,M79)</f>
        <v>13068234</v>
      </c>
      <c r="N76" s="65"/>
    </row>
    <row r="77" spans="1:14" s="32" customFormat="1" ht="18" customHeight="1" x14ac:dyDescent="0.15">
      <c r="A77" s="17">
        <v>59</v>
      </c>
      <c r="B77" s="5"/>
      <c r="C77" s="5"/>
      <c r="D77" s="5"/>
      <c r="E77" s="75" t="s">
        <v>5</v>
      </c>
      <c r="F77" s="76"/>
      <c r="G77" s="76"/>
      <c r="H77" s="77"/>
      <c r="I77" s="2">
        <f t="shared" ref="I77:L77" si="23">I78</f>
        <v>13562808</v>
      </c>
      <c r="J77" s="2">
        <f t="shared" si="23"/>
        <v>13894741</v>
      </c>
      <c r="K77" s="2">
        <f t="shared" si="23"/>
        <v>14058071</v>
      </c>
      <c r="L77" s="2">
        <f t="shared" si="23"/>
        <v>11370292</v>
      </c>
      <c r="M77" s="2">
        <f>M78</f>
        <v>12442234</v>
      </c>
      <c r="N77" s="65"/>
    </row>
    <row r="78" spans="1:14" s="32" customFormat="1" ht="18" customHeight="1" x14ac:dyDescent="0.15">
      <c r="A78" s="17">
        <v>60</v>
      </c>
      <c r="B78" s="5"/>
      <c r="C78" s="5"/>
      <c r="D78" s="5"/>
      <c r="E78" s="5"/>
      <c r="F78" s="78" t="s">
        <v>5</v>
      </c>
      <c r="G78" s="79"/>
      <c r="H78" s="80"/>
      <c r="I78" s="2">
        <v>13562808</v>
      </c>
      <c r="J78" s="2">
        <v>13894741</v>
      </c>
      <c r="K78" s="2">
        <v>14058071</v>
      </c>
      <c r="L78" s="2">
        <v>11370292</v>
      </c>
      <c r="M78" s="2">
        <v>12442234</v>
      </c>
      <c r="N78" s="65"/>
    </row>
    <row r="79" spans="1:14" s="32" customFormat="1" ht="18" customHeight="1" x14ac:dyDescent="0.15">
      <c r="A79" s="17">
        <v>61</v>
      </c>
      <c r="B79" s="5"/>
      <c r="C79" s="4"/>
      <c r="D79" s="4"/>
      <c r="E79" s="75" t="s">
        <v>48</v>
      </c>
      <c r="F79" s="76"/>
      <c r="G79" s="76"/>
      <c r="H79" s="77"/>
      <c r="I79" s="2">
        <f t="shared" ref="I79:L79" si="24">I80</f>
        <v>698000</v>
      </c>
      <c r="J79" s="2">
        <f t="shared" si="24"/>
        <v>668000</v>
      </c>
      <c r="K79" s="2">
        <f t="shared" si="24"/>
        <v>629000</v>
      </c>
      <c r="L79" s="2">
        <f t="shared" si="24"/>
        <v>626000</v>
      </c>
      <c r="M79" s="2">
        <f>M80</f>
        <v>626000</v>
      </c>
      <c r="N79" s="65"/>
    </row>
    <row r="80" spans="1:14" s="32" customFormat="1" ht="18" customHeight="1" x14ac:dyDescent="0.15">
      <c r="A80" s="17">
        <v>62</v>
      </c>
      <c r="B80" s="4"/>
      <c r="C80" s="10"/>
      <c r="D80" s="8"/>
      <c r="E80" s="8"/>
      <c r="F80" s="78" t="s">
        <v>48</v>
      </c>
      <c r="G80" s="79"/>
      <c r="H80" s="80"/>
      <c r="I80" s="2">
        <v>698000</v>
      </c>
      <c r="J80" s="2">
        <v>668000</v>
      </c>
      <c r="K80" s="2">
        <v>629000</v>
      </c>
      <c r="L80" s="2">
        <v>626000</v>
      </c>
      <c r="M80" s="2">
        <v>626000</v>
      </c>
      <c r="N80" s="66"/>
    </row>
    <row r="81" spans="1:14" s="32" customFormat="1" ht="18" customHeight="1" x14ac:dyDescent="0.15">
      <c r="A81" s="17">
        <v>63</v>
      </c>
      <c r="B81" s="5"/>
      <c r="C81" s="75" t="s">
        <v>49</v>
      </c>
      <c r="D81" s="76"/>
      <c r="E81" s="76"/>
      <c r="F81" s="76"/>
      <c r="G81" s="76"/>
      <c r="H81" s="77"/>
      <c r="I81" s="2">
        <f t="shared" ref="I81:L81" si="25">SUM(I82,I85)</f>
        <v>142748000</v>
      </c>
      <c r="J81" s="2">
        <f t="shared" si="25"/>
        <v>135322984</v>
      </c>
      <c r="K81" s="2">
        <f t="shared" si="25"/>
        <v>114501055</v>
      </c>
      <c r="L81" s="2">
        <f t="shared" si="25"/>
        <v>104602596</v>
      </c>
      <c r="M81" s="2">
        <f>SUM(M82,M85)</f>
        <v>107907235</v>
      </c>
      <c r="N81" s="64" t="s">
        <v>40</v>
      </c>
    </row>
    <row r="82" spans="1:14" s="32" customFormat="1" ht="18" customHeight="1" x14ac:dyDescent="0.15">
      <c r="A82" s="17">
        <v>64</v>
      </c>
      <c r="B82" s="5"/>
      <c r="C82" s="4"/>
      <c r="D82" s="75" t="s">
        <v>50</v>
      </c>
      <c r="E82" s="76"/>
      <c r="F82" s="76"/>
      <c r="G82" s="76"/>
      <c r="H82" s="77"/>
      <c r="I82" s="2">
        <f t="shared" ref="I82:L83" si="26">I83</f>
        <v>137119634</v>
      </c>
      <c r="J82" s="2">
        <f t="shared" si="26"/>
        <v>129838018</v>
      </c>
      <c r="K82" s="2">
        <f t="shared" si="26"/>
        <v>110258259</v>
      </c>
      <c r="L82" s="2">
        <f t="shared" si="26"/>
        <v>101325890</v>
      </c>
      <c r="M82" s="2">
        <f>M83</f>
        <v>105966045</v>
      </c>
      <c r="N82" s="65"/>
    </row>
    <row r="83" spans="1:14" s="32" customFormat="1" ht="18" customHeight="1" x14ac:dyDescent="0.15">
      <c r="A83" s="17">
        <v>65</v>
      </c>
      <c r="B83" s="5"/>
      <c r="C83" s="5"/>
      <c r="D83" s="5"/>
      <c r="E83" s="75" t="s">
        <v>50</v>
      </c>
      <c r="F83" s="76"/>
      <c r="G83" s="76"/>
      <c r="H83" s="77"/>
      <c r="I83" s="2">
        <f t="shared" si="26"/>
        <v>137119634</v>
      </c>
      <c r="J83" s="2">
        <f t="shared" si="26"/>
        <v>129838018</v>
      </c>
      <c r="K83" s="2">
        <f t="shared" si="26"/>
        <v>110258259</v>
      </c>
      <c r="L83" s="2">
        <f t="shared" si="26"/>
        <v>101325890</v>
      </c>
      <c r="M83" s="2">
        <f>M84</f>
        <v>105966045</v>
      </c>
      <c r="N83" s="65"/>
    </row>
    <row r="84" spans="1:14" s="32" customFormat="1" ht="18" customHeight="1" x14ac:dyDescent="0.15">
      <c r="A84" s="17">
        <v>66</v>
      </c>
      <c r="B84" s="5"/>
      <c r="C84" s="5"/>
      <c r="D84" s="5"/>
      <c r="E84" s="5"/>
      <c r="F84" s="78" t="s">
        <v>51</v>
      </c>
      <c r="G84" s="79"/>
      <c r="H84" s="80"/>
      <c r="I84" s="2">
        <v>137119634</v>
      </c>
      <c r="J84" s="2">
        <v>129838018</v>
      </c>
      <c r="K84" s="2">
        <v>110258259</v>
      </c>
      <c r="L84" s="2">
        <v>101325890</v>
      </c>
      <c r="M84" s="2">
        <v>105966045</v>
      </c>
      <c r="N84" s="65"/>
    </row>
    <row r="85" spans="1:14" s="32" customFormat="1" ht="18" customHeight="1" x14ac:dyDescent="0.15">
      <c r="A85" s="17">
        <v>67</v>
      </c>
      <c r="B85" s="5"/>
      <c r="C85" s="4"/>
      <c r="D85" s="75" t="s">
        <v>4</v>
      </c>
      <c r="E85" s="76"/>
      <c r="F85" s="76"/>
      <c r="G85" s="76"/>
      <c r="H85" s="77"/>
      <c r="I85" s="2">
        <f t="shared" ref="I85:L85" si="27">I86</f>
        <v>5628366</v>
      </c>
      <c r="J85" s="2">
        <f t="shared" si="27"/>
        <v>5484966</v>
      </c>
      <c r="K85" s="2">
        <f t="shared" si="27"/>
        <v>4242796</v>
      </c>
      <c r="L85" s="2">
        <f t="shared" si="27"/>
        <v>3276706</v>
      </c>
      <c r="M85" s="2">
        <f>M86</f>
        <v>1941190</v>
      </c>
      <c r="N85" s="65"/>
    </row>
    <row r="86" spans="1:14" s="32" customFormat="1" ht="18" customHeight="1" x14ac:dyDescent="0.15">
      <c r="A86" s="17">
        <v>68</v>
      </c>
      <c r="B86" s="5"/>
      <c r="C86" s="5"/>
      <c r="D86" s="5"/>
      <c r="E86" s="75" t="s">
        <v>5</v>
      </c>
      <c r="F86" s="76"/>
      <c r="G86" s="76"/>
      <c r="H86" s="77"/>
      <c r="I86" s="2">
        <f t="shared" ref="I86:L86" si="28">SUM(I87:I88)</f>
        <v>5628366</v>
      </c>
      <c r="J86" s="2">
        <f t="shared" si="28"/>
        <v>5484966</v>
      </c>
      <c r="K86" s="2">
        <f t="shared" si="28"/>
        <v>4242796</v>
      </c>
      <c r="L86" s="2">
        <f t="shared" si="28"/>
        <v>3276706</v>
      </c>
      <c r="M86" s="2">
        <f>SUM(M87:M88)</f>
        <v>1941190</v>
      </c>
      <c r="N86" s="65"/>
    </row>
    <row r="87" spans="1:14" s="32" customFormat="1" ht="18" customHeight="1" x14ac:dyDescent="0.15">
      <c r="A87" s="17">
        <v>69</v>
      </c>
      <c r="B87" s="5"/>
      <c r="C87" s="5"/>
      <c r="D87" s="5"/>
      <c r="E87" s="5"/>
      <c r="F87" s="78" t="s">
        <v>52</v>
      </c>
      <c r="G87" s="79"/>
      <c r="H87" s="80"/>
      <c r="I87" s="2">
        <v>5611966</v>
      </c>
      <c r="J87" s="2">
        <v>5471966</v>
      </c>
      <c r="K87" s="2">
        <v>4242796</v>
      </c>
      <c r="L87" s="2">
        <v>3276706</v>
      </c>
      <c r="M87" s="2">
        <v>1937790</v>
      </c>
      <c r="N87" s="65"/>
    </row>
    <row r="88" spans="1:14" s="32" customFormat="1" ht="18" customHeight="1" x14ac:dyDescent="0.15">
      <c r="A88" s="17">
        <v>70</v>
      </c>
      <c r="B88" s="8"/>
      <c r="C88" s="8"/>
      <c r="D88" s="8"/>
      <c r="E88" s="8"/>
      <c r="F88" s="78" t="s">
        <v>5</v>
      </c>
      <c r="G88" s="79"/>
      <c r="H88" s="80"/>
      <c r="I88" s="2">
        <v>16400</v>
      </c>
      <c r="J88" s="2">
        <v>13000</v>
      </c>
      <c r="K88" s="2">
        <v>0</v>
      </c>
      <c r="L88" s="2">
        <v>0</v>
      </c>
      <c r="M88" s="2">
        <v>3400</v>
      </c>
      <c r="N88" s="66"/>
    </row>
    <row r="89" spans="1:14" s="32" customFormat="1" ht="12" customHeight="1" x14ac:dyDescent="0.15">
      <c r="A89" s="1"/>
      <c r="B89" s="39"/>
      <c r="C89" s="43"/>
      <c r="D89" s="43"/>
      <c r="E89" s="43"/>
      <c r="F89" s="43"/>
      <c r="G89" s="43"/>
      <c r="H89" s="43"/>
      <c r="I89" s="35"/>
      <c r="J89" s="35"/>
      <c r="K89" s="35"/>
      <c r="L89" s="35"/>
      <c r="M89" s="35"/>
      <c r="N89" s="41"/>
    </row>
    <row r="90" spans="1:14" s="13" customFormat="1" ht="18.75" customHeight="1" x14ac:dyDescent="0.15">
      <c r="A90" s="33"/>
      <c r="B90" s="33"/>
      <c r="C90" s="33"/>
      <c r="D90" s="30"/>
      <c r="E90" s="31"/>
      <c r="F90" s="31"/>
      <c r="G90" s="31"/>
      <c r="H90" s="31"/>
      <c r="I90" s="31"/>
      <c r="J90" s="31"/>
      <c r="K90" s="31"/>
      <c r="L90" s="31"/>
      <c r="M90" s="70" t="s">
        <v>63</v>
      </c>
      <c r="N90" s="70"/>
    </row>
    <row r="91" spans="1:14" s="13" customFormat="1" ht="24" customHeight="1" x14ac:dyDescent="0.15">
      <c r="A91" s="1"/>
      <c r="B91" s="49" t="s">
        <v>82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 spans="1:14" s="13" customFormat="1" ht="13.5" customHeight="1" x14ac:dyDescent="0.15">
      <c r="A92" s="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8" t="s">
        <v>6</v>
      </c>
    </row>
    <row r="93" spans="1:14" s="32" customFormat="1" ht="13.5" customHeight="1" x14ac:dyDescent="0.15">
      <c r="A93" s="1"/>
      <c r="B93" s="81" t="s">
        <v>56</v>
      </c>
      <c r="C93" s="81"/>
      <c r="D93" s="81"/>
      <c r="E93" s="81"/>
      <c r="F93" s="81"/>
      <c r="G93" s="81"/>
      <c r="H93" s="81"/>
      <c r="I93" s="11" t="s">
        <v>57</v>
      </c>
      <c r="J93" s="11" t="s">
        <v>58</v>
      </c>
      <c r="K93" s="11" t="s">
        <v>59</v>
      </c>
      <c r="L93" s="11" t="s">
        <v>60</v>
      </c>
      <c r="M93" s="11" t="s">
        <v>61</v>
      </c>
      <c r="N93" s="11" t="s">
        <v>62</v>
      </c>
    </row>
    <row r="94" spans="1:14" s="32" customFormat="1" ht="18" customHeight="1" x14ac:dyDescent="0.15">
      <c r="A94" s="1"/>
      <c r="B94" s="51" t="s">
        <v>78</v>
      </c>
      <c r="C94" s="52"/>
      <c r="D94" s="52"/>
      <c r="E94" s="52"/>
      <c r="F94" s="52"/>
      <c r="G94" s="52"/>
      <c r="H94" s="53"/>
      <c r="I94" s="20" t="s">
        <v>67</v>
      </c>
      <c r="J94" s="20" t="s">
        <v>83</v>
      </c>
      <c r="K94" s="20" t="s">
        <v>85</v>
      </c>
      <c r="L94" s="20" t="s">
        <v>98</v>
      </c>
      <c r="M94" s="20" t="s">
        <v>107</v>
      </c>
      <c r="N94" s="57" t="s">
        <v>110</v>
      </c>
    </row>
    <row r="95" spans="1:14" s="32" customFormat="1" ht="18" customHeight="1" x14ac:dyDescent="0.15">
      <c r="A95" s="1"/>
      <c r="B95" s="54"/>
      <c r="C95" s="55"/>
      <c r="D95" s="55"/>
      <c r="E95" s="55"/>
      <c r="F95" s="55"/>
      <c r="G95" s="55"/>
      <c r="H95" s="56"/>
      <c r="I95" s="21" t="s">
        <v>68</v>
      </c>
      <c r="J95" s="21" t="s">
        <v>84</v>
      </c>
      <c r="K95" s="21" t="s">
        <v>86</v>
      </c>
      <c r="L95" s="21" t="s">
        <v>99</v>
      </c>
      <c r="M95" s="21" t="s">
        <v>108</v>
      </c>
      <c r="N95" s="57"/>
    </row>
    <row r="96" spans="1:14" s="32" customFormat="1" ht="18" customHeight="1" x14ac:dyDescent="0.15">
      <c r="A96" s="1">
        <v>71</v>
      </c>
      <c r="B96" s="5"/>
      <c r="C96" s="75" t="s">
        <v>53</v>
      </c>
      <c r="D96" s="76"/>
      <c r="E96" s="76"/>
      <c r="F96" s="76"/>
      <c r="G96" s="76"/>
      <c r="H96" s="77"/>
      <c r="I96" s="2">
        <f t="shared" ref="I96:L97" si="29">I97</f>
        <v>61166658</v>
      </c>
      <c r="J96" s="2">
        <f t="shared" si="29"/>
        <v>59387642</v>
      </c>
      <c r="K96" s="2">
        <f t="shared" si="29"/>
        <v>62729680</v>
      </c>
      <c r="L96" s="2">
        <f t="shared" si="29"/>
        <v>57681644</v>
      </c>
      <c r="M96" s="2">
        <f>M97</f>
        <v>57282548</v>
      </c>
      <c r="N96" s="64" t="s">
        <v>44</v>
      </c>
    </row>
    <row r="97" spans="1:15" s="32" customFormat="1" ht="18" customHeight="1" x14ac:dyDescent="0.15">
      <c r="A97" s="1">
        <v>72</v>
      </c>
      <c r="B97" s="5"/>
      <c r="C97" s="4"/>
      <c r="D97" s="75" t="s">
        <v>54</v>
      </c>
      <c r="E97" s="76"/>
      <c r="F97" s="76"/>
      <c r="G97" s="76"/>
      <c r="H97" s="77"/>
      <c r="I97" s="2">
        <f t="shared" si="29"/>
        <v>61166658</v>
      </c>
      <c r="J97" s="2">
        <f t="shared" si="29"/>
        <v>59387642</v>
      </c>
      <c r="K97" s="2">
        <f t="shared" si="29"/>
        <v>62729680</v>
      </c>
      <c r="L97" s="2">
        <f t="shared" si="29"/>
        <v>57681644</v>
      </c>
      <c r="M97" s="2">
        <f>M98</f>
        <v>57282548</v>
      </c>
      <c r="N97" s="65"/>
    </row>
    <row r="98" spans="1:15" s="32" customFormat="1" ht="18" customHeight="1" x14ac:dyDescent="0.15">
      <c r="A98" s="1">
        <v>73</v>
      </c>
      <c r="B98" s="5"/>
      <c r="C98" s="5"/>
      <c r="D98" s="5"/>
      <c r="E98" s="75" t="s">
        <v>54</v>
      </c>
      <c r="F98" s="76"/>
      <c r="G98" s="76"/>
      <c r="H98" s="77"/>
      <c r="I98" s="2">
        <f t="shared" ref="I98:L98" si="30">SUM(I99:I100)</f>
        <v>61166658</v>
      </c>
      <c r="J98" s="2">
        <f t="shared" si="30"/>
        <v>59387642</v>
      </c>
      <c r="K98" s="2">
        <f t="shared" si="30"/>
        <v>62729680</v>
      </c>
      <c r="L98" s="2">
        <f t="shared" si="30"/>
        <v>57681644</v>
      </c>
      <c r="M98" s="2">
        <f>SUM(M99:M100)</f>
        <v>57282548</v>
      </c>
      <c r="N98" s="65"/>
    </row>
    <row r="99" spans="1:15" s="32" customFormat="1" ht="18" customHeight="1" x14ac:dyDescent="0.15">
      <c r="A99" s="1">
        <v>74</v>
      </c>
      <c r="B99" s="5"/>
      <c r="C99" s="5"/>
      <c r="D99" s="5"/>
      <c r="E99" s="5"/>
      <c r="F99" s="78" t="s">
        <v>106</v>
      </c>
      <c r="G99" s="79"/>
      <c r="H99" s="80"/>
      <c r="I99" s="2">
        <v>0</v>
      </c>
      <c r="J99" s="2">
        <v>0</v>
      </c>
      <c r="K99" s="2">
        <v>2500</v>
      </c>
      <c r="L99" s="2">
        <v>0</v>
      </c>
      <c r="M99" s="2">
        <v>0</v>
      </c>
      <c r="N99" s="65"/>
    </row>
    <row r="100" spans="1:15" s="32" customFormat="1" ht="18" customHeight="1" x14ac:dyDescent="0.15">
      <c r="A100" s="1">
        <v>75</v>
      </c>
      <c r="B100" s="5"/>
      <c r="C100" s="8"/>
      <c r="D100" s="8"/>
      <c r="E100" s="8"/>
      <c r="F100" s="78" t="s">
        <v>55</v>
      </c>
      <c r="G100" s="79"/>
      <c r="H100" s="80"/>
      <c r="I100" s="2">
        <v>61166658</v>
      </c>
      <c r="J100" s="2">
        <v>59387642</v>
      </c>
      <c r="K100" s="2">
        <v>62727180</v>
      </c>
      <c r="L100" s="2">
        <v>57681644</v>
      </c>
      <c r="M100" s="2">
        <v>57282548</v>
      </c>
      <c r="N100" s="66"/>
    </row>
    <row r="101" spans="1:15" s="32" customFormat="1" ht="18" customHeight="1" x14ac:dyDescent="0.15">
      <c r="A101" s="1">
        <v>76</v>
      </c>
      <c r="B101" s="5"/>
      <c r="C101" s="75" t="s">
        <v>91</v>
      </c>
      <c r="D101" s="76"/>
      <c r="E101" s="76"/>
      <c r="F101" s="76"/>
      <c r="G101" s="76"/>
      <c r="H101" s="77"/>
      <c r="I101" s="2">
        <f t="shared" ref="I101:L101" si="31">I102</f>
        <v>0</v>
      </c>
      <c r="J101" s="2">
        <f t="shared" si="31"/>
        <v>0</v>
      </c>
      <c r="K101" s="2">
        <f t="shared" si="31"/>
        <v>14257535</v>
      </c>
      <c r="L101" s="2">
        <f t="shared" si="31"/>
        <v>13992643</v>
      </c>
      <c r="M101" s="2">
        <f>M102</f>
        <v>14920225</v>
      </c>
      <c r="N101" s="64" t="s">
        <v>39</v>
      </c>
    </row>
    <row r="102" spans="1:15" s="32" customFormat="1" ht="18" customHeight="1" x14ac:dyDescent="0.15">
      <c r="A102" s="1">
        <v>77</v>
      </c>
      <c r="B102" s="5"/>
      <c r="C102" s="4"/>
      <c r="D102" s="75" t="s">
        <v>92</v>
      </c>
      <c r="E102" s="76"/>
      <c r="F102" s="76"/>
      <c r="G102" s="76"/>
      <c r="H102" s="77"/>
      <c r="I102" s="2">
        <f t="shared" ref="I102:L102" si="32">I103+I106</f>
        <v>0</v>
      </c>
      <c r="J102" s="2">
        <f t="shared" si="32"/>
        <v>0</v>
      </c>
      <c r="K102" s="2">
        <f t="shared" si="32"/>
        <v>14257535</v>
      </c>
      <c r="L102" s="2">
        <f t="shared" si="32"/>
        <v>13992643</v>
      </c>
      <c r="M102" s="2">
        <f>M103+M106</f>
        <v>14920225</v>
      </c>
      <c r="N102" s="85"/>
    </row>
    <row r="103" spans="1:15" s="32" customFormat="1" ht="18" customHeight="1" x14ac:dyDescent="0.15">
      <c r="A103" s="1">
        <v>78</v>
      </c>
      <c r="B103" s="5"/>
      <c r="C103" s="5"/>
      <c r="D103" s="5"/>
      <c r="E103" s="75" t="s">
        <v>93</v>
      </c>
      <c r="F103" s="76"/>
      <c r="G103" s="76"/>
      <c r="H103" s="77"/>
      <c r="I103" s="2">
        <f t="shared" ref="I103:L103" si="33">SUM(I104:I105)</f>
        <v>0</v>
      </c>
      <c r="J103" s="2">
        <f t="shared" si="33"/>
        <v>0</v>
      </c>
      <c r="K103" s="2">
        <f t="shared" si="33"/>
        <v>13508207</v>
      </c>
      <c r="L103" s="2">
        <f t="shared" si="33"/>
        <v>13057315</v>
      </c>
      <c r="M103" s="2">
        <f>SUM(M104:M105)</f>
        <v>12852247</v>
      </c>
      <c r="N103" s="85"/>
    </row>
    <row r="104" spans="1:15" s="32" customFormat="1" ht="18" customHeight="1" x14ac:dyDescent="0.15">
      <c r="A104" s="1">
        <v>79</v>
      </c>
      <c r="B104" s="5"/>
      <c r="C104" s="5"/>
      <c r="D104" s="5"/>
      <c r="E104" s="4"/>
      <c r="F104" s="78" t="s">
        <v>94</v>
      </c>
      <c r="G104" s="79"/>
      <c r="H104" s="80"/>
      <c r="I104" s="2">
        <v>0</v>
      </c>
      <c r="J104" s="2">
        <v>0</v>
      </c>
      <c r="K104" s="2">
        <v>12707271</v>
      </c>
      <c r="L104" s="2">
        <v>12308340</v>
      </c>
      <c r="M104" s="2">
        <v>12018070</v>
      </c>
      <c r="N104" s="85"/>
    </row>
    <row r="105" spans="1:15" s="32" customFormat="1" ht="18" customHeight="1" x14ac:dyDescent="0.15">
      <c r="A105" s="1">
        <v>80</v>
      </c>
      <c r="B105" s="5"/>
      <c r="C105" s="5"/>
      <c r="D105" s="5"/>
      <c r="E105" s="4"/>
      <c r="F105" s="75" t="s">
        <v>95</v>
      </c>
      <c r="G105" s="76"/>
      <c r="H105" s="77"/>
      <c r="I105" s="2">
        <v>0</v>
      </c>
      <c r="J105" s="2">
        <v>0</v>
      </c>
      <c r="K105" s="2">
        <v>800936</v>
      </c>
      <c r="L105" s="2">
        <v>748975</v>
      </c>
      <c r="M105" s="40">
        <v>834177</v>
      </c>
      <c r="N105" s="85"/>
    </row>
    <row r="106" spans="1:15" s="32" customFormat="1" ht="18" customHeight="1" x14ac:dyDescent="0.15">
      <c r="A106" s="1">
        <v>81</v>
      </c>
      <c r="B106" s="5"/>
      <c r="C106" s="5"/>
      <c r="D106" s="5"/>
      <c r="E106" s="75" t="s">
        <v>96</v>
      </c>
      <c r="F106" s="76"/>
      <c r="G106" s="76"/>
      <c r="H106" s="77"/>
      <c r="I106" s="2">
        <f t="shared" ref="I106:L106" si="34">I107</f>
        <v>0</v>
      </c>
      <c r="J106" s="2">
        <f t="shared" si="34"/>
        <v>0</v>
      </c>
      <c r="K106" s="2">
        <f t="shared" si="34"/>
        <v>749328</v>
      </c>
      <c r="L106" s="2">
        <f t="shared" si="34"/>
        <v>935328</v>
      </c>
      <c r="M106" s="2">
        <f>M107</f>
        <v>2067978</v>
      </c>
      <c r="N106" s="85"/>
    </row>
    <row r="107" spans="1:15" s="32" customFormat="1" ht="18" customHeight="1" x14ac:dyDescent="0.15">
      <c r="A107" s="1">
        <v>82</v>
      </c>
      <c r="B107" s="8"/>
      <c r="C107" s="8"/>
      <c r="D107" s="8"/>
      <c r="E107" s="8"/>
      <c r="F107" s="78" t="s">
        <v>97</v>
      </c>
      <c r="G107" s="79"/>
      <c r="H107" s="80"/>
      <c r="I107" s="2">
        <v>0</v>
      </c>
      <c r="J107" s="2">
        <v>0</v>
      </c>
      <c r="K107" s="2">
        <v>749328</v>
      </c>
      <c r="L107" s="2">
        <v>935328</v>
      </c>
      <c r="M107" s="2">
        <v>2067978</v>
      </c>
      <c r="N107" s="86"/>
      <c r="O107" s="34"/>
    </row>
    <row r="108" spans="1:15" s="13" customFormat="1" ht="30" customHeight="1" x14ac:dyDescent="0.15">
      <c r="A108" s="1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5" s="32" customFormat="1" ht="30" customHeight="1" x14ac:dyDescent="0.15">
      <c r="A109" s="1">
        <v>83</v>
      </c>
      <c r="B109" s="82" t="s">
        <v>74</v>
      </c>
      <c r="C109" s="83"/>
      <c r="D109" s="83"/>
      <c r="E109" s="83"/>
      <c r="F109" s="83"/>
      <c r="G109" s="83"/>
      <c r="H109" s="84"/>
      <c r="I109" s="2">
        <f t="shared" ref="I109:L109" si="35">SUM(I7,I70)</f>
        <v>5085418001</v>
      </c>
      <c r="J109" s="2">
        <f t="shared" si="35"/>
        <v>4778145908</v>
      </c>
      <c r="K109" s="2">
        <f t="shared" si="35"/>
        <v>5541248570</v>
      </c>
      <c r="L109" s="2">
        <f t="shared" si="35"/>
        <v>3904801228</v>
      </c>
      <c r="M109" s="2">
        <f>SUM(M7,M70)</f>
        <v>3676600197</v>
      </c>
      <c r="N109" s="12" t="s">
        <v>76</v>
      </c>
    </row>
    <row r="111" spans="1:15" x14ac:dyDescent="0.15">
      <c r="B111" s="44" t="s">
        <v>112</v>
      </c>
    </row>
    <row r="112" spans="1:15" x14ac:dyDescent="0.15">
      <c r="B112" s="44" t="s">
        <v>113</v>
      </c>
    </row>
    <row r="113" spans="2:2" x14ac:dyDescent="0.15">
      <c r="B113" s="44"/>
    </row>
  </sheetData>
  <mergeCells count="118">
    <mergeCell ref="B109:H109"/>
    <mergeCell ref="F100:H100"/>
    <mergeCell ref="C101:H101"/>
    <mergeCell ref="N101:N107"/>
    <mergeCell ref="D102:H102"/>
    <mergeCell ref="E103:H103"/>
    <mergeCell ref="F104:H104"/>
    <mergeCell ref="F105:H105"/>
    <mergeCell ref="E106:H106"/>
    <mergeCell ref="F107:H107"/>
    <mergeCell ref="M90:N90"/>
    <mergeCell ref="B91:N91"/>
    <mergeCell ref="B93:H93"/>
    <mergeCell ref="B94:H95"/>
    <mergeCell ref="N94:N95"/>
    <mergeCell ref="C96:H96"/>
    <mergeCell ref="N96:N100"/>
    <mergeCell ref="D97:H97"/>
    <mergeCell ref="E98:H98"/>
    <mergeCell ref="F99:H99"/>
    <mergeCell ref="N81:N88"/>
    <mergeCell ref="D82:H82"/>
    <mergeCell ref="E83:H83"/>
    <mergeCell ref="F84:H84"/>
    <mergeCell ref="D85:H85"/>
    <mergeCell ref="E86:H86"/>
    <mergeCell ref="F87:H87"/>
    <mergeCell ref="F88:H88"/>
    <mergeCell ref="D76:H76"/>
    <mergeCell ref="E77:H77"/>
    <mergeCell ref="F78:H78"/>
    <mergeCell ref="E79:H79"/>
    <mergeCell ref="F80:H80"/>
    <mergeCell ref="C81:H81"/>
    <mergeCell ref="E67:H67"/>
    <mergeCell ref="F68:H68"/>
    <mergeCell ref="F69:H69"/>
    <mergeCell ref="B70:H70"/>
    <mergeCell ref="C71:H71"/>
    <mergeCell ref="N71:N80"/>
    <mergeCell ref="D72:H72"/>
    <mergeCell ref="E73:H73"/>
    <mergeCell ref="F74:H74"/>
    <mergeCell ref="F75:H75"/>
    <mergeCell ref="M59:N59"/>
    <mergeCell ref="B60:N60"/>
    <mergeCell ref="B62:H62"/>
    <mergeCell ref="B63:H64"/>
    <mergeCell ref="N63:N64"/>
    <mergeCell ref="E65:H65"/>
    <mergeCell ref="N65:N66"/>
    <mergeCell ref="F66:H66"/>
    <mergeCell ref="D53:H53"/>
    <mergeCell ref="N53:N55"/>
    <mergeCell ref="E54:H54"/>
    <mergeCell ref="F55:H55"/>
    <mergeCell ref="D56:H56"/>
    <mergeCell ref="E57:H57"/>
    <mergeCell ref="N57:N58"/>
    <mergeCell ref="F58:H58"/>
    <mergeCell ref="F48:H48"/>
    <mergeCell ref="N48:N49"/>
    <mergeCell ref="G49:H49"/>
    <mergeCell ref="D50:H50"/>
    <mergeCell ref="N50:N52"/>
    <mergeCell ref="E51:H51"/>
    <mergeCell ref="F52:H52"/>
    <mergeCell ref="F43:H43"/>
    <mergeCell ref="N43:N45"/>
    <mergeCell ref="G44:H44"/>
    <mergeCell ref="G45:H45"/>
    <mergeCell ref="F46:H46"/>
    <mergeCell ref="N46:N47"/>
    <mergeCell ref="G47:H47"/>
    <mergeCell ref="G37:H37"/>
    <mergeCell ref="G38:H38"/>
    <mergeCell ref="G39:H39"/>
    <mergeCell ref="N39:N42"/>
    <mergeCell ref="G40:H40"/>
    <mergeCell ref="G41:H41"/>
    <mergeCell ref="G42:H42"/>
    <mergeCell ref="M30:N30"/>
    <mergeCell ref="B31:N31"/>
    <mergeCell ref="B33:H33"/>
    <mergeCell ref="B34:H35"/>
    <mergeCell ref="N34:N35"/>
    <mergeCell ref="F36:H36"/>
    <mergeCell ref="G22:H22"/>
    <mergeCell ref="D23:H23"/>
    <mergeCell ref="E24:H24"/>
    <mergeCell ref="F25:H25"/>
    <mergeCell ref="N25:N29"/>
    <mergeCell ref="G26:H26"/>
    <mergeCell ref="G27:H27"/>
    <mergeCell ref="G28:H28"/>
    <mergeCell ref="G29:H29"/>
    <mergeCell ref="E19:H19"/>
    <mergeCell ref="F20:H20"/>
    <mergeCell ref="G21:H21"/>
    <mergeCell ref="B7:H7"/>
    <mergeCell ref="D8:H8"/>
    <mergeCell ref="N8:N17"/>
    <mergeCell ref="E9:H9"/>
    <mergeCell ref="F10:H10"/>
    <mergeCell ref="F11:H11"/>
    <mergeCell ref="E12:H12"/>
    <mergeCell ref="E13:H13"/>
    <mergeCell ref="E14:H14"/>
    <mergeCell ref="E15:H15"/>
    <mergeCell ref="B1:H1"/>
    <mergeCell ref="M1:N1"/>
    <mergeCell ref="B2:N2"/>
    <mergeCell ref="B4:H4"/>
    <mergeCell ref="B5:H6"/>
    <mergeCell ref="N5:N6"/>
    <mergeCell ref="E16:H16"/>
    <mergeCell ref="E17:H17"/>
    <mergeCell ref="D18:H18"/>
  </mergeCells>
  <phoneticPr fontId="2"/>
  <printOptions horizontalCentered="1"/>
  <pageMargins left="0.78740157480314965" right="0.78740157480314965" top="0.78740157480314965" bottom="0.78740157480314965" header="0" footer="0"/>
  <pageSetup paperSize="9" scale="96" fitToHeight="3" orientation="landscape" r:id="rId1"/>
  <headerFooter alignWithMargins="0"/>
  <rowBreaks count="3" manualBreakCount="3">
    <brk id="29" max="13" man="1"/>
    <brk id="58" max="13" man="1"/>
    <brk id="8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収入未済額（一般・特別）</vt:lpstr>
      <vt:lpstr>'収入未済額（一般・特別）'!Print_Area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2022-09-06T00:43:13Z</dcterms:created>
  <dcterms:modified xsi:type="dcterms:W3CDTF">2023-08-30T08:22:18Z</dcterms:modified>
</cp:coreProperties>
</file>