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15" yWindow="15" windowWidth="10965" windowHeight="8025" tabRatio="768"/>
  </bookViews>
  <sheets>
    <sheet name="移管債権の滞納整理状況" sheetId="1" r:id="rId1"/>
  </sheets>
  <definedNames>
    <definedName name="_xlnm.Print_Area" localSheetId="0">移管債権の滞納整理状況!$A$1:$O$44</definedName>
  </definedNames>
  <calcPr calcId="162913"/>
</workbook>
</file>

<file path=xl/calcChain.xml><?xml version="1.0" encoding="utf-8"?>
<calcChain xmlns="http://schemas.openxmlformats.org/spreadsheetml/2006/main">
  <c r="F24" i="1" l="1"/>
  <c r="H15" i="1" l="1"/>
  <c r="L19" i="1" l="1"/>
  <c r="J29" i="1" l="1"/>
  <c r="K27" i="1" l="1"/>
  <c r="I24" i="1"/>
  <c r="L20" i="1" l="1"/>
  <c r="H31" i="1" l="1"/>
  <c r="K24" i="1" l="1"/>
  <c r="H20" i="1"/>
  <c r="H19" i="1"/>
  <c r="G20" i="1"/>
  <c r="G19" i="1"/>
  <c r="I20" i="1"/>
  <c r="I19" i="1"/>
  <c r="H21" i="1" l="1"/>
  <c r="I21" i="1"/>
  <c r="G21" i="1"/>
  <c r="J23" i="1" l="1"/>
  <c r="M23" i="1" s="1"/>
  <c r="E31" i="1" l="1"/>
  <c r="N41" i="1" l="1"/>
  <c r="N40" i="1"/>
  <c r="L42" i="1"/>
  <c r="K42" i="1"/>
  <c r="O42" i="1" s="1"/>
  <c r="I42" i="1"/>
  <c r="H42" i="1"/>
  <c r="G42" i="1"/>
  <c r="O41" i="1"/>
  <c r="J41" i="1"/>
  <c r="M41" i="1" s="1"/>
  <c r="O40" i="1"/>
  <c r="J40" i="1"/>
  <c r="M40" i="1" s="1"/>
  <c r="L39" i="1"/>
  <c r="K39" i="1"/>
  <c r="I39" i="1"/>
  <c r="H39" i="1"/>
  <c r="G39" i="1"/>
  <c r="O38" i="1"/>
  <c r="J38" i="1"/>
  <c r="M38" i="1" s="1"/>
  <c r="O37" i="1"/>
  <c r="J37" i="1"/>
  <c r="M37" i="1" s="1"/>
  <c r="L36" i="1"/>
  <c r="K36" i="1"/>
  <c r="I36" i="1"/>
  <c r="H36" i="1"/>
  <c r="G36" i="1"/>
  <c r="O35" i="1"/>
  <c r="J35" i="1"/>
  <c r="M35" i="1" s="1"/>
  <c r="O34" i="1"/>
  <c r="J34" i="1"/>
  <c r="M34" i="1" s="1"/>
  <c r="L32" i="1"/>
  <c r="L17" i="1" s="1"/>
  <c r="L11" i="1" s="1"/>
  <c r="K32" i="1"/>
  <c r="I32" i="1"/>
  <c r="I17" i="1" s="1"/>
  <c r="I11" i="1" s="1"/>
  <c r="H32" i="1"/>
  <c r="H17" i="1" s="1"/>
  <c r="H11" i="1" s="1"/>
  <c r="G32" i="1"/>
  <c r="L31" i="1"/>
  <c r="K31" i="1"/>
  <c r="I31" i="1"/>
  <c r="G31" i="1"/>
  <c r="L30" i="1"/>
  <c r="I30" i="1"/>
  <c r="H30" i="1"/>
  <c r="G30" i="1"/>
  <c r="O29" i="1"/>
  <c r="M29" i="1"/>
  <c r="K30" i="1"/>
  <c r="J28" i="1"/>
  <c r="M28" i="1" s="1"/>
  <c r="L27" i="1"/>
  <c r="I27" i="1"/>
  <c r="H27" i="1"/>
  <c r="G27" i="1"/>
  <c r="O26" i="1"/>
  <c r="J26" i="1"/>
  <c r="M26" i="1" s="1"/>
  <c r="O25" i="1"/>
  <c r="J25" i="1"/>
  <c r="M25" i="1" s="1"/>
  <c r="L24" i="1"/>
  <c r="H24" i="1"/>
  <c r="G24" i="1"/>
  <c r="O23" i="1"/>
  <c r="O22" i="1"/>
  <c r="J22" i="1"/>
  <c r="M22" i="1" s="1"/>
  <c r="K20" i="1"/>
  <c r="K19" i="1"/>
  <c r="E19" i="1"/>
  <c r="E16" i="1" s="1"/>
  <c r="E10" i="1" s="1"/>
  <c r="L15" i="1"/>
  <c r="K15" i="1"/>
  <c r="I15" i="1"/>
  <c r="G15" i="1"/>
  <c r="O14" i="1"/>
  <c r="J14" i="1"/>
  <c r="M14" i="1" s="1"/>
  <c r="O13" i="1"/>
  <c r="J13" i="1"/>
  <c r="M13" i="1" s="1"/>
  <c r="H33" i="1" l="1"/>
  <c r="I33" i="1"/>
  <c r="J15" i="1"/>
  <c r="M15" i="1" s="1"/>
  <c r="L21" i="1"/>
  <c r="J24" i="1"/>
  <c r="M24" i="1" s="1"/>
  <c r="J27" i="1"/>
  <c r="M27" i="1" s="1"/>
  <c r="J36" i="1"/>
  <c r="M36" i="1" s="1"/>
  <c r="K33" i="1"/>
  <c r="K21" i="1"/>
  <c r="K16" i="1"/>
  <c r="K10" i="1" s="1"/>
  <c r="N35" i="1"/>
  <c r="O36" i="1"/>
  <c r="N34" i="1"/>
  <c r="J32" i="1"/>
  <c r="M32" i="1" s="1"/>
  <c r="G17" i="1"/>
  <c r="J17" i="1" s="1"/>
  <c r="O15" i="1"/>
  <c r="O27" i="1"/>
  <c r="O39" i="1"/>
  <c r="N13" i="1"/>
  <c r="N14" i="1"/>
  <c r="H16" i="1"/>
  <c r="H10" i="1" s="1"/>
  <c r="H12" i="1" s="1"/>
  <c r="N26" i="1"/>
  <c r="G11" i="1"/>
  <c r="J11" i="1" s="1"/>
  <c r="N28" i="1"/>
  <c r="H18" i="1"/>
  <c r="I16" i="1"/>
  <c r="I18" i="1" s="1"/>
  <c r="O20" i="1"/>
  <c r="J30" i="1"/>
  <c r="M30" i="1" s="1"/>
  <c r="J39" i="1"/>
  <c r="M39" i="1" s="1"/>
  <c r="N23" i="1"/>
  <c r="N29" i="1"/>
  <c r="N37" i="1"/>
  <c r="G16" i="1"/>
  <c r="G10" i="1" s="1"/>
  <c r="L16" i="1"/>
  <c r="K17" i="1"/>
  <c r="J21" i="1"/>
  <c r="J20" i="1"/>
  <c r="M20" i="1" s="1"/>
  <c r="O30" i="1"/>
  <c r="G33" i="1"/>
  <c r="L33" i="1"/>
  <c r="O32" i="1"/>
  <c r="J42" i="1"/>
  <c r="M42" i="1" s="1"/>
  <c r="N25" i="1"/>
  <c r="N38" i="1"/>
  <c r="N42" i="1"/>
  <c r="O24" i="1"/>
  <c r="N22" i="1"/>
  <c r="N15" i="1"/>
  <c r="O21" i="1"/>
  <c r="J19" i="1"/>
  <c r="M19" i="1" s="1"/>
  <c r="O19" i="1"/>
  <c r="O28" i="1"/>
  <c r="J31" i="1"/>
  <c r="M31" i="1" s="1"/>
  <c r="O31" i="1"/>
  <c r="J33" i="1" l="1"/>
  <c r="N27" i="1"/>
  <c r="N24" i="1"/>
  <c r="N32" i="1"/>
  <c r="N36" i="1"/>
  <c r="N17" i="1"/>
  <c r="N30" i="1"/>
  <c r="M17" i="1"/>
  <c r="M21" i="1"/>
  <c r="M33" i="1"/>
  <c r="G12" i="1"/>
  <c r="O16" i="1"/>
  <c r="O33" i="1"/>
  <c r="N21" i="1"/>
  <c r="G18" i="1"/>
  <c r="N31" i="1"/>
  <c r="I10" i="1"/>
  <c r="I12" i="1" s="1"/>
  <c r="J16" i="1"/>
  <c r="M16" i="1" s="1"/>
  <c r="O17" i="1"/>
  <c r="K11" i="1"/>
  <c r="M11" i="1" s="1"/>
  <c r="N39" i="1"/>
  <c r="K18" i="1"/>
  <c r="N20" i="1"/>
  <c r="L18" i="1"/>
  <c r="L10" i="1"/>
  <c r="L12" i="1" s="1"/>
  <c r="N33" i="1"/>
  <c r="N19" i="1"/>
  <c r="J10" i="1" l="1"/>
  <c r="M10" i="1" s="1"/>
  <c r="N16" i="1"/>
  <c r="O11" i="1"/>
  <c r="N11" i="1"/>
  <c r="J18" i="1"/>
  <c r="M18" i="1" s="1"/>
  <c r="O18" i="1"/>
  <c r="J12" i="1"/>
  <c r="K12" i="1"/>
  <c r="O10" i="1"/>
  <c r="M12" i="1" l="1"/>
  <c r="N18" i="1"/>
  <c r="N12" i="1"/>
  <c r="O12" i="1"/>
  <c r="N10" i="1"/>
</calcChain>
</file>

<file path=xl/sharedStrings.xml><?xml version="1.0" encoding="utf-8"?>
<sst xmlns="http://schemas.openxmlformats.org/spreadsheetml/2006/main" count="86" uniqueCount="55">
  <si>
    <t>ア</t>
    <phoneticPr fontId="3"/>
  </si>
  <si>
    <t>イ</t>
    <phoneticPr fontId="3"/>
  </si>
  <si>
    <t>ウ</t>
    <phoneticPr fontId="3"/>
  </si>
  <si>
    <t>エ</t>
    <phoneticPr fontId="3"/>
  </si>
  <si>
    <t>オ</t>
    <phoneticPr fontId="7"/>
  </si>
  <si>
    <t>カ</t>
    <phoneticPr fontId="7"/>
  </si>
  <si>
    <t>キ</t>
    <phoneticPr fontId="7"/>
  </si>
  <si>
    <t>ク</t>
    <phoneticPr fontId="3"/>
  </si>
  <si>
    <t>ケ</t>
    <phoneticPr fontId="7"/>
  </si>
  <si>
    <t>処理内容</t>
    <phoneticPr fontId="3"/>
  </si>
  <si>
    <t>対象者数</t>
    <phoneticPr fontId="3"/>
  </si>
  <si>
    <t>項目</t>
    <rPh sb="0" eb="2">
      <t>コウモク</t>
    </rPh>
    <phoneticPr fontId="7"/>
  </si>
  <si>
    <r>
      <t xml:space="preserve">既不納欠損額
</t>
    </r>
    <r>
      <rPr>
        <sz val="8"/>
        <color theme="1"/>
        <rFont val="ＭＳ Ｐ明朝"/>
        <family val="1"/>
        <charset val="128"/>
      </rPr>
      <t>※３</t>
    </r>
    <rPh sb="0" eb="1">
      <t>キ</t>
    </rPh>
    <rPh sb="1" eb="3">
      <t>フノウ</t>
    </rPh>
    <rPh sb="3" eb="5">
      <t>ケッソン</t>
    </rPh>
    <rPh sb="5" eb="6">
      <t>ガク</t>
    </rPh>
    <phoneticPr fontId="7"/>
  </si>
  <si>
    <t>移管債権</t>
    <rPh sb="0" eb="2">
      <t>イカン</t>
    </rPh>
    <rPh sb="2" eb="4">
      <t>サイケン</t>
    </rPh>
    <phoneticPr fontId="3"/>
  </si>
  <si>
    <r>
      <t xml:space="preserve">債権額
</t>
    </r>
    <r>
      <rPr>
        <sz val="8"/>
        <color theme="1"/>
        <rFont val="ＭＳ Ｐ明朝"/>
        <family val="1"/>
        <charset val="128"/>
      </rPr>
      <t>［エ－オ－カ］</t>
    </r>
    <rPh sb="0" eb="2">
      <t>サイケン</t>
    </rPh>
    <rPh sb="2" eb="3">
      <t>ガク</t>
    </rPh>
    <phoneticPr fontId="7"/>
  </si>
  <si>
    <t>徴収額</t>
    <rPh sb="0" eb="2">
      <t>チョウシュウ</t>
    </rPh>
    <phoneticPr fontId="3"/>
  </si>
  <si>
    <t>（うち、配当額）</t>
    <rPh sb="4" eb="6">
      <t>ハイトウ</t>
    </rPh>
    <rPh sb="6" eb="7">
      <t>ガク</t>
    </rPh>
    <phoneticPr fontId="7"/>
  </si>
  <si>
    <t>現年度</t>
    <phoneticPr fontId="3"/>
  </si>
  <si>
    <t>滞納分</t>
    <phoneticPr fontId="3"/>
  </si>
  <si>
    <t>計</t>
    <phoneticPr fontId="3"/>
  </si>
  <si>
    <t xml:space="preserve"> 完納</t>
    <phoneticPr fontId="3"/>
  </si>
  <si>
    <t xml:space="preserve"> 分納・納付約束</t>
    <phoneticPr fontId="3"/>
  </si>
  <si>
    <t xml:space="preserve"> 連絡無し</t>
    <phoneticPr fontId="3"/>
  </si>
  <si>
    <t xml:space="preserve"> </t>
    <phoneticPr fontId="3"/>
  </si>
  <si>
    <t>計</t>
    <phoneticPr fontId="3"/>
  </si>
  <si>
    <t>コ</t>
    <phoneticPr fontId="3"/>
  </si>
  <si>
    <t>サ</t>
    <phoneticPr fontId="3"/>
  </si>
  <si>
    <t>シ</t>
    <phoneticPr fontId="3"/>
  </si>
  <si>
    <r>
      <t xml:space="preserve">既収入額
</t>
    </r>
    <r>
      <rPr>
        <sz val="8"/>
        <color theme="1"/>
        <rFont val="ＭＳ Ｐ明朝"/>
        <family val="1"/>
        <charset val="128"/>
      </rPr>
      <t>※２</t>
    </r>
    <rPh sb="0" eb="1">
      <t>キ</t>
    </rPh>
    <rPh sb="1" eb="3">
      <t>シュウニュウ</t>
    </rPh>
    <rPh sb="3" eb="4">
      <t>ガク</t>
    </rPh>
    <phoneticPr fontId="7"/>
  </si>
  <si>
    <r>
      <t xml:space="preserve">収納率
</t>
    </r>
    <r>
      <rPr>
        <sz val="8"/>
        <color theme="1"/>
        <rFont val="ＭＳ Ｐ明朝"/>
        <family val="1"/>
        <charset val="128"/>
      </rPr>
      <t>［（オ＋ク）／エ］</t>
    </r>
    <rPh sb="0" eb="2">
      <t>シュウノウ</t>
    </rPh>
    <phoneticPr fontId="3"/>
  </si>
  <si>
    <r>
      <t xml:space="preserve">徴収未済額
</t>
    </r>
    <r>
      <rPr>
        <sz val="8"/>
        <color theme="1"/>
        <rFont val="ＭＳ Ｐ明朝"/>
        <family val="1"/>
        <charset val="128"/>
      </rPr>
      <t>［キ－ク］</t>
    </r>
    <rPh sb="0" eb="2">
      <t>チョウシュウ</t>
    </rPh>
    <phoneticPr fontId="3"/>
  </si>
  <si>
    <r>
      <t xml:space="preserve">徴収率
</t>
    </r>
    <r>
      <rPr>
        <sz val="8"/>
        <color theme="1"/>
        <rFont val="ＭＳ Ｐ明朝"/>
        <family val="1"/>
        <charset val="128"/>
      </rPr>
      <t>［ク／キ］</t>
    </r>
    <rPh sb="0" eb="2">
      <t>チョウシュウ</t>
    </rPh>
    <rPh sb="2" eb="3">
      <t>リツ</t>
    </rPh>
    <phoneticPr fontId="3"/>
  </si>
  <si>
    <t>②</t>
    <phoneticPr fontId="3"/>
  </si>
  <si>
    <t>④</t>
    <phoneticPr fontId="3"/>
  </si>
  <si>
    <t>⑤</t>
    <phoneticPr fontId="3"/>
  </si>
  <si>
    <t>⑥</t>
    <phoneticPr fontId="3"/>
  </si>
  <si>
    <t>①</t>
    <phoneticPr fontId="3"/>
  </si>
  <si>
    <t>⑦</t>
    <phoneticPr fontId="3"/>
  </si>
  <si>
    <t>③</t>
    <phoneticPr fontId="3"/>
  </si>
  <si>
    <t>⑧</t>
    <phoneticPr fontId="3"/>
  </si>
  <si>
    <t>⑨</t>
    <phoneticPr fontId="3"/>
  </si>
  <si>
    <t>⑩</t>
    <phoneticPr fontId="3"/>
  </si>
  <si>
    <t>⑪</t>
    <phoneticPr fontId="3"/>
  </si>
  <si>
    <r>
      <t xml:space="preserve">調定額
</t>
    </r>
    <r>
      <rPr>
        <sz val="8"/>
        <color theme="1"/>
        <rFont val="ＭＳ Ｐ明朝"/>
        <family val="1"/>
        <charset val="128"/>
      </rPr>
      <t>※１</t>
    </r>
    <phoneticPr fontId="3"/>
  </si>
  <si>
    <r>
      <t xml:space="preserve">移管継続者
</t>
    </r>
    <r>
      <rPr>
        <sz val="8"/>
        <color theme="1"/>
        <rFont val="ＭＳ Ｐ明朝"/>
        <family val="1"/>
        <charset val="128"/>
      </rPr>
      <t>※４</t>
    </r>
    <rPh sb="0" eb="2">
      <t>イカン</t>
    </rPh>
    <rPh sb="2" eb="4">
      <t>ケイゾク</t>
    </rPh>
    <rPh sb="4" eb="5">
      <t>シャ</t>
    </rPh>
    <phoneticPr fontId="3"/>
  </si>
  <si>
    <r>
      <t xml:space="preserve"> 移管決定者</t>
    </r>
    <r>
      <rPr>
        <sz val="8"/>
        <color theme="1"/>
        <rFont val="ＭＳ Ｐ明朝"/>
        <family val="1"/>
        <charset val="128"/>
      </rPr>
      <t xml:space="preserve">
</t>
    </r>
    <r>
      <rPr>
        <sz val="9"/>
        <color theme="1"/>
        <rFont val="ＭＳ Ｐ明朝"/>
        <family val="1"/>
        <charset val="128"/>
      </rPr>
      <t>［④＋⑧］</t>
    </r>
    <phoneticPr fontId="3"/>
  </si>
  <si>
    <r>
      <t xml:space="preserve">移管者合計
</t>
    </r>
    <r>
      <rPr>
        <sz val="9"/>
        <color theme="1"/>
        <rFont val="ＭＳ Ｐ明朝"/>
        <family val="1"/>
        <charset val="128"/>
      </rPr>
      <t>［②＋③］</t>
    </r>
    <rPh sb="0" eb="2">
      <t>イカン</t>
    </rPh>
    <rPh sb="2" eb="3">
      <t>シャ</t>
    </rPh>
    <rPh sb="3" eb="5">
      <t>ゴウケイ</t>
    </rPh>
    <phoneticPr fontId="3"/>
  </si>
  <si>
    <r>
      <t xml:space="preserve"> 滞納処分実施分</t>
    </r>
    <r>
      <rPr>
        <sz val="9"/>
        <color theme="1"/>
        <rFont val="ＭＳ Ｐ明朝"/>
        <family val="1"/>
        <charset val="128"/>
      </rPr>
      <t xml:space="preserve">
［⑤＋⑥＋⑦］</t>
    </r>
    <phoneticPr fontId="3"/>
  </si>
  <si>
    <r>
      <t xml:space="preserve"> 滞納処分未実施分
</t>
    </r>
    <r>
      <rPr>
        <sz val="9"/>
        <color theme="1"/>
        <rFont val="ＭＳ Ｐ明朝"/>
        <family val="1"/>
        <charset val="128"/>
      </rPr>
      <t>［⑨＋⑩＋⑪］</t>
    </r>
    <phoneticPr fontId="3"/>
  </si>
  <si>
    <t>※１ 調定額や収入額などの金額は督促手数料を除く本料の金額です。　※２  既収入額は移管前に国民健康保険室で既に徴収した金額です。</t>
    <rPh sb="7" eb="9">
      <t>シュウニュウ</t>
    </rPh>
    <rPh sb="9" eb="10">
      <t>ガク</t>
    </rPh>
    <rPh sb="13" eb="15">
      <t>キンガク</t>
    </rPh>
    <rPh sb="16" eb="18">
      <t>トクソク</t>
    </rPh>
    <rPh sb="18" eb="21">
      <t>テスウリョウ</t>
    </rPh>
    <phoneticPr fontId="7"/>
  </si>
  <si>
    <t>令和２年度（2020年度）　債権管理課への移管債権の滞納整理状況</t>
    <rPh sb="0" eb="1">
      <t>レイ</t>
    </rPh>
    <rPh sb="1" eb="2">
      <t>ワ</t>
    </rPh>
    <rPh sb="3" eb="5">
      <t>ネンド</t>
    </rPh>
    <rPh sb="10" eb="12">
      <t>ネンド</t>
    </rPh>
    <rPh sb="14" eb="16">
      <t>サイケン</t>
    </rPh>
    <phoneticPr fontId="3"/>
  </si>
  <si>
    <t>※３ 既不納欠損額は移管決定した時点で既に時効完成していた金額です。　※４ 移管継続者は令和元年度（2019年度）に移管決定又は移管継続し、令和2年度（2020年度）も引き続き移管を継続したものです。</t>
    <rPh sb="3" eb="4">
      <t>キ</t>
    </rPh>
    <rPh sb="29" eb="31">
      <t>キンガク</t>
    </rPh>
    <rPh sb="44" eb="45">
      <t>レイ</t>
    </rPh>
    <rPh sb="45" eb="46">
      <t>ワ</t>
    </rPh>
    <rPh sb="46" eb="47">
      <t>モト</t>
    </rPh>
    <phoneticPr fontId="3"/>
  </si>
  <si>
    <t>移管債権名（債権所管室課名）：国民健康保険料（健康医療部国民健康保険課）</t>
    <rPh sb="6" eb="8">
      <t>サイケン</t>
    </rPh>
    <rPh sb="8" eb="10">
      <t>ショカン</t>
    </rPh>
    <rPh sb="10" eb="11">
      <t>シツ</t>
    </rPh>
    <rPh sb="11" eb="12">
      <t>カ</t>
    </rPh>
    <rPh sb="12" eb="13">
      <t>メイ</t>
    </rPh>
    <rPh sb="23" eb="25">
      <t>ケンコウ</t>
    </rPh>
    <rPh sb="25" eb="27">
      <t>イリョウ</t>
    </rPh>
    <rPh sb="27" eb="28">
      <t>ブ</t>
    </rPh>
    <rPh sb="28" eb="30">
      <t>コクミン</t>
    </rPh>
    <rPh sb="30" eb="32">
      <t>ケンコウ</t>
    </rPh>
    <rPh sb="32" eb="34">
      <t>ホケン</t>
    </rPh>
    <rPh sb="34" eb="35">
      <t>カ</t>
    </rPh>
    <phoneticPr fontId="3"/>
  </si>
  <si>
    <t>税務部債権管理課</t>
    <phoneticPr fontId="3"/>
  </si>
  <si>
    <t>第1版　令和3年(2021年)8月25日</t>
    <rPh sb="4" eb="5">
      <t>レイ</t>
    </rPh>
    <rPh sb="5" eb="6">
      <t>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</si>
</sst>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0&quot;件&quot;"/>
    <numFmt numFmtId="178" formatCode="#,##0&quot;円&quot;"/>
    <numFmt numFmtId="179" formatCode="\(#,##0&quot;円）&quot;"/>
    <numFmt numFmtId="180" formatCode="0.0%"/>
  </numFmts>
  <fonts count="19" x14ac:knownFonts="1">
    <font>
      <sz val="11"/>
      <color theme="1"/>
      <name val="ＭＳ Ｐゴシック"/>
      <family val="2"/>
      <charset val="128"/>
      <scheme val="minor"/>
    </font>
    <font>
      <sz val="11"/>
      <name val="ＭＳ Ｐゴシック"/>
      <family val="3"/>
      <charset val="128"/>
    </font>
    <font>
      <sz val="18"/>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6"/>
      <name val="ＭＳ Ｐゴシック"/>
      <family val="3"/>
      <charset val="128"/>
    </font>
    <font>
      <sz val="10"/>
      <color theme="1"/>
      <name val="ＭＳ Ｐ明朝"/>
      <family val="1"/>
      <charset val="128"/>
    </font>
    <font>
      <sz val="8"/>
      <color theme="1"/>
      <name val="ＭＳ Ｐ明朝"/>
      <family val="1"/>
      <charset val="128"/>
    </font>
    <font>
      <sz val="14"/>
      <color theme="1"/>
      <name val="ＭＳ 明朝"/>
      <family val="1"/>
      <charset val="128"/>
    </font>
    <font>
      <sz val="14"/>
      <color theme="1"/>
      <name val="ＭＳ Ｐ明朝"/>
      <family val="1"/>
      <charset val="128"/>
    </font>
    <font>
      <sz val="10"/>
      <name val="ＭＳ Ｐ明朝"/>
      <family val="1"/>
      <charset val="128"/>
    </font>
    <font>
      <sz val="14"/>
      <name val="ＭＳ 明朝"/>
      <family val="1"/>
      <charset val="128"/>
    </font>
    <font>
      <sz val="14"/>
      <name val="ＭＳ Ｐ明朝"/>
      <family val="1"/>
      <charset val="128"/>
    </font>
    <font>
      <sz val="8"/>
      <color theme="1"/>
      <name val="ＭＳ 明朝"/>
      <family val="1"/>
      <charset val="128"/>
    </font>
    <font>
      <sz val="9"/>
      <color theme="1"/>
      <name val="ＭＳ Ｐ明朝"/>
      <family val="1"/>
      <charset val="128"/>
    </font>
    <font>
      <sz val="18"/>
      <color theme="1"/>
      <name val="ＭＳ ゴシック"/>
      <family val="3"/>
      <charset val="128"/>
    </font>
    <font>
      <u/>
      <sz val="14"/>
      <color theme="1"/>
      <name val="ＭＳ 明朝"/>
      <family val="1"/>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hair">
        <color auto="1"/>
      </left>
      <right style="thin">
        <color auto="1"/>
      </right>
      <top style="hair">
        <color auto="1"/>
      </top>
      <bottom style="medium">
        <color auto="1"/>
      </bottom>
      <diagonal/>
    </border>
    <border>
      <left style="medium">
        <color auto="1"/>
      </left>
      <right/>
      <top style="medium">
        <color auto="1"/>
      </top>
      <bottom style="hair">
        <color auto="1"/>
      </bottom>
      <diagonal/>
    </border>
    <border>
      <left style="thin">
        <color auto="1"/>
      </left>
      <right/>
      <top style="medium">
        <color auto="1"/>
      </top>
      <bottom style="hair">
        <color auto="1"/>
      </bottom>
      <diagonal/>
    </border>
    <border>
      <left style="thin">
        <color auto="1"/>
      </left>
      <right style="medium">
        <color auto="1"/>
      </right>
      <top style="medium">
        <color auto="1"/>
      </top>
      <bottom style="hair">
        <color auto="1"/>
      </bottom>
      <diagonal/>
    </border>
    <border>
      <left/>
      <right/>
      <top style="medium">
        <color auto="1"/>
      </top>
      <bottom style="hair">
        <color auto="1"/>
      </bottom>
      <diagonal/>
    </border>
    <border>
      <left style="hair">
        <color indexed="64"/>
      </left>
      <right style="thin">
        <color auto="1"/>
      </right>
      <top style="medium">
        <color auto="1"/>
      </top>
      <bottom style="hair">
        <color auto="1"/>
      </bottom>
      <diagonal/>
    </border>
    <border>
      <left style="medium">
        <color indexed="64"/>
      </left>
      <right style="medium">
        <color auto="1"/>
      </right>
      <top style="medium">
        <color auto="1"/>
      </top>
      <bottom style="hair">
        <color auto="1"/>
      </bottom>
      <diagonal/>
    </border>
    <border>
      <left style="medium">
        <color auto="1"/>
      </left>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medium">
        <color indexed="64"/>
      </left>
      <right style="medium">
        <color auto="1"/>
      </right>
      <top/>
      <bottom style="hair">
        <color auto="1"/>
      </bottom>
      <diagonal/>
    </border>
    <border>
      <left style="medium">
        <color auto="1"/>
      </left>
      <right/>
      <top style="hair">
        <color auto="1"/>
      </top>
      <bottom style="medium">
        <color auto="1"/>
      </bottom>
      <diagonal/>
    </border>
    <border>
      <left style="thin">
        <color auto="1"/>
      </left>
      <right/>
      <top style="hair">
        <color auto="1"/>
      </top>
      <bottom style="medium">
        <color auto="1"/>
      </bottom>
      <diagonal/>
    </border>
    <border>
      <left style="thin">
        <color auto="1"/>
      </left>
      <right style="medium">
        <color auto="1"/>
      </right>
      <top style="hair">
        <color auto="1"/>
      </top>
      <bottom style="medium">
        <color auto="1"/>
      </bottom>
      <diagonal/>
    </border>
    <border>
      <left/>
      <right/>
      <top style="hair">
        <color auto="1"/>
      </top>
      <bottom style="medium">
        <color auto="1"/>
      </bottom>
      <diagonal/>
    </border>
    <border>
      <left style="medium">
        <color auto="1"/>
      </left>
      <right/>
      <top/>
      <bottom style="hair">
        <color auto="1"/>
      </bottom>
      <diagonal/>
    </border>
    <border>
      <left style="thin">
        <color auto="1"/>
      </left>
      <right/>
      <top/>
      <bottom style="hair">
        <color auto="1"/>
      </bottom>
      <diagonal/>
    </border>
    <border>
      <left style="thin">
        <color auto="1"/>
      </left>
      <right style="medium">
        <color auto="1"/>
      </right>
      <top/>
      <bottom style="hair">
        <color auto="1"/>
      </bottom>
      <diagonal/>
    </border>
    <border>
      <left/>
      <right/>
      <top/>
      <bottom style="hair">
        <color auto="1"/>
      </bottom>
      <diagonal/>
    </border>
    <border>
      <left style="hair">
        <color indexed="64"/>
      </left>
      <right style="thin">
        <color auto="1"/>
      </right>
      <top/>
      <bottom style="hair">
        <color auto="1"/>
      </bottom>
      <diagonal/>
    </border>
    <border>
      <left style="medium">
        <color auto="1"/>
      </left>
      <right/>
      <top style="hair">
        <color auto="1"/>
      </top>
      <bottom/>
      <diagonal/>
    </border>
    <border>
      <left style="thin">
        <color auto="1"/>
      </left>
      <right/>
      <top style="hair">
        <color auto="1"/>
      </top>
      <bottom/>
      <diagonal/>
    </border>
    <border>
      <left style="thin">
        <color auto="1"/>
      </left>
      <right style="medium">
        <color auto="1"/>
      </right>
      <top style="hair">
        <color auto="1"/>
      </top>
      <bottom/>
      <diagonal/>
    </border>
    <border>
      <left/>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medium">
        <color auto="1"/>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medium">
        <color indexed="64"/>
      </left>
      <right style="medium">
        <color auto="1"/>
      </right>
      <top style="thin">
        <color auto="1"/>
      </top>
      <bottom style="hair">
        <color auto="1"/>
      </bottom>
      <diagonal/>
    </border>
    <border>
      <left style="thin">
        <color auto="1"/>
      </left>
      <right/>
      <top/>
      <bottom/>
      <diagonal/>
    </border>
    <border>
      <left style="medium">
        <color auto="1"/>
      </left>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medium">
        <color auto="1"/>
      </left>
      <right style="thin">
        <color auto="1"/>
      </right>
      <top style="hair">
        <color auto="1"/>
      </top>
      <bottom style="medium">
        <color auto="1"/>
      </bottom>
      <diagonal/>
    </border>
  </borders>
  <cellStyleXfs count="4">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cellStyleXfs>
  <cellXfs count="130">
    <xf numFmtId="0" fontId="0" fillId="0" borderId="0" xfId="0">
      <alignment vertical="center"/>
    </xf>
    <xf numFmtId="0" fontId="4" fillId="2" borderId="0" xfId="1" applyFont="1" applyFill="1" applyAlignment="1">
      <alignment vertical="center"/>
    </xf>
    <xf numFmtId="0" fontId="18" fillId="2" borderId="0" xfId="1" applyFont="1" applyFill="1" applyAlignment="1">
      <alignment horizontal="right" vertical="center"/>
    </xf>
    <xf numFmtId="0" fontId="2" fillId="2" borderId="0" xfId="1" applyFont="1" applyFill="1" applyAlignment="1">
      <alignment horizontal="right" vertical="center"/>
    </xf>
    <xf numFmtId="0" fontId="17" fillId="2" borderId="0" xfId="1" applyFont="1" applyFill="1" applyAlignment="1">
      <alignment horizontal="center" vertical="center"/>
    </xf>
    <xf numFmtId="0" fontId="2" fillId="2" borderId="0" xfId="1" applyFont="1" applyFill="1" applyAlignment="1">
      <alignment vertical="center"/>
    </xf>
    <xf numFmtId="0" fontId="4" fillId="2" borderId="0" xfId="1" applyFont="1" applyFill="1" applyAlignment="1">
      <alignment horizontal="right" vertical="center" textRotation="180"/>
    </xf>
    <xf numFmtId="0" fontId="2" fillId="2" borderId="0" xfId="1" applyFont="1" applyFill="1" applyBorder="1" applyAlignment="1">
      <alignment vertical="center"/>
    </xf>
    <xf numFmtId="0" fontId="4" fillId="2" borderId="0" xfId="1" applyFont="1" applyFill="1" applyAlignment="1">
      <alignment horizontal="center" vertical="center"/>
    </xf>
    <xf numFmtId="0" fontId="5" fillId="2" borderId="0" xfId="1" applyFont="1" applyFill="1" applyAlignment="1">
      <alignment horizontal="right" vertical="center"/>
    </xf>
    <xf numFmtId="0" fontId="4" fillId="2" borderId="0" xfId="1" applyFont="1" applyFill="1" applyBorder="1" applyAlignment="1">
      <alignment horizontal="right" vertical="center"/>
    </xf>
    <xf numFmtId="0" fontId="6" fillId="2" borderId="1" xfId="1" applyFont="1" applyFill="1" applyBorder="1" applyAlignment="1">
      <alignment horizontal="center"/>
    </xf>
    <xf numFmtId="0" fontId="6" fillId="2" borderId="0" xfId="1" applyFont="1" applyFill="1" applyBorder="1" applyAlignment="1">
      <alignment horizontal="center"/>
    </xf>
    <xf numFmtId="0" fontId="6" fillId="2" borderId="0" xfId="1" applyFont="1" applyFill="1" applyAlignment="1">
      <alignment horizont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wrapText="1"/>
    </xf>
    <xf numFmtId="0" fontId="6" fillId="2" borderId="5" xfId="1" applyFont="1" applyFill="1" applyBorder="1" applyAlignment="1">
      <alignment horizontal="center" vertical="center"/>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10" fillId="2" borderId="0" xfId="1" applyFont="1" applyFill="1" applyAlignment="1">
      <alignment vertical="center"/>
    </xf>
    <xf numFmtId="0" fontId="8" fillId="2" borderId="9"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wrapText="1"/>
    </xf>
    <xf numFmtId="0" fontId="6" fillId="2" borderId="11" xfId="1" applyFont="1" applyFill="1" applyBorder="1" applyAlignment="1">
      <alignment horizontal="center" vertical="center"/>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16" xfId="1" applyFont="1" applyFill="1" applyBorder="1" applyAlignment="1">
      <alignment horizontal="center" vertical="center" wrapText="1"/>
    </xf>
    <xf numFmtId="0" fontId="8" fillId="2" borderId="65" xfId="1" applyFont="1" applyFill="1" applyBorder="1" applyAlignment="1">
      <alignment horizontal="center" vertical="center" wrapText="1"/>
    </xf>
    <xf numFmtId="0" fontId="8" fillId="2" borderId="18"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20" xfId="1" applyFont="1" applyFill="1" applyBorder="1" applyAlignment="1">
      <alignment horizontal="center" vertical="center" wrapText="1"/>
    </xf>
    <xf numFmtId="0" fontId="6" fillId="2" borderId="20" xfId="1" applyFont="1" applyFill="1" applyBorder="1" applyAlignment="1">
      <alignment horizontal="center" vertical="center"/>
    </xf>
    <xf numFmtId="0" fontId="8" fillId="2" borderId="21"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24" xfId="1" applyFont="1" applyFill="1" applyBorder="1" applyAlignment="1">
      <alignment horizontal="center" vertical="center"/>
    </xf>
    <xf numFmtId="0" fontId="16" fillId="2" borderId="25" xfId="1" applyFont="1" applyFill="1" applyBorder="1" applyAlignment="1">
      <alignment horizontal="center" vertical="center"/>
    </xf>
    <xf numFmtId="0" fontId="8" fillId="2" borderId="24" xfId="1" applyFont="1" applyFill="1" applyBorder="1" applyAlignment="1">
      <alignment horizontal="center" vertical="center" wrapText="1"/>
    </xf>
    <xf numFmtId="0" fontId="6" fillId="2" borderId="10" xfId="1" applyFont="1" applyFill="1" applyBorder="1" applyAlignment="1">
      <alignment horizontal="right" vertical="center"/>
    </xf>
    <xf numFmtId="0" fontId="8" fillId="2" borderId="2" xfId="1" applyFont="1" applyFill="1" applyBorder="1" applyAlignment="1">
      <alignment horizontal="center" vertical="center" wrapText="1"/>
    </xf>
    <xf numFmtId="176" fontId="11" fillId="2" borderId="2" xfId="1" applyNumberFormat="1" applyFont="1" applyFill="1" applyBorder="1" applyAlignment="1">
      <alignment vertical="center"/>
    </xf>
    <xf numFmtId="177" fontId="8" fillId="2" borderId="26" xfId="1" applyNumberFormat="1" applyFont="1" applyFill="1" applyBorder="1" applyAlignment="1">
      <alignment horizontal="center" vertical="center"/>
    </xf>
    <xf numFmtId="178" fontId="12" fillId="2" borderId="26" xfId="1" applyNumberFormat="1" applyFont="1" applyFill="1" applyBorder="1" applyAlignment="1">
      <alignment vertical="center"/>
    </xf>
    <xf numFmtId="178" fontId="12" fillId="2" borderId="27" xfId="1" applyNumberFormat="1" applyFont="1" applyFill="1" applyBorder="1" applyAlignment="1">
      <alignment vertical="center"/>
    </xf>
    <xf numFmtId="178" fontId="12" fillId="2" borderId="28" xfId="1" applyNumberFormat="1" applyFont="1" applyFill="1" applyBorder="1" applyAlignment="1">
      <alignment vertical="center"/>
    </xf>
    <xf numFmtId="178" fontId="12" fillId="2" borderId="29" xfId="1" applyNumberFormat="1" applyFont="1" applyFill="1" applyBorder="1" applyAlignment="1">
      <alignment vertical="center"/>
    </xf>
    <xf numFmtId="179" fontId="12" fillId="2" borderId="30" xfId="1" applyNumberFormat="1" applyFont="1" applyFill="1" applyBorder="1" applyAlignment="1">
      <alignment vertical="center"/>
    </xf>
    <xf numFmtId="180" fontId="12" fillId="2" borderId="28" xfId="1" applyNumberFormat="1" applyFont="1" applyFill="1" applyBorder="1" applyAlignment="1">
      <alignment vertical="center"/>
    </xf>
    <xf numFmtId="180" fontId="12" fillId="2" borderId="31" xfId="1" applyNumberFormat="1" applyFont="1" applyFill="1" applyBorder="1" applyAlignment="1">
      <alignment vertical="center"/>
    </xf>
    <xf numFmtId="176" fontId="11" fillId="2" borderId="9" xfId="1" applyNumberFormat="1" applyFont="1" applyFill="1" applyBorder="1" applyAlignment="1">
      <alignment vertical="center"/>
    </xf>
    <xf numFmtId="177" fontId="8" fillId="2" borderId="32" xfId="1" applyNumberFormat="1" applyFont="1" applyFill="1" applyBorder="1" applyAlignment="1">
      <alignment horizontal="center" vertical="center"/>
    </xf>
    <xf numFmtId="178" fontId="12" fillId="2" borderId="32" xfId="1" applyNumberFormat="1" applyFont="1" applyFill="1" applyBorder="1" applyAlignment="1">
      <alignment vertical="center"/>
    </xf>
    <xf numFmtId="178" fontId="12" fillId="2" borderId="33" xfId="1" applyNumberFormat="1" applyFont="1" applyFill="1" applyBorder="1" applyAlignment="1">
      <alignment vertical="center"/>
    </xf>
    <xf numFmtId="178" fontId="12" fillId="2" borderId="34" xfId="1" applyNumberFormat="1" applyFont="1" applyFill="1" applyBorder="1" applyAlignment="1">
      <alignment vertical="center"/>
    </xf>
    <xf numFmtId="178" fontId="12" fillId="2" borderId="35" xfId="1" applyNumberFormat="1" applyFont="1" applyFill="1" applyBorder="1" applyAlignment="1">
      <alignment vertical="center"/>
    </xf>
    <xf numFmtId="179" fontId="12" fillId="2" borderId="36" xfId="1" applyNumberFormat="1" applyFont="1" applyFill="1" applyBorder="1" applyAlignment="1">
      <alignment vertical="center"/>
    </xf>
    <xf numFmtId="180" fontId="12" fillId="2" borderId="44" xfId="1" applyNumberFormat="1" applyFont="1" applyFill="1" applyBorder="1" applyAlignment="1">
      <alignment vertical="center"/>
    </xf>
    <xf numFmtId="180" fontId="12" fillId="2" borderId="37" xfId="1" applyNumberFormat="1" applyFont="1" applyFill="1" applyBorder="1" applyAlignment="1">
      <alignment vertical="center"/>
    </xf>
    <xf numFmtId="176" fontId="11" fillId="2" borderId="18" xfId="1" applyNumberFormat="1" applyFont="1" applyFill="1" applyBorder="1" applyAlignment="1">
      <alignment vertical="center"/>
    </xf>
    <xf numFmtId="177" fontId="8" fillId="2" borderId="38" xfId="1" applyNumberFormat="1" applyFont="1" applyFill="1" applyBorder="1" applyAlignment="1">
      <alignment horizontal="center" vertical="center"/>
    </xf>
    <xf numFmtId="178" fontId="12" fillId="2" borderId="38" xfId="1" applyNumberFormat="1" applyFont="1" applyFill="1" applyBorder="1" applyAlignment="1">
      <alignment vertical="center"/>
    </xf>
    <xf numFmtId="178" fontId="12" fillId="2" borderId="39" xfId="1" applyNumberFormat="1" applyFont="1" applyFill="1" applyBorder="1" applyAlignment="1">
      <alignment vertical="center"/>
    </xf>
    <xf numFmtId="178" fontId="12" fillId="2" borderId="40" xfId="1" applyNumberFormat="1" applyFont="1" applyFill="1" applyBorder="1" applyAlignment="1">
      <alignment vertical="center"/>
    </xf>
    <xf numFmtId="178" fontId="12" fillId="2" borderId="41" xfId="1" applyNumberFormat="1" applyFont="1" applyFill="1" applyBorder="1" applyAlignment="1">
      <alignment vertical="center"/>
    </xf>
    <xf numFmtId="179" fontId="12" fillId="2" borderId="25" xfId="1" applyNumberFormat="1" applyFont="1" applyFill="1" applyBorder="1" applyAlignment="1">
      <alignment vertical="center"/>
    </xf>
    <xf numFmtId="180" fontId="12" fillId="2" borderId="23" xfId="1" applyNumberFormat="1" applyFont="1" applyFill="1" applyBorder="1" applyAlignment="1">
      <alignment vertical="center"/>
    </xf>
    <xf numFmtId="180" fontId="12" fillId="2" borderId="20" xfId="1" applyNumberFormat="1" applyFont="1" applyFill="1" applyBorder="1" applyAlignment="1">
      <alignment vertical="center"/>
    </xf>
    <xf numFmtId="177" fontId="12" fillId="2" borderId="26" xfId="1" applyNumberFormat="1" applyFont="1" applyFill="1" applyBorder="1" applyAlignment="1">
      <alignment horizontal="center" vertical="center"/>
    </xf>
    <xf numFmtId="0" fontId="13" fillId="2" borderId="0" xfId="1" applyFont="1" applyFill="1" applyAlignment="1">
      <alignment vertical="center"/>
    </xf>
    <xf numFmtId="178" fontId="12" fillId="2" borderId="71" xfId="1" applyNumberFormat="1" applyFont="1" applyFill="1" applyBorder="1" applyAlignment="1">
      <alignment vertical="center"/>
    </xf>
    <xf numFmtId="178" fontId="12" fillId="2" borderId="73" xfId="1" applyNumberFormat="1" applyFont="1" applyFill="1" applyBorder="1" applyAlignment="1">
      <alignment vertical="center"/>
    </xf>
    <xf numFmtId="177" fontId="8" fillId="2" borderId="42" xfId="1" applyNumberFormat="1" applyFont="1" applyFill="1" applyBorder="1" applyAlignment="1">
      <alignment horizontal="center" vertical="center"/>
    </xf>
    <xf numFmtId="178" fontId="12" fillId="2" borderId="42" xfId="1" applyNumberFormat="1" applyFont="1" applyFill="1" applyBorder="1" applyAlignment="1">
      <alignment vertical="center"/>
    </xf>
    <xf numFmtId="178" fontId="12" fillId="2" borderId="43" xfId="1" applyNumberFormat="1" applyFont="1" applyFill="1" applyBorder="1" applyAlignment="1">
      <alignment vertical="center"/>
    </xf>
    <xf numFmtId="178" fontId="12" fillId="2" borderId="44" xfId="1" applyNumberFormat="1" applyFont="1" applyFill="1" applyBorder="1" applyAlignment="1">
      <alignment vertical="center"/>
    </xf>
    <xf numFmtId="178" fontId="12" fillId="2" borderId="45" xfId="1" applyNumberFormat="1" applyFont="1" applyFill="1" applyBorder="1" applyAlignment="1">
      <alignment vertical="center"/>
    </xf>
    <xf numFmtId="179" fontId="12" fillId="2" borderId="46" xfId="1" applyNumberFormat="1" applyFont="1" applyFill="1" applyBorder="1" applyAlignment="1">
      <alignment vertical="center"/>
    </xf>
    <xf numFmtId="177" fontId="8" fillId="2" borderId="47" xfId="1" applyNumberFormat="1" applyFont="1" applyFill="1" applyBorder="1" applyAlignment="1">
      <alignment horizontal="center" vertical="center"/>
    </xf>
    <xf numFmtId="178" fontId="12" fillId="2" borderId="47" xfId="1" applyNumberFormat="1" applyFont="1" applyFill="1" applyBorder="1" applyAlignment="1">
      <alignment vertical="center"/>
    </xf>
    <xf numFmtId="178" fontId="12" fillId="2" borderId="48" xfId="1" applyNumberFormat="1" applyFont="1" applyFill="1" applyBorder="1" applyAlignment="1">
      <alignment vertical="center"/>
    </xf>
    <xf numFmtId="178" fontId="12" fillId="2" borderId="49" xfId="1" applyNumberFormat="1" applyFont="1" applyFill="1" applyBorder="1" applyAlignment="1">
      <alignment vertical="center"/>
    </xf>
    <xf numFmtId="178" fontId="12" fillId="2" borderId="50" xfId="1" applyNumberFormat="1" applyFont="1" applyFill="1" applyBorder="1" applyAlignment="1">
      <alignment vertical="center"/>
    </xf>
    <xf numFmtId="178" fontId="12" fillId="2" borderId="51" xfId="1" applyNumberFormat="1" applyFont="1" applyFill="1" applyBorder="1" applyAlignment="1">
      <alignment vertical="center"/>
    </xf>
    <xf numFmtId="179" fontId="12" fillId="2" borderId="52" xfId="1" applyNumberFormat="1" applyFont="1" applyFill="1" applyBorder="1" applyAlignment="1">
      <alignment vertical="center"/>
    </xf>
    <xf numFmtId="180" fontId="12" fillId="2" borderId="14" xfId="1" applyNumberFormat="1" applyFont="1" applyFill="1" applyBorder="1" applyAlignment="1">
      <alignment vertical="center"/>
    </xf>
    <xf numFmtId="180" fontId="12" fillId="2" borderId="11" xfId="1" applyNumberFormat="1" applyFont="1" applyFill="1" applyBorder="1" applyAlignment="1">
      <alignment vertical="center"/>
    </xf>
    <xf numFmtId="0" fontId="8" fillId="2" borderId="9" xfId="1" applyFont="1" applyFill="1" applyBorder="1" applyAlignment="1">
      <alignment vertical="center"/>
    </xf>
    <xf numFmtId="0" fontId="8" fillId="2" borderId="53" xfId="1" applyFont="1" applyFill="1" applyBorder="1" applyAlignment="1">
      <alignment horizontal="center" vertical="center" wrapText="1"/>
    </xf>
    <xf numFmtId="176" fontId="11" fillId="2" borderId="54" xfId="1" applyNumberFormat="1" applyFont="1" applyFill="1" applyBorder="1" applyAlignment="1">
      <alignment vertical="center"/>
    </xf>
    <xf numFmtId="177" fontId="8" fillId="2" borderId="55" xfId="1" applyNumberFormat="1" applyFont="1" applyFill="1" applyBorder="1" applyAlignment="1">
      <alignment horizontal="center" vertical="center"/>
    </xf>
    <xf numFmtId="178" fontId="12" fillId="2" borderId="55" xfId="1" applyNumberFormat="1" applyFont="1" applyFill="1" applyBorder="1" applyAlignment="1">
      <alignment vertical="center"/>
    </xf>
    <xf numFmtId="178" fontId="12" fillId="2" borderId="70" xfId="1" applyNumberFormat="1" applyFont="1" applyFill="1" applyBorder="1" applyAlignment="1">
      <alignment vertical="center"/>
    </xf>
    <xf numFmtId="178" fontId="12" fillId="2" borderId="57" xfId="1" applyNumberFormat="1" applyFont="1" applyFill="1" applyBorder="1" applyAlignment="1">
      <alignment vertical="center"/>
    </xf>
    <xf numFmtId="178" fontId="12" fillId="2" borderId="58" xfId="1" applyNumberFormat="1" applyFont="1" applyFill="1" applyBorder="1" applyAlignment="1">
      <alignment vertical="center"/>
    </xf>
    <xf numFmtId="178" fontId="12" fillId="2" borderId="56" xfId="1" applyNumberFormat="1" applyFont="1" applyFill="1" applyBorder="1" applyAlignment="1">
      <alignment vertical="center"/>
    </xf>
    <xf numFmtId="179" fontId="12" fillId="2" borderId="59" xfId="1" applyNumberFormat="1" applyFont="1" applyFill="1" applyBorder="1" applyAlignment="1">
      <alignment vertical="center"/>
    </xf>
    <xf numFmtId="180" fontId="12" fillId="2" borderId="57" xfId="1" applyNumberFormat="1" applyFont="1" applyFill="1" applyBorder="1" applyAlignment="1">
      <alignment vertical="center"/>
    </xf>
    <xf numFmtId="180" fontId="12" fillId="2" borderId="60" xfId="1" applyNumberFormat="1" applyFont="1" applyFill="1" applyBorder="1" applyAlignment="1">
      <alignment vertical="center"/>
    </xf>
    <xf numFmtId="0" fontId="8" fillId="2" borderId="61" xfId="1" applyFont="1" applyFill="1" applyBorder="1" applyAlignment="1">
      <alignment horizontal="center" vertical="center" wrapText="1"/>
    </xf>
    <xf numFmtId="0" fontId="8" fillId="2" borderId="10" xfId="1" applyFont="1" applyFill="1" applyBorder="1" applyAlignment="1">
      <alignment horizontal="center" vertical="center" wrapText="1"/>
    </xf>
    <xf numFmtId="178" fontId="12" fillId="2" borderId="69" xfId="1" applyNumberFormat="1" applyFont="1" applyFill="1" applyBorder="1" applyAlignment="1">
      <alignment vertical="center"/>
    </xf>
    <xf numFmtId="177" fontId="8" fillId="2" borderId="62" xfId="1" applyNumberFormat="1" applyFont="1" applyFill="1" applyBorder="1" applyAlignment="1">
      <alignment horizontal="center" vertical="center"/>
    </xf>
    <xf numFmtId="178" fontId="12" fillId="2" borderId="62" xfId="1" applyNumberFormat="1" applyFont="1" applyFill="1" applyBorder="1" applyAlignment="1">
      <alignment vertical="center"/>
    </xf>
    <xf numFmtId="178" fontId="12" fillId="2" borderId="63" xfId="1" applyNumberFormat="1" applyFont="1" applyFill="1" applyBorder="1" applyAlignment="1">
      <alignment vertical="center"/>
    </xf>
    <xf numFmtId="180" fontId="12" fillId="2" borderId="67" xfId="1" applyNumberFormat="1" applyFont="1" applyFill="1" applyBorder="1" applyAlignment="1">
      <alignment vertical="center"/>
    </xf>
    <xf numFmtId="180" fontId="12" fillId="2" borderId="64" xfId="1" applyNumberFormat="1" applyFont="1" applyFill="1" applyBorder="1" applyAlignment="1">
      <alignment vertical="center"/>
    </xf>
    <xf numFmtId="0" fontId="8" fillId="2" borderId="61" xfId="1" applyFont="1" applyFill="1" applyBorder="1" applyAlignment="1">
      <alignment vertical="center" wrapText="1"/>
    </xf>
    <xf numFmtId="176" fontId="14" fillId="2" borderId="54" xfId="1" applyNumberFormat="1" applyFont="1" applyFill="1" applyBorder="1" applyAlignment="1">
      <alignment vertical="center"/>
    </xf>
    <xf numFmtId="176" fontId="14" fillId="2" borderId="66" xfId="1" applyNumberFormat="1" applyFont="1" applyFill="1" applyBorder="1" applyAlignment="1">
      <alignment vertical="center"/>
    </xf>
    <xf numFmtId="178" fontId="12" fillId="2" borderId="72" xfId="1" applyNumberFormat="1" applyFont="1" applyFill="1" applyBorder="1" applyAlignment="1">
      <alignment vertical="center"/>
    </xf>
    <xf numFmtId="0" fontId="8" fillId="2" borderId="67" xfId="1" applyFont="1" applyFill="1" applyBorder="1" applyAlignment="1">
      <alignment horizontal="center" vertical="center" wrapText="1"/>
    </xf>
    <xf numFmtId="0" fontId="8" fillId="2" borderId="12" xfId="1" applyFont="1" applyFill="1" applyBorder="1" applyAlignment="1">
      <alignment vertical="center"/>
    </xf>
    <xf numFmtId="0" fontId="8" fillId="2" borderId="61" xfId="1" applyFont="1" applyFill="1" applyBorder="1" applyAlignment="1">
      <alignment vertical="center"/>
    </xf>
    <xf numFmtId="0" fontId="8" fillId="2" borderId="13" xfId="1" applyFont="1" applyFill="1" applyBorder="1" applyAlignment="1">
      <alignment vertical="center"/>
    </xf>
    <xf numFmtId="0" fontId="8" fillId="2" borderId="21" xfId="1" applyFont="1" applyFill="1" applyBorder="1" applyAlignment="1">
      <alignment vertical="center"/>
    </xf>
    <xf numFmtId="0" fontId="8" fillId="2" borderId="22" xfId="1" applyFont="1" applyFill="1" applyBorder="1" applyAlignment="1">
      <alignment vertical="center"/>
    </xf>
    <xf numFmtId="176" fontId="11" fillId="2" borderId="68" xfId="1" applyNumberFormat="1" applyFont="1" applyFill="1" applyBorder="1" applyAlignment="1">
      <alignment vertical="center"/>
    </xf>
    <xf numFmtId="0" fontId="2" fillId="2" borderId="0" xfId="1" applyFont="1" applyFill="1" applyBorder="1" applyAlignment="1">
      <alignment horizontal="right" vertical="center"/>
    </xf>
    <xf numFmtId="0" fontId="9" fillId="2" borderId="3" xfId="1" applyFont="1" applyFill="1" applyBorder="1" applyAlignment="1">
      <alignment vertical="center"/>
    </xf>
    <xf numFmtId="0" fontId="9" fillId="2" borderId="0" xfId="1" applyFont="1" applyFill="1" applyBorder="1" applyAlignment="1">
      <alignment vertical="center"/>
    </xf>
    <xf numFmtId="0" fontId="15" fillId="2" borderId="0" xfId="0" applyFont="1" applyFill="1" applyAlignment="1">
      <alignment vertical="center"/>
    </xf>
  </cellXfs>
  <cellStyles count="4">
    <cellStyle name="パーセント 2" xfId="2"/>
    <cellStyle name="桁区切り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abSelected="1" zoomScaleNormal="100" zoomScaleSheetLayoutView="100" workbookViewId="0"/>
  </sheetViews>
  <sheetFormatPr defaultColWidth="10" defaultRowHeight="21" x14ac:dyDescent="0.15"/>
  <cols>
    <col min="1" max="1" width="3" style="3" customWidth="1"/>
    <col min="2" max="3" width="2.5" style="5" customWidth="1"/>
    <col min="4" max="4" width="14" style="5" customWidth="1"/>
    <col min="5" max="5" width="8.75" style="5" customWidth="1"/>
    <col min="6" max="6" width="6.25" style="5" customWidth="1"/>
    <col min="7" max="7" width="11.375" style="5" customWidth="1"/>
    <col min="8" max="8" width="10" style="5" customWidth="1"/>
    <col min="9" max="11" width="11.875" style="5" customWidth="1"/>
    <col min="12" max="12" width="12.75" style="5" bestFit="1" customWidth="1"/>
    <col min="13" max="13" width="11.875" style="5" customWidth="1"/>
    <col min="14" max="14" width="9.375" style="5" customWidth="1"/>
    <col min="15" max="15" width="10.625" style="5" customWidth="1"/>
    <col min="16" max="16384" width="10" style="5"/>
  </cols>
  <sheetData>
    <row r="1" spans="1:15" s="1" customFormat="1" ht="22.5" customHeight="1" x14ac:dyDescent="0.15">
      <c r="B1" s="1" t="s">
        <v>54</v>
      </c>
      <c r="J1" s="2"/>
      <c r="O1" s="2" t="s">
        <v>53</v>
      </c>
    </row>
    <row r="2" spans="1:15" s="1" customFormat="1" ht="7.5" customHeight="1" x14ac:dyDescent="0.15"/>
    <row r="3" spans="1:15" ht="22.5" customHeight="1" x14ac:dyDescent="0.15">
      <c r="B3" s="4" t="s">
        <v>50</v>
      </c>
      <c r="C3" s="4"/>
      <c r="D3" s="4"/>
      <c r="E3" s="4"/>
      <c r="F3" s="4"/>
      <c r="G3" s="4"/>
      <c r="H3" s="4"/>
      <c r="I3" s="4"/>
      <c r="J3" s="4"/>
      <c r="K3" s="4"/>
      <c r="L3" s="4"/>
      <c r="M3" s="4"/>
      <c r="N3" s="4"/>
      <c r="O3" s="4"/>
    </row>
    <row r="4" spans="1:15" ht="3.75" customHeight="1" x14ac:dyDescent="0.15">
      <c r="A4" s="6"/>
      <c r="B4" s="7"/>
      <c r="C4" s="7"/>
      <c r="D4" s="7"/>
      <c r="E4" s="7"/>
      <c r="F4" s="7"/>
      <c r="G4" s="7"/>
      <c r="H4" s="7"/>
      <c r="I4" s="7"/>
      <c r="J4" s="7"/>
      <c r="K4" s="7"/>
      <c r="L4" s="7"/>
      <c r="M4" s="7"/>
      <c r="N4" s="7"/>
      <c r="O4" s="7"/>
    </row>
    <row r="5" spans="1:15" s="1" customFormat="1" ht="15" customHeight="1" x14ac:dyDescent="0.15">
      <c r="A5" s="8"/>
      <c r="B5" s="1" t="s">
        <v>52</v>
      </c>
      <c r="J5" s="9"/>
      <c r="O5" s="10"/>
    </row>
    <row r="6" spans="1:15" s="13" customFormat="1" ht="16.5" customHeight="1" thickBot="1" x14ac:dyDescent="0.2">
      <c r="A6" s="6"/>
      <c r="B6" s="11" t="s">
        <v>0</v>
      </c>
      <c r="C6" s="11"/>
      <c r="D6" s="11"/>
      <c r="E6" s="12" t="s">
        <v>1</v>
      </c>
      <c r="F6" s="12" t="s">
        <v>2</v>
      </c>
      <c r="G6" s="12" t="s">
        <v>3</v>
      </c>
      <c r="H6" s="12" t="s">
        <v>4</v>
      </c>
      <c r="I6" s="12" t="s">
        <v>5</v>
      </c>
      <c r="J6" s="12" t="s">
        <v>6</v>
      </c>
      <c r="K6" s="12" t="s">
        <v>7</v>
      </c>
      <c r="L6" s="12" t="s">
        <v>8</v>
      </c>
      <c r="M6" s="12" t="s">
        <v>25</v>
      </c>
      <c r="N6" s="12" t="s">
        <v>26</v>
      </c>
      <c r="O6" s="12" t="s">
        <v>27</v>
      </c>
    </row>
    <row r="7" spans="1:15" s="22" customFormat="1" ht="12" customHeight="1" x14ac:dyDescent="0.15">
      <c r="A7" s="6"/>
      <c r="B7" s="14" t="s">
        <v>9</v>
      </c>
      <c r="C7" s="15"/>
      <c r="D7" s="16"/>
      <c r="E7" s="17" t="s">
        <v>10</v>
      </c>
      <c r="F7" s="18" t="s">
        <v>11</v>
      </c>
      <c r="G7" s="19" t="s">
        <v>43</v>
      </c>
      <c r="H7" s="20" t="s">
        <v>28</v>
      </c>
      <c r="I7" s="21" t="s">
        <v>12</v>
      </c>
      <c r="J7" s="14" t="s">
        <v>13</v>
      </c>
      <c r="K7" s="15"/>
      <c r="L7" s="15"/>
      <c r="M7" s="15"/>
      <c r="N7" s="16"/>
      <c r="O7" s="17" t="s">
        <v>29</v>
      </c>
    </row>
    <row r="8" spans="1:15" s="22" customFormat="1" ht="12" customHeight="1" x14ac:dyDescent="0.15">
      <c r="A8" s="6"/>
      <c r="B8" s="23"/>
      <c r="C8" s="24"/>
      <c r="D8" s="25"/>
      <c r="E8" s="26"/>
      <c r="F8" s="27"/>
      <c r="G8" s="28"/>
      <c r="H8" s="29"/>
      <c r="I8" s="30"/>
      <c r="J8" s="31" t="s">
        <v>14</v>
      </c>
      <c r="K8" s="32" t="s">
        <v>15</v>
      </c>
      <c r="L8" s="33"/>
      <c r="M8" s="34" t="s">
        <v>30</v>
      </c>
      <c r="N8" s="35" t="s">
        <v>31</v>
      </c>
      <c r="O8" s="26"/>
    </row>
    <row r="9" spans="1:15" s="22" customFormat="1" ht="12" customHeight="1" thickBot="1" x14ac:dyDescent="0.2">
      <c r="A9" s="6"/>
      <c r="B9" s="36"/>
      <c r="C9" s="37"/>
      <c r="D9" s="38"/>
      <c r="E9" s="39"/>
      <c r="F9" s="40"/>
      <c r="G9" s="41"/>
      <c r="H9" s="42"/>
      <c r="I9" s="43"/>
      <c r="J9" s="41"/>
      <c r="K9" s="44"/>
      <c r="L9" s="45" t="s">
        <v>16</v>
      </c>
      <c r="M9" s="46"/>
      <c r="N9" s="43"/>
      <c r="O9" s="39"/>
    </row>
    <row r="10" spans="1:15" s="22" customFormat="1" ht="12.75" customHeight="1" x14ac:dyDescent="0.15">
      <c r="A10" s="47" t="s">
        <v>36</v>
      </c>
      <c r="B10" s="48" t="s">
        <v>46</v>
      </c>
      <c r="C10" s="15"/>
      <c r="D10" s="16"/>
      <c r="E10" s="49">
        <f>SUM(E13:E18)</f>
        <v>61</v>
      </c>
      <c r="F10" s="50" t="s">
        <v>17</v>
      </c>
      <c r="G10" s="51">
        <f>SUM(G13,G16)</f>
        <v>8926330</v>
      </c>
      <c r="H10" s="52">
        <f t="shared" ref="H10:I11" si="0">SUM(H13,H16)</f>
        <v>284110</v>
      </c>
      <c r="I10" s="53">
        <f t="shared" si="0"/>
        <v>0</v>
      </c>
      <c r="J10" s="54">
        <f>G10-H10-I10</f>
        <v>8642220</v>
      </c>
      <c r="K10" s="52">
        <f>SUM(K13,K16)</f>
        <v>5576066</v>
      </c>
      <c r="L10" s="55">
        <f>SUM(L13,L16)</f>
        <v>1351353</v>
      </c>
      <c r="M10" s="52">
        <f t="shared" ref="M10:M27" si="1">J10-K10</f>
        <v>3066154</v>
      </c>
      <c r="N10" s="56">
        <f t="shared" ref="N10:N42" si="2">IF(K10=0,0,K10/J10)</f>
        <v>0.64521222556241331</v>
      </c>
      <c r="O10" s="57">
        <f t="shared" ref="O10:O42" si="3">IF(K10=0,0,(K10+H10)/G10)</f>
        <v>0.6565045208949255</v>
      </c>
    </row>
    <row r="11" spans="1:15" s="22" customFormat="1" ht="12.75" customHeight="1" x14ac:dyDescent="0.15">
      <c r="A11" s="47"/>
      <c r="B11" s="23"/>
      <c r="C11" s="24"/>
      <c r="D11" s="25"/>
      <c r="E11" s="58"/>
      <c r="F11" s="59" t="s">
        <v>18</v>
      </c>
      <c r="G11" s="60">
        <f>SUM(G14,G17)</f>
        <v>37199008</v>
      </c>
      <c r="H11" s="61">
        <f t="shared" si="0"/>
        <v>45850</v>
      </c>
      <c r="I11" s="62">
        <f t="shared" si="0"/>
        <v>10121540</v>
      </c>
      <c r="J11" s="63">
        <f t="shared" ref="J11:J42" si="4">G11-H11-I11</f>
        <v>27031618</v>
      </c>
      <c r="K11" s="61">
        <f>SUM(K14,K17)</f>
        <v>20119649</v>
      </c>
      <c r="L11" s="64">
        <f>SUM(L14,L17)</f>
        <v>11842321</v>
      </c>
      <c r="M11" s="61">
        <f t="shared" si="1"/>
        <v>6911969</v>
      </c>
      <c r="N11" s="65">
        <f t="shared" si="2"/>
        <v>0.74430058163739954</v>
      </c>
      <c r="O11" s="66">
        <f t="shared" si="3"/>
        <v>0.54209776239194341</v>
      </c>
    </row>
    <row r="12" spans="1:15" s="22" customFormat="1" ht="12.75" customHeight="1" thickBot="1" x14ac:dyDescent="0.2">
      <c r="A12" s="47"/>
      <c r="B12" s="36"/>
      <c r="C12" s="37"/>
      <c r="D12" s="38"/>
      <c r="E12" s="67"/>
      <c r="F12" s="68" t="s">
        <v>19</v>
      </c>
      <c r="G12" s="69">
        <f>SUM(G10:G11)</f>
        <v>46125338</v>
      </c>
      <c r="H12" s="70">
        <f>SUM(H10:H11)</f>
        <v>329960</v>
      </c>
      <c r="I12" s="71">
        <f>SUM(I10:I11)</f>
        <v>10121540</v>
      </c>
      <c r="J12" s="72">
        <f>G12-H12-I12</f>
        <v>35673838</v>
      </c>
      <c r="K12" s="70">
        <f>SUM(K10:K11)</f>
        <v>25695715</v>
      </c>
      <c r="L12" s="73">
        <f>SUM(L10:L11)</f>
        <v>13193674</v>
      </c>
      <c r="M12" s="70">
        <f t="shared" si="1"/>
        <v>9978123</v>
      </c>
      <c r="N12" s="74">
        <f t="shared" si="2"/>
        <v>0.72029578090252022</v>
      </c>
      <c r="O12" s="75">
        <f t="shared" si="3"/>
        <v>0.56423814173459286</v>
      </c>
    </row>
    <row r="13" spans="1:15" s="77" customFormat="1" ht="12.75" customHeight="1" x14ac:dyDescent="0.15">
      <c r="A13" s="47" t="s">
        <v>32</v>
      </c>
      <c r="B13" s="48" t="s">
        <v>44</v>
      </c>
      <c r="C13" s="15"/>
      <c r="D13" s="16"/>
      <c r="E13" s="49">
        <v>3</v>
      </c>
      <c r="F13" s="76" t="s">
        <v>17</v>
      </c>
      <c r="G13" s="51">
        <v>765930</v>
      </c>
      <c r="H13" s="52">
        <v>0</v>
      </c>
      <c r="I13" s="53">
        <v>0</v>
      </c>
      <c r="J13" s="54">
        <f t="shared" si="4"/>
        <v>765930</v>
      </c>
      <c r="K13" s="52">
        <v>562150</v>
      </c>
      <c r="L13" s="55">
        <v>0</v>
      </c>
      <c r="M13" s="52">
        <f t="shared" si="1"/>
        <v>203780</v>
      </c>
      <c r="N13" s="56">
        <f t="shared" si="2"/>
        <v>0.73394435522828461</v>
      </c>
      <c r="O13" s="57">
        <f t="shared" si="3"/>
        <v>0.73394435522828461</v>
      </c>
    </row>
    <row r="14" spans="1:15" s="22" customFormat="1" ht="12.75" customHeight="1" x14ac:dyDescent="0.15">
      <c r="A14" s="47"/>
      <c r="B14" s="23"/>
      <c r="C14" s="24"/>
      <c r="D14" s="25"/>
      <c r="E14" s="58"/>
      <c r="F14" s="59" t="s">
        <v>18</v>
      </c>
      <c r="G14" s="78">
        <v>2566160</v>
      </c>
      <c r="H14" s="63">
        <v>0</v>
      </c>
      <c r="I14" s="62">
        <v>0</v>
      </c>
      <c r="J14" s="63">
        <f t="shared" si="4"/>
        <v>2566160</v>
      </c>
      <c r="K14" s="61">
        <v>2281880</v>
      </c>
      <c r="L14" s="64">
        <v>0</v>
      </c>
      <c r="M14" s="61">
        <f t="shared" si="1"/>
        <v>284280</v>
      </c>
      <c r="N14" s="65">
        <f t="shared" si="2"/>
        <v>0.88921969012064717</v>
      </c>
      <c r="O14" s="66">
        <f t="shared" si="3"/>
        <v>0.88921969012064717</v>
      </c>
    </row>
    <row r="15" spans="1:15" s="22" customFormat="1" ht="12.75" customHeight="1" thickBot="1" x14ac:dyDescent="0.2">
      <c r="A15" s="47"/>
      <c r="B15" s="36"/>
      <c r="C15" s="37"/>
      <c r="D15" s="38"/>
      <c r="E15" s="67"/>
      <c r="F15" s="68" t="s">
        <v>19</v>
      </c>
      <c r="G15" s="79">
        <f>SUM(G13:G14)</f>
        <v>3332090</v>
      </c>
      <c r="H15" s="72">
        <f>SUM(H13:H14)</f>
        <v>0</v>
      </c>
      <c r="I15" s="71">
        <f>SUM(I13:I14)</f>
        <v>0</v>
      </c>
      <c r="J15" s="72">
        <f t="shared" si="4"/>
        <v>3332090</v>
      </c>
      <c r="K15" s="70">
        <f>SUM(K13:K14)</f>
        <v>2844030</v>
      </c>
      <c r="L15" s="73">
        <f>SUM(L13:L14)</f>
        <v>0</v>
      </c>
      <c r="M15" s="70">
        <f t="shared" si="1"/>
        <v>488060</v>
      </c>
      <c r="N15" s="74">
        <f t="shared" si="2"/>
        <v>0.85352736570740884</v>
      </c>
      <c r="O15" s="75">
        <f t="shared" si="3"/>
        <v>0.85352736570740884</v>
      </c>
    </row>
    <row r="16" spans="1:15" s="22" customFormat="1" ht="12.75" customHeight="1" x14ac:dyDescent="0.15">
      <c r="A16" s="47" t="s">
        <v>38</v>
      </c>
      <c r="B16" s="48" t="s">
        <v>45</v>
      </c>
      <c r="C16" s="15"/>
      <c r="D16" s="16"/>
      <c r="E16" s="58">
        <f>SUM(E19,E31)</f>
        <v>58</v>
      </c>
      <c r="F16" s="80" t="s">
        <v>17</v>
      </c>
      <c r="G16" s="81">
        <f>SUM(G19,G31)</f>
        <v>8160400</v>
      </c>
      <c r="H16" s="82">
        <f t="shared" ref="H16:H17" si="5">SUM(H19,H31)</f>
        <v>284110</v>
      </c>
      <c r="I16" s="83">
        <f>SUM(I19,I31)</f>
        <v>0</v>
      </c>
      <c r="J16" s="84">
        <f t="shared" si="4"/>
        <v>7876290</v>
      </c>
      <c r="K16" s="82">
        <f>SUM(K19,K31)</f>
        <v>5013916</v>
      </c>
      <c r="L16" s="85">
        <f>SUM(L19,L31)</f>
        <v>1351353</v>
      </c>
      <c r="M16" s="82">
        <f t="shared" si="1"/>
        <v>2862374</v>
      </c>
      <c r="N16" s="65">
        <f t="shared" si="2"/>
        <v>0.63658346759705398</v>
      </c>
      <c r="O16" s="66">
        <f t="shared" si="3"/>
        <v>0.64923606685946766</v>
      </c>
    </row>
    <row r="17" spans="1:15" s="22" customFormat="1" ht="12.75" customHeight="1" x14ac:dyDescent="0.15">
      <c r="A17" s="47"/>
      <c r="B17" s="23"/>
      <c r="C17" s="24"/>
      <c r="D17" s="25"/>
      <c r="E17" s="58"/>
      <c r="F17" s="59" t="s">
        <v>18</v>
      </c>
      <c r="G17" s="60">
        <f>SUM(G20,G32)</f>
        <v>34632848</v>
      </c>
      <c r="H17" s="61">
        <f t="shared" si="5"/>
        <v>45850</v>
      </c>
      <c r="I17" s="62">
        <f>SUM(I20,I32)</f>
        <v>10121540</v>
      </c>
      <c r="J17" s="63">
        <f t="shared" si="4"/>
        <v>24465458</v>
      </c>
      <c r="K17" s="61">
        <f>SUM(K20,K32)</f>
        <v>17837769</v>
      </c>
      <c r="L17" s="64">
        <f>SUM(L20,L32)</f>
        <v>11842321</v>
      </c>
      <c r="M17" s="61">
        <f t="shared" si="1"/>
        <v>6627689</v>
      </c>
      <c r="N17" s="65">
        <f t="shared" si="2"/>
        <v>0.72910014600993778</v>
      </c>
      <c r="O17" s="66">
        <f t="shared" si="3"/>
        <v>0.51637737098606507</v>
      </c>
    </row>
    <row r="18" spans="1:15" s="22" customFormat="1" ht="12.75" customHeight="1" x14ac:dyDescent="0.15">
      <c r="A18" s="47"/>
      <c r="B18" s="23"/>
      <c r="C18" s="24"/>
      <c r="D18" s="25"/>
      <c r="E18" s="58"/>
      <c r="F18" s="86" t="s">
        <v>19</v>
      </c>
      <c r="G18" s="87">
        <f>SUM(G16:G17)</f>
        <v>42793248</v>
      </c>
      <c r="H18" s="88">
        <f>SUM(H16:H17)</f>
        <v>329960</v>
      </c>
      <c r="I18" s="89">
        <f>SUM(I16:I17)</f>
        <v>10121540</v>
      </c>
      <c r="J18" s="90">
        <f t="shared" si="4"/>
        <v>32341748</v>
      </c>
      <c r="K18" s="91">
        <f>SUM(K16:K17)</f>
        <v>22851685</v>
      </c>
      <c r="L18" s="92">
        <f>SUM(L16:L17)</f>
        <v>13193674</v>
      </c>
      <c r="M18" s="91">
        <f t="shared" si="1"/>
        <v>9490063</v>
      </c>
      <c r="N18" s="93">
        <f t="shared" si="2"/>
        <v>0.70656926150064614</v>
      </c>
      <c r="O18" s="94">
        <f>IF(K18=0,0,(K18+H18)/G18)</f>
        <v>0.54171267859826855</v>
      </c>
    </row>
    <row r="19" spans="1:15" s="22" customFormat="1" ht="12.75" customHeight="1" x14ac:dyDescent="0.15">
      <c r="A19" s="47" t="s">
        <v>33</v>
      </c>
      <c r="B19" s="95"/>
      <c r="C19" s="34" t="s">
        <v>47</v>
      </c>
      <c r="D19" s="96"/>
      <c r="E19" s="97">
        <f>SUM(E22,E25,E28)</f>
        <v>49</v>
      </c>
      <c r="F19" s="98" t="s">
        <v>17</v>
      </c>
      <c r="G19" s="99">
        <f t="shared" ref="G19:I20" si="6">SUM(G22,G25,G28)</f>
        <v>7372260</v>
      </c>
      <c r="H19" s="100">
        <f t="shared" si="6"/>
        <v>263970</v>
      </c>
      <c r="I19" s="101">
        <f t="shared" si="6"/>
        <v>0</v>
      </c>
      <c r="J19" s="102">
        <f t="shared" si="4"/>
        <v>7108290</v>
      </c>
      <c r="K19" s="103">
        <f>SUM(K22,K25,K28)</f>
        <v>4388416</v>
      </c>
      <c r="L19" s="104">
        <f>SUM(L22,L25,L28)</f>
        <v>1351353</v>
      </c>
      <c r="M19" s="103">
        <f t="shared" si="1"/>
        <v>2719874</v>
      </c>
      <c r="N19" s="105">
        <f t="shared" si="2"/>
        <v>0.61736592063632745</v>
      </c>
      <c r="O19" s="106">
        <f t="shared" si="3"/>
        <v>0.63106645723292454</v>
      </c>
    </row>
    <row r="20" spans="1:15" s="22" customFormat="1" ht="12.75" customHeight="1" x14ac:dyDescent="0.15">
      <c r="A20" s="47"/>
      <c r="B20" s="95"/>
      <c r="C20" s="107"/>
      <c r="D20" s="108"/>
      <c r="E20" s="97"/>
      <c r="F20" s="59" t="s">
        <v>18</v>
      </c>
      <c r="G20" s="60">
        <f t="shared" si="6"/>
        <v>30410778</v>
      </c>
      <c r="H20" s="109">
        <f t="shared" si="6"/>
        <v>45850</v>
      </c>
      <c r="I20" s="62">
        <f t="shared" si="6"/>
        <v>8901910</v>
      </c>
      <c r="J20" s="63">
        <f t="shared" si="4"/>
        <v>21463018</v>
      </c>
      <c r="K20" s="61">
        <f>SUM(K23,K26,K29)</f>
        <v>15015709</v>
      </c>
      <c r="L20" s="64">
        <f>SUM(L23,L26,L29)</f>
        <v>11842321</v>
      </c>
      <c r="M20" s="61">
        <f t="shared" si="1"/>
        <v>6447309</v>
      </c>
      <c r="N20" s="65">
        <f t="shared" si="2"/>
        <v>0.69960846140090827</v>
      </c>
      <c r="O20" s="66">
        <f t="shared" si="3"/>
        <v>0.49527042682038586</v>
      </c>
    </row>
    <row r="21" spans="1:15" s="22" customFormat="1" ht="12.75" customHeight="1" x14ac:dyDescent="0.15">
      <c r="A21" s="47"/>
      <c r="B21" s="95"/>
      <c r="C21" s="107"/>
      <c r="D21" s="108"/>
      <c r="E21" s="97"/>
      <c r="F21" s="110" t="s">
        <v>19</v>
      </c>
      <c r="G21" s="111">
        <f>SUM(G19:G20)</f>
        <v>37783038</v>
      </c>
      <c r="H21" s="91">
        <f>SUM(H19:H20)</f>
        <v>309820</v>
      </c>
      <c r="I21" s="112">
        <f>SUM(I19:I20)</f>
        <v>8901910</v>
      </c>
      <c r="J21" s="90">
        <f t="shared" si="4"/>
        <v>28571308</v>
      </c>
      <c r="K21" s="91">
        <f>SUM(K19:K20)</f>
        <v>19404125</v>
      </c>
      <c r="L21" s="92">
        <f>SUM(L19:L20)</f>
        <v>13193674</v>
      </c>
      <c r="M21" s="91">
        <f t="shared" si="1"/>
        <v>9167183</v>
      </c>
      <c r="N21" s="113">
        <f t="shared" si="2"/>
        <v>0.67914724100135704</v>
      </c>
      <c r="O21" s="114">
        <f>IF(K21=0,0,(K21+H21)/G21)</f>
        <v>0.52176706912768633</v>
      </c>
    </row>
    <row r="22" spans="1:15" s="22" customFormat="1" ht="12.75" customHeight="1" x14ac:dyDescent="0.15">
      <c r="A22" s="47" t="s">
        <v>34</v>
      </c>
      <c r="B22" s="95"/>
      <c r="C22" s="115"/>
      <c r="D22" s="35" t="s">
        <v>20</v>
      </c>
      <c r="E22" s="116">
        <v>8</v>
      </c>
      <c r="F22" s="98" t="s">
        <v>17</v>
      </c>
      <c r="G22" s="99">
        <v>48710</v>
      </c>
      <c r="H22" s="103">
        <v>44110</v>
      </c>
      <c r="I22" s="101">
        <v>0</v>
      </c>
      <c r="J22" s="102">
        <f t="shared" si="4"/>
        <v>4600</v>
      </c>
      <c r="K22" s="103">
        <v>4600</v>
      </c>
      <c r="L22" s="104">
        <v>4600</v>
      </c>
      <c r="M22" s="103">
        <f t="shared" si="1"/>
        <v>0</v>
      </c>
      <c r="N22" s="65">
        <f t="shared" si="2"/>
        <v>1</v>
      </c>
      <c r="O22" s="66">
        <f t="shared" si="3"/>
        <v>1</v>
      </c>
    </row>
    <row r="23" spans="1:15" s="22" customFormat="1" ht="12.75" customHeight="1" x14ac:dyDescent="0.15">
      <c r="A23" s="47"/>
      <c r="B23" s="95"/>
      <c r="C23" s="115"/>
      <c r="D23" s="30"/>
      <c r="E23" s="116"/>
      <c r="F23" s="59" t="s">
        <v>18</v>
      </c>
      <c r="G23" s="60">
        <v>5465410</v>
      </c>
      <c r="H23" s="61">
        <v>45850</v>
      </c>
      <c r="I23" s="62">
        <v>2718150</v>
      </c>
      <c r="J23" s="63">
        <f>G23-H23-I23</f>
        <v>2701410</v>
      </c>
      <c r="K23" s="61">
        <v>2701410</v>
      </c>
      <c r="L23" s="64">
        <v>2644770</v>
      </c>
      <c r="M23" s="61">
        <f t="shared" si="1"/>
        <v>0</v>
      </c>
      <c r="N23" s="65">
        <f t="shared" si="2"/>
        <v>1</v>
      </c>
      <c r="O23" s="66">
        <f t="shared" si="3"/>
        <v>0.50266311219103421</v>
      </c>
    </row>
    <row r="24" spans="1:15" s="22" customFormat="1" ht="12.75" customHeight="1" x14ac:dyDescent="0.15">
      <c r="A24" s="47"/>
      <c r="B24" s="95"/>
      <c r="C24" s="115"/>
      <c r="D24" s="30"/>
      <c r="E24" s="117"/>
      <c r="F24" s="86">
        <f>SUM(F27:F32)</f>
        <v>0</v>
      </c>
      <c r="G24" s="87">
        <f>SUM(G22:G23)</f>
        <v>5514120</v>
      </c>
      <c r="H24" s="88">
        <f>SUM(H22:H23)</f>
        <v>89960</v>
      </c>
      <c r="I24" s="88">
        <f>SUM(I22:I23)</f>
        <v>2718150</v>
      </c>
      <c r="J24" s="118">
        <f>G24-H24-I24</f>
        <v>2706010</v>
      </c>
      <c r="K24" s="91">
        <f>SUM(K22:K23)</f>
        <v>2706010</v>
      </c>
      <c r="L24" s="92">
        <f>SUM(L22:L23)</f>
        <v>2649370</v>
      </c>
      <c r="M24" s="91">
        <f t="shared" si="1"/>
        <v>0</v>
      </c>
      <c r="N24" s="93">
        <f t="shared" si="2"/>
        <v>1</v>
      </c>
      <c r="O24" s="94">
        <f t="shared" si="3"/>
        <v>0.50705642967508868</v>
      </c>
    </row>
    <row r="25" spans="1:15" s="22" customFormat="1" ht="12.75" customHeight="1" x14ac:dyDescent="0.15">
      <c r="A25" s="47" t="s">
        <v>35</v>
      </c>
      <c r="B25" s="95"/>
      <c r="C25" s="115"/>
      <c r="D25" s="35" t="s">
        <v>21</v>
      </c>
      <c r="E25" s="116">
        <v>29</v>
      </c>
      <c r="F25" s="98" t="s">
        <v>17</v>
      </c>
      <c r="G25" s="99">
        <v>5256050</v>
      </c>
      <c r="H25" s="103">
        <v>109710</v>
      </c>
      <c r="I25" s="101">
        <v>0</v>
      </c>
      <c r="J25" s="102">
        <f>G25-H25-I25</f>
        <v>5146340</v>
      </c>
      <c r="K25" s="103">
        <v>3159940</v>
      </c>
      <c r="L25" s="104">
        <v>462687</v>
      </c>
      <c r="M25" s="103">
        <f t="shared" si="1"/>
        <v>1986400</v>
      </c>
      <c r="N25" s="105">
        <f t="shared" si="2"/>
        <v>0.61401695185316163</v>
      </c>
      <c r="O25" s="106">
        <f t="shared" si="3"/>
        <v>0.62207361041085985</v>
      </c>
    </row>
    <row r="26" spans="1:15" s="22" customFormat="1" ht="12.75" customHeight="1" x14ac:dyDescent="0.15">
      <c r="A26" s="47"/>
      <c r="B26" s="95"/>
      <c r="C26" s="115"/>
      <c r="D26" s="30"/>
      <c r="E26" s="116"/>
      <c r="F26" s="59" t="s">
        <v>18</v>
      </c>
      <c r="G26" s="60">
        <v>17342790</v>
      </c>
      <c r="H26" s="61">
        <v>0</v>
      </c>
      <c r="I26" s="62">
        <v>4831300</v>
      </c>
      <c r="J26" s="63">
        <f>G26-H26-I26</f>
        <v>12511490</v>
      </c>
      <c r="K26" s="61">
        <v>7029784</v>
      </c>
      <c r="L26" s="64">
        <v>3913036</v>
      </c>
      <c r="M26" s="61">
        <f t="shared" si="1"/>
        <v>5481706</v>
      </c>
      <c r="N26" s="65">
        <f t="shared" si="2"/>
        <v>0.56186625254066458</v>
      </c>
      <c r="O26" s="66">
        <f t="shared" si="3"/>
        <v>0.40534331557955783</v>
      </c>
    </row>
    <row r="27" spans="1:15" s="22" customFormat="1" ht="12.75" customHeight="1" x14ac:dyDescent="0.15">
      <c r="A27" s="47"/>
      <c r="B27" s="95"/>
      <c r="C27" s="115"/>
      <c r="D27" s="30"/>
      <c r="E27" s="116"/>
      <c r="F27" s="110" t="s">
        <v>19</v>
      </c>
      <c r="G27" s="111">
        <f>SUM(G25:G26)</f>
        <v>22598840</v>
      </c>
      <c r="H27" s="91">
        <f>SUM(H25:H26)</f>
        <v>109710</v>
      </c>
      <c r="I27" s="112">
        <f>SUM(I25:I26)</f>
        <v>4831300</v>
      </c>
      <c r="J27" s="90">
        <f t="shared" si="4"/>
        <v>17657830</v>
      </c>
      <c r="K27" s="91">
        <f>SUM(K25:K26)</f>
        <v>10189724</v>
      </c>
      <c r="L27" s="92">
        <f>SUM(L25:L26)</f>
        <v>4375723</v>
      </c>
      <c r="M27" s="91">
        <f t="shared" si="1"/>
        <v>7468106</v>
      </c>
      <c r="N27" s="113">
        <f t="shared" si="2"/>
        <v>0.57706547180485934</v>
      </c>
      <c r="O27" s="114">
        <f t="shared" si="3"/>
        <v>0.45575056064824565</v>
      </c>
    </row>
    <row r="28" spans="1:15" s="22" customFormat="1" ht="12.75" customHeight="1" x14ac:dyDescent="0.15">
      <c r="A28" s="47" t="s">
        <v>37</v>
      </c>
      <c r="B28" s="95"/>
      <c r="C28" s="115"/>
      <c r="D28" s="35" t="s">
        <v>22</v>
      </c>
      <c r="E28" s="116">
        <v>12</v>
      </c>
      <c r="F28" s="98" t="s">
        <v>17</v>
      </c>
      <c r="G28" s="99">
        <v>2067500</v>
      </c>
      <c r="H28" s="103">
        <v>110150</v>
      </c>
      <c r="I28" s="101">
        <v>0</v>
      </c>
      <c r="J28" s="102">
        <f t="shared" si="4"/>
        <v>1957350</v>
      </c>
      <c r="K28" s="103">
        <v>1223876</v>
      </c>
      <c r="L28" s="104">
        <v>884066</v>
      </c>
      <c r="M28" s="103">
        <f t="shared" ref="M28" si="7">J28-K28</f>
        <v>733474</v>
      </c>
      <c r="N28" s="65">
        <f t="shared" si="2"/>
        <v>0.62527192377449103</v>
      </c>
      <c r="O28" s="66">
        <f t="shared" si="3"/>
        <v>0.64523627569528419</v>
      </c>
    </row>
    <row r="29" spans="1:15" s="22" customFormat="1" ht="12.75" customHeight="1" x14ac:dyDescent="0.15">
      <c r="A29" s="47"/>
      <c r="B29" s="95"/>
      <c r="C29" s="115"/>
      <c r="D29" s="30"/>
      <c r="E29" s="116"/>
      <c r="F29" s="59" t="s">
        <v>18</v>
      </c>
      <c r="G29" s="60">
        <v>7602578</v>
      </c>
      <c r="H29" s="61">
        <v>0</v>
      </c>
      <c r="I29" s="62">
        <v>1352460</v>
      </c>
      <c r="J29" s="63">
        <f>G29-H29-I29</f>
        <v>6250118</v>
      </c>
      <c r="K29" s="61">
        <v>5284515</v>
      </c>
      <c r="L29" s="64">
        <v>5284515</v>
      </c>
      <c r="M29" s="61">
        <f t="shared" ref="M29:M42" si="8">J29-K29</f>
        <v>965603</v>
      </c>
      <c r="N29" s="65">
        <f t="shared" si="2"/>
        <v>0.84550643683847249</v>
      </c>
      <c r="O29" s="66">
        <f t="shared" si="3"/>
        <v>0.69509513746521245</v>
      </c>
    </row>
    <row r="30" spans="1:15" s="22" customFormat="1" ht="12.75" customHeight="1" x14ac:dyDescent="0.15">
      <c r="A30" s="47"/>
      <c r="B30" s="95"/>
      <c r="C30" s="115"/>
      <c r="D30" s="119"/>
      <c r="E30" s="116"/>
      <c r="F30" s="110" t="s">
        <v>19</v>
      </c>
      <c r="G30" s="111">
        <f>SUM(G28:G29)</f>
        <v>9670078</v>
      </c>
      <c r="H30" s="91">
        <f>SUM(H28:H29)</f>
        <v>110150</v>
      </c>
      <c r="I30" s="112">
        <f>SUM(I28:I29)</f>
        <v>1352460</v>
      </c>
      <c r="J30" s="90">
        <f t="shared" si="4"/>
        <v>8207468</v>
      </c>
      <c r="K30" s="91">
        <f>SUM(K28:K29)</f>
        <v>6508391</v>
      </c>
      <c r="L30" s="92">
        <f>SUM(L28:L29)</f>
        <v>6168581</v>
      </c>
      <c r="M30" s="91">
        <f t="shared" si="8"/>
        <v>1699077</v>
      </c>
      <c r="N30" s="93">
        <f t="shared" si="2"/>
        <v>0.7929840238183079</v>
      </c>
      <c r="O30" s="94">
        <f t="shared" si="3"/>
        <v>0.68443512037855325</v>
      </c>
    </row>
    <row r="31" spans="1:15" s="22" customFormat="1" ht="12.75" customHeight="1" x14ac:dyDescent="0.15">
      <c r="A31" s="47" t="s">
        <v>39</v>
      </c>
      <c r="B31" s="95"/>
      <c r="C31" s="34" t="s">
        <v>48</v>
      </c>
      <c r="D31" s="96"/>
      <c r="E31" s="97">
        <f>SUM(E34,E37,E40)</f>
        <v>9</v>
      </c>
      <c r="F31" s="98" t="s">
        <v>17</v>
      </c>
      <c r="G31" s="99">
        <f t="shared" ref="G31:I32" si="9">SUM(G34,G37,G40)</f>
        <v>788140</v>
      </c>
      <c r="H31" s="103">
        <f>SUM(H34,H37,H40)</f>
        <v>20140</v>
      </c>
      <c r="I31" s="101">
        <f t="shared" si="9"/>
        <v>0</v>
      </c>
      <c r="J31" s="102">
        <f t="shared" si="4"/>
        <v>768000</v>
      </c>
      <c r="K31" s="103">
        <f>SUM(K34,K37,K40)</f>
        <v>625500</v>
      </c>
      <c r="L31" s="104">
        <f>SUM(L34,L37,L40)</f>
        <v>0</v>
      </c>
      <c r="M31" s="103">
        <f t="shared" si="8"/>
        <v>142500</v>
      </c>
      <c r="N31" s="105">
        <f t="shared" si="2"/>
        <v>0.814453125</v>
      </c>
      <c r="O31" s="106">
        <f t="shared" si="3"/>
        <v>0.81919455934224883</v>
      </c>
    </row>
    <row r="32" spans="1:15" s="22" customFormat="1" ht="12.75" customHeight="1" x14ac:dyDescent="0.15">
      <c r="A32" s="47"/>
      <c r="B32" s="95"/>
      <c r="C32" s="107"/>
      <c r="D32" s="108"/>
      <c r="E32" s="97"/>
      <c r="F32" s="59" t="s">
        <v>18</v>
      </c>
      <c r="G32" s="60">
        <f t="shared" si="9"/>
        <v>4222070</v>
      </c>
      <c r="H32" s="61">
        <f t="shared" si="9"/>
        <v>0</v>
      </c>
      <c r="I32" s="62">
        <f t="shared" si="9"/>
        <v>1219630</v>
      </c>
      <c r="J32" s="63">
        <f t="shared" si="4"/>
        <v>3002440</v>
      </c>
      <c r="K32" s="61">
        <f>SUM(K35,K38,K41)</f>
        <v>2822060</v>
      </c>
      <c r="L32" s="64">
        <f>SUM(L35,L38,L41)</f>
        <v>0</v>
      </c>
      <c r="M32" s="61">
        <f t="shared" si="8"/>
        <v>180380</v>
      </c>
      <c r="N32" s="65">
        <f t="shared" si="2"/>
        <v>0.93992219661342113</v>
      </c>
      <c r="O32" s="66">
        <f t="shared" si="3"/>
        <v>0.66840672940050738</v>
      </c>
    </row>
    <row r="33" spans="1:15" s="22" customFormat="1" ht="12.75" customHeight="1" x14ac:dyDescent="0.15">
      <c r="A33" s="47"/>
      <c r="B33" s="95"/>
      <c r="C33" s="107"/>
      <c r="D33" s="108"/>
      <c r="E33" s="97"/>
      <c r="F33" s="110" t="s">
        <v>19</v>
      </c>
      <c r="G33" s="111">
        <f>SUM(G31:G32)</f>
        <v>5010210</v>
      </c>
      <c r="H33" s="91">
        <f>SUM(H31:H32)</f>
        <v>20140</v>
      </c>
      <c r="I33" s="112">
        <f>SUM(I31:I32)</f>
        <v>1219630</v>
      </c>
      <c r="J33" s="90">
        <f t="shared" si="4"/>
        <v>3770440</v>
      </c>
      <c r="K33" s="91">
        <f>SUM(K31:K32)</f>
        <v>3447560</v>
      </c>
      <c r="L33" s="92">
        <f>SUM(L31:L32)</f>
        <v>0</v>
      </c>
      <c r="M33" s="91">
        <f t="shared" si="8"/>
        <v>322880</v>
      </c>
      <c r="N33" s="113">
        <f t="shared" si="2"/>
        <v>0.91436543215115473</v>
      </c>
      <c r="O33" s="114">
        <f t="shared" si="3"/>
        <v>0.69212667732490252</v>
      </c>
    </row>
    <row r="34" spans="1:15" s="22" customFormat="1" ht="12.75" customHeight="1" x14ac:dyDescent="0.15">
      <c r="A34" s="47" t="s">
        <v>40</v>
      </c>
      <c r="B34" s="120"/>
      <c r="C34" s="121" t="s">
        <v>23</v>
      </c>
      <c r="D34" s="35" t="s">
        <v>20</v>
      </c>
      <c r="E34" s="97">
        <v>6</v>
      </c>
      <c r="F34" s="98" t="s">
        <v>17</v>
      </c>
      <c r="G34" s="99">
        <v>345430</v>
      </c>
      <c r="H34" s="103">
        <v>16840</v>
      </c>
      <c r="I34" s="101">
        <v>0</v>
      </c>
      <c r="J34" s="102">
        <f t="shared" si="4"/>
        <v>328590</v>
      </c>
      <c r="K34" s="103">
        <v>328590</v>
      </c>
      <c r="L34" s="104">
        <v>0</v>
      </c>
      <c r="M34" s="103">
        <f t="shared" si="8"/>
        <v>0</v>
      </c>
      <c r="N34" s="65">
        <f t="shared" si="2"/>
        <v>1</v>
      </c>
      <c r="O34" s="66">
        <f t="shared" si="3"/>
        <v>1</v>
      </c>
    </row>
    <row r="35" spans="1:15" s="22" customFormat="1" ht="12.75" customHeight="1" x14ac:dyDescent="0.15">
      <c r="A35" s="47"/>
      <c r="B35" s="120"/>
      <c r="C35" s="121"/>
      <c r="D35" s="30"/>
      <c r="E35" s="97"/>
      <c r="F35" s="59" t="s">
        <v>18</v>
      </c>
      <c r="G35" s="60">
        <v>2858920</v>
      </c>
      <c r="H35" s="61">
        <v>0</v>
      </c>
      <c r="I35" s="62">
        <v>953740</v>
      </c>
      <c r="J35" s="63">
        <f t="shared" si="4"/>
        <v>1905180</v>
      </c>
      <c r="K35" s="61">
        <v>1905180</v>
      </c>
      <c r="L35" s="64">
        <v>0</v>
      </c>
      <c r="M35" s="61">
        <f t="shared" si="8"/>
        <v>0</v>
      </c>
      <c r="N35" s="65">
        <f t="shared" si="2"/>
        <v>1</v>
      </c>
      <c r="O35" s="66">
        <f t="shared" si="3"/>
        <v>0.66639850013291735</v>
      </c>
    </row>
    <row r="36" spans="1:15" s="22" customFormat="1" ht="12.75" customHeight="1" x14ac:dyDescent="0.15">
      <c r="A36" s="47"/>
      <c r="B36" s="120"/>
      <c r="C36" s="121"/>
      <c r="D36" s="30"/>
      <c r="E36" s="97"/>
      <c r="F36" s="110" t="s">
        <v>19</v>
      </c>
      <c r="G36" s="111">
        <f>SUM(G34:G35)</f>
        <v>3204350</v>
      </c>
      <c r="H36" s="91">
        <f>SUM(H34:H35)</f>
        <v>16840</v>
      </c>
      <c r="I36" s="112">
        <f>SUM(I34:I35)</f>
        <v>953740</v>
      </c>
      <c r="J36" s="90">
        <f t="shared" si="4"/>
        <v>2233770</v>
      </c>
      <c r="K36" s="91">
        <f>SUM(K34:K35)</f>
        <v>2233770</v>
      </c>
      <c r="L36" s="92">
        <f>SUM(L34:L35)</f>
        <v>0</v>
      </c>
      <c r="M36" s="91">
        <f t="shared" si="8"/>
        <v>0</v>
      </c>
      <c r="N36" s="93">
        <f t="shared" si="2"/>
        <v>1</v>
      </c>
      <c r="O36" s="94">
        <f t="shared" si="3"/>
        <v>0.70236085321516062</v>
      </c>
    </row>
    <row r="37" spans="1:15" s="22" customFormat="1" ht="12.75" customHeight="1" x14ac:dyDescent="0.15">
      <c r="A37" s="47" t="s">
        <v>41</v>
      </c>
      <c r="B37" s="120"/>
      <c r="C37" s="122"/>
      <c r="D37" s="35" t="s">
        <v>21</v>
      </c>
      <c r="E37" s="97">
        <v>3</v>
      </c>
      <c r="F37" s="98" t="s">
        <v>17</v>
      </c>
      <c r="G37" s="99">
        <v>442710</v>
      </c>
      <c r="H37" s="103">
        <v>3300</v>
      </c>
      <c r="I37" s="101">
        <v>0</v>
      </c>
      <c r="J37" s="102">
        <f t="shared" si="4"/>
        <v>439410</v>
      </c>
      <c r="K37" s="103">
        <v>296910</v>
      </c>
      <c r="L37" s="104">
        <v>0</v>
      </c>
      <c r="M37" s="103">
        <f t="shared" si="8"/>
        <v>142500</v>
      </c>
      <c r="N37" s="105">
        <f t="shared" si="2"/>
        <v>0.67570150884140101</v>
      </c>
      <c r="O37" s="106">
        <f t="shared" si="3"/>
        <v>0.67811885884664902</v>
      </c>
    </row>
    <row r="38" spans="1:15" s="22" customFormat="1" ht="12.75" customHeight="1" x14ac:dyDescent="0.15">
      <c r="A38" s="47"/>
      <c r="B38" s="120"/>
      <c r="C38" s="122"/>
      <c r="D38" s="30"/>
      <c r="E38" s="97"/>
      <c r="F38" s="59" t="s">
        <v>18</v>
      </c>
      <c r="G38" s="60">
        <v>1363150</v>
      </c>
      <c r="H38" s="61">
        <v>0</v>
      </c>
      <c r="I38" s="62">
        <v>265890</v>
      </c>
      <c r="J38" s="63">
        <f t="shared" si="4"/>
        <v>1097260</v>
      </c>
      <c r="K38" s="61">
        <v>916880</v>
      </c>
      <c r="L38" s="64">
        <v>0</v>
      </c>
      <c r="M38" s="61">
        <f t="shared" si="8"/>
        <v>180380</v>
      </c>
      <c r="N38" s="65">
        <f t="shared" si="2"/>
        <v>0.83560869802963744</v>
      </c>
      <c r="O38" s="66">
        <f t="shared" si="3"/>
        <v>0.67261856728899971</v>
      </c>
    </row>
    <row r="39" spans="1:15" s="22" customFormat="1" ht="12.75" customHeight="1" x14ac:dyDescent="0.15">
      <c r="A39" s="47"/>
      <c r="B39" s="120"/>
      <c r="C39" s="122"/>
      <c r="D39" s="30"/>
      <c r="E39" s="97"/>
      <c r="F39" s="110" t="s">
        <v>19</v>
      </c>
      <c r="G39" s="111">
        <f>SUM(G37:G38)</f>
        <v>1805860</v>
      </c>
      <c r="H39" s="91">
        <f>SUM(H37:H38)</f>
        <v>3300</v>
      </c>
      <c r="I39" s="112">
        <f>SUM(I37:I38)</f>
        <v>265890</v>
      </c>
      <c r="J39" s="90">
        <f t="shared" si="4"/>
        <v>1536670</v>
      </c>
      <c r="K39" s="91">
        <f>SUM(K37:K38)</f>
        <v>1213790</v>
      </c>
      <c r="L39" s="92">
        <f>SUM(L37:L38)</f>
        <v>0</v>
      </c>
      <c r="M39" s="91">
        <f t="shared" si="8"/>
        <v>322880</v>
      </c>
      <c r="N39" s="113">
        <f t="shared" si="2"/>
        <v>0.78988331912512122</v>
      </c>
      <c r="O39" s="114">
        <f t="shared" si="3"/>
        <v>0.67396697418404528</v>
      </c>
    </row>
    <row r="40" spans="1:15" s="22" customFormat="1" ht="12.75" customHeight="1" x14ac:dyDescent="0.15">
      <c r="A40" s="47" t="s">
        <v>42</v>
      </c>
      <c r="B40" s="120"/>
      <c r="C40" s="122"/>
      <c r="D40" s="35" t="s">
        <v>22</v>
      </c>
      <c r="E40" s="97">
        <v>0</v>
      </c>
      <c r="F40" s="98" t="s">
        <v>17</v>
      </c>
      <c r="G40" s="99">
        <v>0</v>
      </c>
      <c r="H40" s="103">
        <v>0</v>
      </c>
      <c r="I40" s="101">
        <v>0</v>
      </c>
      <c r="J40" s="84">
        <f t="shared" si="4"/>
        <v>0</v>
      </c>
      <c r="K40" s="82">
        <v>0</v>
      </c>
      <c r="L40" s="85">
        <v>0</v>
      </c>
      <c r="M40" s="82">
        <f t="shared" si="8"/>
        <v>0</v>
      </c>
      <c r="N40" s="65">
        <f t="shared" si="2"/>
        <v>0</v>
      </c>
      <c r="O40" s="66">
        <f t="shared" si="3"/>
        <v>0</v>
      </c>
    </row>
    <row r="41" spans="1:15" s="22" customFormat="1" ht="12.75" customHeight="1" x14ac:dyDescent="0.15">
      <c r="A41" s="47"/>
      <c r="B41" s="120"/>
      <c r="C41" s="122"/>
      <c r="D41" s="30"/>
      <c r="E41" s="97"/>
      <c r="F41" s="59" t="s">
        <v>18</v>
      </c>
      <c r="G41" s="60">
        <v>0</v>
      </c>
      <c r="H41" s="61">
        <v>0</v>
      </c>
      <c r="I41" s="62">
        <v>0</v>
      </c>
      <c r="J41" s="63">
        <f t="shared" si="4"/>
        <v>0</v>
      </c>
      <c r="K41" s="61">
        <v>0</v>
      </c>
      <c r="L41" s="64">
        <v>0</v>
      </c>
      <c r="M41" s="61">
        <f t="shared" si="8"/>
        <v>0</v>
      </c>
      <c r="N41" s="65">
        <f t="shared" si="2"/>
        <v>0</v>
      </c>
      <c r="O41" s="66">
        <f t="shared" si="3"/>
        <v>0</v>
      </c>
    </row>
    <row r="42" spans="1:15" s="22" customFormat="1" ht="12.75" customHeight="1" thickBot="1" x14ac:dyDescent="0.2">
      <c r="A42" s="47"/>
      <c r="B42" s="123"/>
      <c r="C42" s="124"/>
      <c r="D42" s="43"/>
      <c r="E42" s="125"/>
      <c r="F42" s="68" t="s">
        <v>24</v>
      </c>
      <c r="G42" s="69">
        <f>SUM(G40:G41)</f>
        <v>0</v>
      </c>
      <c r="H42" s="70">
        <f>SUM(H40:H41)</f>
        <v>0</v>
      </c>
      <c r="I42" s="71">
        <f>SUM(I40:I41)</f>
        <v>0</v>
      </c>
      <c r="J42" s="72">
        <f t="shared" si="4"/>
        <v>0</v>
      </c>
      <c r="K42" s="70">
        <f>SUM(K40:K41)</f>
        <v>0</v>
      </c>
      <c r="L42" s="73">
        <f>SUM(L40:L41)</f>
        <v>0</v>
      </c>
      <c r="M42" s="70">
        <f t="shared" si="8"/>
        <v>0</v>
      </c>
      <c r="N42" s="74">
        <f t="shared" si="2"/>
        <v>0</v>
      </c>
      <c r="O42" s="66">
        <f t="shared" si="3"/>
        <v>0</v>
      </c>
    </row>
    <row r="43" spans="1:15" s="7" customFormat="1" ht="10.5" customHeight="1" x14ac:dyDescent="0.15">
      <c r="A43" s="126"/>
      <c r="B43" s="127" t="s">
        <v>49</v>
      </c>
      <c r="C43" s="127"/>
      <c r="D43" s="127"/>
      <c r="E43" s="127"/>
      <c r="F43" s="127"/>
      <c r="G43" s="127"/>
      <c r="H43" s="127"/>
      <c r="I43" s="127"/>
      <c r="J43" s="127"/>
      <c r="K43" s="127"/>
      <c r="L43" s="127"/>
      <c r="M43" s="127"/>
      <c r="N43" s="127"/>
      <c r="O43" s="127"/>
    </row>
    <row r="44" spans="1:15" ht="10.5" customHeight="1" x14ac:dyDescent="0.15">
      <c r="B44" s="128" t="s">
        <v>51</v>
      </c>
      <c r="C44" s="128"/>
      <c r="D44" s="128"/>
      <c r="E44" s="128"/>
      <c r="F44" s="128"/>
      <c r="G44" s="128"/>
      <c r="H44" s="128"/>
      <c r="I44" s="128"/>
      <c r="J44" s="128"/>
      <c r="K44" s="128"/>
      <c r="L44" s="128"/>
      <c r="M44" s="128"/>
      <c r="N44" s="128"/>
      <c r="O44" s="128"/>
    </row>
    <row r="45" spans="1:15" x14ac:dyDescent="0.15">
      <c r="B45" s="129"/>
      <c r="C45" s="129"/>
      <c r="D45" s="129"/>
      <c r="E45" s="129"/>
      <c r="F45" s="129"/>
      <c r="G45" s="129"/>
      <c r="H45" s="129"/>
      <c r="I45" s="129"/>
      <c r="J45" s="129"/>
      <c r="K45" s="129"/>
      <c r="L45" s="129"/>
      <c r="M45" s="129"/>
    </row>
  </sheetData>
  <mergeCells count="50">
    <mergeCell ref="B3:O3"/>
    <mergeCell ref="A10:A12"/>
    <mergeCell ref="B10:D12"/>
    <mergeCell ref="E10:E12"/>
    <mergeCell ref="B6:D6"/>
    <mergeCell ref="B7:D9"/>
    <mergeCell ref="E7:E9"/>
    <mergeCell ref="F7:F9"/>
    <mergeCell ref="G7:G9"/>
    <mergeCell ref="H7:H9"/>
    <mergeCell ref="I7:I9"/>
    <mergeCell ref="A13:A15"/>
    <mergeCell ref="B13:D15"/>
    <mergeCell ref="E13:E15"/>
    <mergeCell ref="A16:A18"/>
    <mergeCell ref="B16:D18"/>
    <mergeCell ref="E16:E18"/>
    <mergeCell ref="A19:A21"/>
    <mergeCell ref="C19:D21"/>
    <mergeCell ref="E19:E21"/>
    <mergeCell ref="A22:A24"/>
    <mergeCell ref="D22:D24"/>
    <mergeCell ref="E22:E24"/>
    <mergeCell ref="A25:A27"/>
    <mergeCell ref="D25:D27"/>
    <mergeCell ref="E25:E27"/>
    <mergeCell ref="A28:A30"/>
    <mergeCell ref="D28:D30"/>
    <mergeCell ref="E28:E30"/>
    <mergeCell ref="A31:A33"/>
    <mergeCell ref="C31:D33"/>
    <mergeCell ref="E31:E33"/>
    <mergeCell ref="A34:A36"/>
    <mergeCell ref="D34:D36"/>
    <mergeCell ref="E34:E36"/>
    <mergeCell ref="A37:A39"/>
    <mergeCell ref="D37:D39"/>
    <mergeCell ref="E37:E39"/>
    <mergeCell ref="A40:A42"/>
    <mergeCell ref="D40:D42"/>
    <mergeCell ref="E40:E42"/>
    <mergeCell ref="B43:O43"/>
    <mergeCell ref="B44:O44"/>
    <mergeCell ref="B45:M45"/>
    <mergeCell ref="J7:N7"/>
    <mergeCell ref="N8:N9"/>
    <mergeCell ref="O7:O9"/>
    <mergeCell ref="J8:J9"/>
    <mergeCell ref="K8:L8"/>
    <mergeCell ref="M8:M9"/>
  </mergeCells>
  <phoneticPr fontId="3"/>
  <printOptions horizontalCentered="1" verticalCentered="1"/>
  <pageMargins left="0.39370078740157483" right="0.59055118110236227" top="0.78740157480314965" bottom="0.78740157480314965" header="0" footer="0"/>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移管債権の滞納整理状況</vt:lpstr>
      <vt:lpstr>移管債権の滞納整理状況!Print_Area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2021-08-25T08:16:27Z</dcterms:created>
  <dcterms:modified xsi:type="dcterms:W3CDTF">2021-08-25T08:25:23Z</dcterms:modified>
</cp:coreProperties>
</file>