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15" windowWidth="10965" windowHeight="8025" tabRatio="768"/>
  </bookViews>
  <sheets>
    <sheet name="移管債権の滞納整理状況の推移" sheetId="7" r:id="rId1"/>
  </sheets>
  <definedNames>
    <definedName name="_xlnm.Print_Area" localSheetId="0">移管債権の滞納整理状況の推移!$A$1:$N$34</definedName>
  </definedNames>
  <calcPr calcId="162913"/>
</workbook>
</file>

<file path=xl/calcChain.xml><?xml version="1.0" encoding="utf-8"?>
<calcChain xmlns="http://schemas.openxmlformats.org/spreadsheetml/2006/main">
  <c r="K21" i="7" l="1"/>
  <c r="L11" i="7" l="1"/>
  <c r="J11" i="7"/>
  <c r="K27" i="7" l="1"/>
  <c r="L19" i="7"/>
  <c r="J16" i="7"/>
  <c r="L16" i="7"/>
  <c r="L15" i="7"/>
  <c r="H16" i="7"/>
  <c r="L25" i="7"/>
  <c r="L24" i="7"/>
  <c r="L13" i="7"/>
  <c r="L12" i="7"/>
  <c r="L10" i="7"/>
  <c r="L9" i="7"/>
  <c r="L8" i="7"/>
  <c r="J8" i="7"/>
  <c r="K31" i="7" l="1"/>
  <c r="I31" i="7"/>
  <c r="G31" i="7"/>
  <c r="E31" i="7"/>
  <c r="K30" i="7"/>
  <c r="I30" i="7"/>
  <c r="G30" i="7"/>
  <c r="E30" i="7"/>
  <c r="K26" i="7"/>
  <c r="I26" i="7"/>
  <c r="G26" i="7"/>
  <c r="E26" i="7"/>
  <c r="J25" i="7"/>
  <c r="H25" i="7"/>
  <c r="J24" i="7"/>
  <c r="H24" i="7"/>
  <c r="K22" i="7"/>
  <c r="I22" i="7"/>
  <c r="I28" i="7" s="1"/>
  <c r="G22" i="7"/>
  <c r="E22" i="7"/>
  <c r="E28" i="7" s="1"/>
  <c r="I21" i="7"/>
  <c r="L21" i="7" s="1"/>
  <c r="G21" i="7"/>
  <c r="G27" i="7" s="1"/>
  <c r="E21" i="7"/>
  <c r="K20" i="7"/>
  <c r="I20" i="7"/>
  <c r="G20" i="7"/>
  <c r="E20" i="7"/>
  <c r="J19" i="7"/>
  <c r="H19" i="7"/>
  <c r="K17" i="7"/>
  <c r="I17" i="7"/>
  <c r="G17" i="7"/>
  <c r="E17" i="7"/>
  <c r="K14" i="7"/>
  <c r="I14" i="7"/>
  <c r="G14" i="7"/>
  <c r="E14" i="7"/>
  <c r="J13" i="7"/>
  <c r="H13" i="7"/>
  <c r="J12" i="7"/>
  <c r="H12" i="7"/>
  <c r="J10" i="7"/>
  <c r="H10" i="7"/>
  <c r="J9" i="7"/>
  <c r="H9" i="7"/>
  <c r="H8" i="7"/>
  <c r="K32" i="7" l="1"/>
  <c r="L17" i="7"/>
  <c r="L20" i="7"/>
  <c r="J17" i="7"/>
  <c r="J31" i="7"/>
  <c r="L14" i="7"/>
  <c r="L31" i="7"/>
  <c r="J30" i="7"/>
  <c r="L30" i="7"/>
  <c r="L22" i="7"/>
  <c r="H17" i="7"/>
  <c r="J26" i="7"/>
  <c r="K28" i="7"/>
  <c r="L28" i="7" s="1"/>
  <c r="L26" i="7"/>
  <c r="J20" i="7"/>
  <c r="H31" i="7"/>
  <c r="E32" i="7"/>
  <c r="G32" i="7"/>
  <c r="H21" i="7"/>
  <c r="I32" i="7"/>
  <c r="J21" i="7"/>
  <c r="E23" i="7"/>
  <c r="E29" i="7" s="1"/>
  <c r="H20" i="7"/>
  <c r="K23" i="7"/>
  <c r="G23" i="7"/>
  <c r="G29" i="7" s="1"/>
  <c r="H30" i="7"/>
  <c r="H14" i="7"/>
  <c r="J14" i="7"/>
  <c r="H22" i="7"/>
  <c r="E27" i="7"/>
  <c r="H27" i="7" s="1"/>
  <c r="G28" i="7"/>
  <c r="H28" i="7" s="1"/>
  <c r="I23" i="7"/>
  <c r="I29" i="7" s="1"/>
  <c r="J29" i="7" s="1"/>
  <c r="J22" i="7"/>
  <c r="H26" i="7"/>
  <c r="I27" i="7"/>
  <c r="H32" i="7" l="1"/>
  <c r="L32" i="7"/>
  <c r="J32" i="7"/>
  <c r="J27" i="7"/>
  <c r="L27" i="7"/>
  <c r="H29" i="7"/>
  <c r="L23" i="7"/>
  <c r="J28" i="7"/>
  <c r="K29" i="7"/>
  <c r="L29" i="7" s="1"/>
  <c r="H23" i="7"/>
  <c r="J23" i="7"/>
</calcChain>
</file>

<file path=xl/sharedStrings.xml><?xml version="1.0" encoding="utf-8"?>
<sst xmlns="http://schemas.openxmlformats.org/spreadsheetml/2006/main" count="95" uniqueCount="52">
  <si>
    <t>移管債権</t>
    <rPh sb="0" eb="2">
      <t>イカン</t>
    </rPh>
    <rPh sb="2" eb="4">
      <t>サイケン</t>
    </rPh>
    <phoneticPr fontId="2"/>
  </si>
  <si>
    <t>計</t>
    <phoneticPr fontId="2"/>
  </si>
  <si>
    <t>現年度</t>
  </si>
  <si>
    <t>滞納分</t>
  </si>
  <si>
    <t>計</t>
  </si>
  <si>
    <t>債権管理課への移管債権の滞納整理状況の推移</t>
    <rPh sb="19" eb="21">
      <t>スイイ</t>
    </rPh>
    <phoneticPr fontId="2"/>
  </si>
  <si>
    <t>－</t>
  </si>
  <si>
    <t>前年度比</t>
    <rPh sb="0" eb="4">
      <t>ゼンネンドヒ</t>
    </rPh>
    <phoneticPr fontId="2"/>
  </si>
  <si>
    <t>移管決定者</t>
    <rPh sb="0" eb="2">
      <t>イカン</t>
    </rPh>
    <rPh sb="2" eb="4">
      <t>ケッテイ</t>
    </rPh>
    <rPh sb="4" eb="5">
      <t>シャ</t>
    </rPh>
    <phoneticPr fontId="2"/>
  </si>
  <si>
    <t>移管予定者</t>
    <rPh sb="0" eb="2">
      <t>イカン</t>
    </rPh>
    <rPh sb="2" eb="5">
      <t>ヨテイシャ</t>
    </rPh>
    <phoneticPr fontId="2"/>
  </si>
  <si>
    <t>移管予告対象者</t>
    <rPh sb="0" eb="2">
      <t>イカン</t>
    </rPh>
    <rPh sb="2" eb="4">
      <t>ヨコク</t>
    </rPh>
    <rPh sb="4" eb="6">
      <t>タイショウ</t>
    </rPh>
    <phoneticPr fontId="2"/>
  </si>
  <si>
    <t>徴収額</t>
    <rPh sb="0" eb="2">
      <t>チョウシュウ</t>
    </rPh>
    <rPh sb="2" eb="3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</si>
  <si>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</si>
  <si>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</si>
  <si>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</si>
  <si>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</si>
  <si>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</si>
  <si>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</si>
  <si>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</si>
  <si>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</si>
  <si>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</si>
  <si>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</si>
  <si>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</si>
  <si>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ア</t>
    <phoneticPr fontId="2"/>
  </si>
  <si>
    <t>　</t>
    <phoneticPr fontId="2"/>
  </si>
  <si>
    <r>
      <t xml:space="preserve">徴収率
</t>
    </r>
    <r>
      <rPr>
        <sz val="9"/>
        <color theme="1"/>
        <rFont val="ＭＳ Ｐ明朝"/>
        <family val="1"/>
        <charset val="128"/>
      </rPr>
      <t>[⑨/⑧]</t>
    </r>
    <rPh sb="0" eb="2">
      <t>チョウシュウ</t>
    </rPh>
    <rPh sb="2" eb="3">
      <t>リツ</t>
    </rPh>
    <phoneticPr fontId="2"/>
  </si>
  <si>
    <r>
      <t>債権額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[⑤-⑥-⑦]</t>
    </r>
    <rPh sb="0" eb="2">
      <t>サイケン</t>
    </rPh>
    <rPh sb="2" eb="3">
      <t>ガク</t>
    </rPh>
    <phoneticPr fontId="2"/>
  </si>
  <si>
    <r>
      <t xml:space="preserve">収納率
</t>
    </r>
    <r>
      <rPr>
        <sz val="9"/>
        <color theme="1"/>
        <rFont val="ＭＳ Ｐ明朝"/>
        <family val="1"/>
        <charset val="128"/>
      </rPr>
      <t>[（⑥+⑨）/⑤]</t>
    </r>
    <rPh sb="0" eb="2">
      <t>シュウノウ</t>
    </rPh>
    <rPh sb="2" eb="3">
      <t>リツ</t>
    </rPh>
    <phoneticPr fontId="2"/>
  </si>
  <si>
    <t>※２ 調定額や収入額などの金額は督促手数料を除く本料の金額です。　※３ 既収入額は移管前に国民健康保険室で既に徴収した金額です。　※４  既不納欠損額は移管決定の時点で既に時効完成していた金額です。</t>
    <phoneticPr fontId="2"/>
  </si>
  <si>
    <t>平成30年度（2018年度）</t>
    <rPh sb="0" eb="2">
      <t>ヘイセイ</t>
    </rPh>
    <rPh sb="4" eb="6">
      <t>ネンド</t>
    </rPh>
    <rPh sb="11" eb="13">
      <t>ネンド</t>
    </rPh>
    <phoneticPr fontId="2"/>
  </si>
  <si>
    <t>平成29年度（2017年度）</t>
    <rPh sb="0" eb="2">
      <t>ヘイセイ</t>
    </rPh>
    <rPh sb="4" eb="6">
      <t>ネンド</t>
    </rPh>
    <rPh sb="11" eb="13">
      <t>ネンド</t>
    </rPh>
    <phoneticPr fontId="2"/>
  </si>
  <si>
    <t>※１ 移管継続者は前年度以前に移管決定し、当該年度も引き続き移管を継続したものです。</t>
    <rPh sb="9" eb="12">
      <t>ゼンネンド</t>
    </rPh>
    <rPh sb="12" eb="14">
      <t>イゼン</t>
    </rPh>
    <rPh sb="15" eb="17">
      <t>イカン</t>
    </rPh>
    <rPh sb="17" eb="19">
      <t>ケッテイ</t>
    </rPh>
    <rPh sb="21" eb="23">
      <t>トウガイ</t>
    </rPh>
    <rPh sb="23" eb="25">
      <t>ネンド</t>
    </rPh>
    <rPh sb="26" eb="27">
      <t>ヒ</t>
    </rPh>
    <rPh sb="28" eb="29">
      <t>ツヅ</t>
    </rPh>
    <rPh sb="30" eb="32">
      <t>イカン</t>
    </rPh>
    <phoneticPr fontId="6"/>
  </si>
  <si>
    <t>ウ</t>
    <phoneticPr fontId="6"/>
  </si>
  <si>
    <t>エ</t>
    <phoneticPr fontId="6"/>
  </si>
  <si>
    <t>オ</t>
    <phoneticPr fontId="6"/>
  </si>
  <si>
    <t>カ</t>
    <phoneticPr fontId="6"/>
  </si>
  <si>
    <t>処理内容</t>
    <phoneticPr fontId="2"/>
  </si>
  <si>
    <t>－</t>
    <phoneticPr fontId="2"/>
  </si>
  <si>
    <t>現年度</t>
    <phoneticPr fontId="2"/>
  </si>
  <si>
    <t>滞納分</t>
    <phoneticPr fontId="2"/>
  </si>
  <si>
    <t>イ</t>
    <phoneticPr fontId="2"/>
  </si>
  <si>
    <t>令和元年度（2019年度）</t>
    <rPh sb="0" eb="1">
      <t>レイ</t>
    </rPh>
    <rPh sb="1" eb="2">
      <t>ワ</t>
    </rPh>
    <rPh sb="2" eb="4">
      <t>ガンネン</t>
    </rPh>
    <rPh sb="3" eb="5">
      <t>ネンド</t>
    </rPh>
    <rPh sb="10" eb="12">
      <t>ネンド</t>
    </rPh>
    <phoneticPr fontId="2"/>
  </si>
  <si>
    <t>令和2年度（2020年度）</t>
    <rPh sb="0" eb="1">
      <t>レイ</t>
    </rPh>
    <rPh sb="1" eb="2">
      <t>ワ</t>
    </rPh>
    <rPh sb="3" eb="5">
      <t>ネンド</t>
    </rPh>
    <rPh sb="10" eb="11">
      <t>ネン</t>
    </rPh>
    <rPh sb="11" eb="12">
      <t>ド</t>
    </rPh>
    <phoneticPr fontId="2"/>
  </si>
  <si>
    <r>
      <t>（うち、移管継続者）</t>
    </r>
    <r>
      <rPr>
        <sz val="8"/>
        <color theme="1"/>
        <rFont val="ＭＳ Ｐ明朝"/>
        <family val="1"/>
        <charset val="128"/>
      </rPr>
      <t>※１</t>
    </r>
    <rPh sb="4" eb="6">
      <t>イカン</t>
    </rPh>
    <rPh sb="6" eb="8">
      <t>ケイゾク</t>
    </rPh>
    <rPh sb="8" eb="9">
      <t>シャ</t>
    </rPh>
    <phoneticPr fontId="2"/>
  </si>
  <si>
    <r>
      <t xml:space="preserve">調定額
</t>
    </r>
    <r>
      <rPr>
        <sz val="8"/>
        <color theme="1"/>
        <rFont val="ＭＳ Ｐ明朝"/>
        <family val="1"/>
        <charset val="128"/>
      </rPr>
      <t>※２</t>
    </r>
    <rPh sb="0" eb="3">
      <t>チョウテイガク</t>
    </rPh>
    <phoneticPr fontId="2"/>
  </si>
  <si>
    <r>
      <t xml:space="preserve">既収入額
</t>
    </r>
    <r>
      <rPr>
        <sz val="8"/>
        <color theme="1"/>
        <rFont val="ＭＳ Ｐ明朝"/>
        <family val="1"/>
        <charset val="128"/>
      </rPr>
      <t>※３</t>
    </r>
    <rPh sb="0" eb="1">
      <t>キ</t>
    </rPh>
    <rPh sb="1" eb="3">
      <t>シュウニュウ</t>
    </rPh>
    <rPh sb="3" eb="4">
      <t>ガク</t>
    </rPh>
    <phoneticPr fontId="6"/>
  </si>
  <si>
    <r>
      <t xml:space="preserve">既不納欠損額
</t>
    </r>
    <r>
      <rPr>
        <sz val="8"/>
        <color theme="1"/>
        <rFont val="ＭＳ Ｐ明朝"/>
        <family val="1"/>
        <charset val="128"/>
      </rPr>
      <t>※４</t>
    </r>
    <phoneticPr fontId="2"/>
  </si>
  <si>
    <t>移管債権名（債権所管室課名）：国民健康保険料（健康医療部国民健康保険課）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カ</t>
    </rPh>
    <phoneticPr fontId="2"/>
  </si>
  <si>
    <t>-</t>
    <phoneticPr fontId="2"/>
  </si>
  <si>
    <t>備考</t>
    <rPh sb="0" eb="2">
      <t>ビコウ</t>
    </rPh>
    <phoneticPr fontId="2"/>
  </si>
  <si>
    <t>税務部債権管理課</t>
    <phoneticPr fontId="2"/>
  </si>
  <si>
    <t>第1版　令和3年(2021年)8月25日</t>
    <rPh sb="4" eb="5">
      <t>レイ</t>
    </rPh>
    <rPh sb="5" eb="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</si>
</sst>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人&quot;"/>
    <numFmt numFmtId="177" formatCode="#,##0&quot;件&quot;"/>
    <numFmt numFmtId="178" formatCode="#,##0&quot;円&quot;"/>
    <numFmt numFmtId="179" formatCode="0.0%"/>
    <numFmt numFmtId="180" formatCode="\(#,##0&quot;人）&quot;"/>
    <numFmt numFmtId="181" formatCode="#,###&quot;円&quot;"/>
    <numFmt numFmtId="182" formatCode="0.00_ "/>
    <numFmt numFmtId="183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178" fontId="9" fillId="2" borderId="13" xfId="1" applyNumberFormat="1" applyFont="1" applyFill="1" applyBorder="1" applyAlignment="1">
      <alignment vertical="center"/>
    </xf>
    <xf numFmtId="178" fontId="9" fillId="2" borderId="19" xfId="1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178" fontId="9" fillId="2" borderId="22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178" fontId="9" fillId="2" borderId="16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 textRotation="180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14" fillId="2" borderId="0" xfId="1" applyFont="1" applyFill="1" applyAlignment="1">
      <alignment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righ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3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176" fontId="15" fillId="2" borderId="5" xfId="1" applyNumberFormat="1" applyFont="1" applyFill="1" applyBorder="1" applyAlignment="1">
      <alignment vertical="center"/>
    </xf>
    <xf numFmtId="178" fontId="9" fillId="2" borderId="6" xfId="1" applyNumberFormat="1" applyFont="1" applyFill="1" applyBorder="1" applyAlignment="1">
      <alignment horizontal="center" vertical="center"/>
    </xf>
    <xf numFmtId="176" fontId="15" fillId="2" borderId="2" xfId="1" applyNumberFormat="1" applyFont="1" applyFill="1" applyBorder="1" applyAlignment="1">
      <alignment vertical="center"/>
    </xf>
    <xf numFmtId="182" fontId="9" fillId="2" borderId="6" xfId="1" applyNumberFormat="1" applyFont="1" applyFill="1" applyBorder="1" applyAlignment="1">
      <alignment vertical="center"/>
    </xf>
    <xf numFmtId="176" fontId="15" fillId="2" borderId="29" xfId="1" applyNumberFormat="1" applyFont="1" applyFill="1" applyBorder="1" applyAlignment="1">
      <alignment vertical="center"/>
    </xf>
    <xf numFmtId="178" fontId="9" fillId="2" borderId="34" xfId="1" applyNumberFormat="1" applyFont="1" applyFill="1" applyBorder="1" applyAlignment="1">
      <alignment horizontal="center" vertical="center"/>
    </xf>
    <xf numFmtId="176" fontId="15" fillId="2" borderId="33" xfId="1" applyNumberFormat="1" applyFont="1" applyFill="1" applyBorder="1" applyAlignment="1">
      <alignment vertical="center"/>
    </xf>
    <xf numFmtId="182" fontId="9" fillId="2" borderId="34" xfId="1" applyNumberFormat="1" applyFont="1" applyFill="1" applyBorder="1" applyAlignment="1">
      <alignment vertical="center"/>
    </xf>
    <xf numFmtId="176" fontId="15" fillId="2" borderId="32" xfId="1" applyNumberFormat="1" applyFont="1" applyFill="1" applyBorder="1" applyAlignment="1">
      <alignment horizontal="center" vertical="center"/>
    </xf>
    <xf numFmtId="178" fontId="9" fillId="2" borderId="23" xfId="1" applyNumberFormat="1" applyFont="1" applyFill="1" applyBorder="1" applyAlignment="1">
      <alignment horizontal="center" vertical="center"/>
    </xf>
    <xf numFmtId="180" fontId="15" fillId="2" borderId="22" xfId="1" applyNumberFormat="1" applyFont="1" applyFill="1" applyBorder="1" applyAlignment="1">
      <alignment vertical="center"/>
    </xf>
    <xf numFmtId="179" fontId="9" fillId="2" borderId="23" xfId="1" applyNumberFormat="1" applyFont="1" applyFill="1" applyBorder="1" applyAlignment="1">
      <alignment horizontal="center" vertical="center"/>
    </xf>
    <xf numFmtId="177" fontId="9" fillId="2" borderId="39" xfId="1" applyNumberFormat="1" applyFont="1" applyFill="1" applyBorder="1" applyAlignment="1">
      <alignment horizontal="center" vertical="center"/>
    </xf>
    <xf numFmtId="178" fontId="9" fillId="2" borderId="35" xfId="1" applyNumberFormat="1" applyFont="1" applyFill="1" applyBorder="1" applyAlignment="1">
      <alignment vertical="center"/>
    </xf>
    <xf numFmtId="178" fontId="9" fillId="2" borderId="17" xfId="1" applyNumberFormat="1" applyFont="1" applyFill="1" applyBorder="1" applyAlignment="1">
      <alignment horizontal="center" vertical="center"/>
    </xf>
    <xf numFmtId="182" fontId="9" fillId="2" borderId="17" xfId="1" applyNumberFormat="1" applyFont="1" applyFill="1" applyBorder="1" applyAlignment="1">
      <alignment vertical="center"/>
    </xf>
    <xf numFmtId="181" fontId="9" fillId="2" borderId="16" xfId="1" applyNumberFormat="1" applyFont="1" applyFill="1" applyBorder="1" applyAlignment="1">
      <alignment vertical="center"/>
    </xf>
    <xf numFmtId="177" fontId="7" fillId="2" borderId="37" xfId="1" applyNumberFormat="1" applyFont="1" applyFill="1" applyBorder="1" applyAlignment="1">
      <alignment horizontal="center" vertical="center"/>
    </xf>
    <xf numFmtId="178" fontId="9" fillId="2" borderId="30" xfId="1" applyNumberFormat="1" applyFont="1" applyFill="1" applyBorder="1" applyAlignment="1">
      <alignment vertical="center"/>
    </xf>
    <xf numFmtId="178" fontId="9" fillId="2" borderId="14" xfId="1" applyNumberFormat="1" applyFont="1" applyFill="1" applyBorder="1" applyAlignment="1">
      <alignment horizontal="center" vertical="center"/>
    </xf>
    <xf numFmtId="182" fontId="9" fillId="2" borderId="14" xfId="1" applyNumberFormat="1" applyFont="1" applyFill="1" applyBorder="1" applyAlignment="1">
      <alignment vertical="center"/>
    </xf>
    <xf numFmtId="181" fontId="9" fillId="2" borderId="13" xfId="1" applyNumberFormat="1" applyFont="1" applyFill="1" applyBorder="1" applyAlignment="1">
      <alignment vertical="center"/>
    </xf>
    <xf numFmtId="177" fontId="7" fillId="2" borderId="38" xfId="1" applyNumberFormat="1" applyFont="1" applyFill="1" applyBorder="1" applyAlignment="1">
      <alignment horizontal="center" vertical="center"/>
    </xf>
    <xf numFmtId="178" fontId="9" fillId="2" borderId="32" xfId="1" applyNumberFormat="1" applyFont="1" applyFill="1" applyBorder="1" applyAlignment="1">
      <alignment vertical="center"/>
    </xf>
    <xf numFmtId="182" fontId="9" fillId="2" borderId="23" xfId="1" applyNumberFormat="1" applyFont="1" applyFill="1" applyBorder="1" applyAlignment="1">
      <alignment vertical="center"/>
    </xf>
    <xf numFmtId="181" fontId="9" fillId="2" borderId="22" xfId="1" applyNumberFormat="1" applyFont="1" applyFill="1" applyBorder="1" applyAlignment="1">
      <alignment vertical="center"/>
    </xf>
    <xf numFmtId="177" fontId="9" fillId="2" borderId="36" xfId="1" applyNumberFormat="1" applyFont="1" applyFill="1" applyBorder="1" applyAlignment="1">
      <alignment horizontal="center" vertical="center"/>
    </xf>
    <xf numFmtId="178" fontId="9" fillId="2" borderId="31" xfId="1" applyNumberFormat="1" applyFont="1" applyFill="1" applyBorder="1" applyAlignment="1">
      <alignment vertical="center"/>
    </xf>
    <xf numFmtId="178" fontId="9" fillId="2" borderId="20" xfId="1" applyNumberFormat="1" applyFont="1" applyFill="1" applyBorder="1" applyAlignment="1">
      <alignment horizontal="center" vertical="center"/>
    </xf>
    <xf numFmtId="182" fontId="9" fillId="2" borderId="20" xfId="1" applyNumberFormat="1" applyFont="1" applyFill="1" applyBorder="1" applyAlignment="1">
      <alignment vertical="center"/>
    </xf>
    <xf numFmtId="181" fontId="9" fillId="2" borderId="19" xfId="1" applyNumberFormat="1" applyFont="1" applyFill="1" applyBorder="1" applyAlignment="1">
      <alignment vertical="center"/>
    </xf>
    <xf numFmtId="177" fontId="7" fillId="2" borderId="36" xfId="1" applyNumberFormat="1" applyFont="1" applyFill="1" applyBorder="1" applyAlignment="1">
      <alignment horizontal="center" vertical="center"/>
    </xf>
    <xf numFmtId="179" fontId="13" fillId="2" borderId="31" xfId="1" applyNumberFormat="1" applyFont="1" applyFill="1" applyBorder="1" applyAlignment="1">
      <alignment vertical="center"/>
    </xf>
    <xf numFmtId="179" fontId="13" fillId="2" borderId="30" xfId="1" applyNumberFormat="1" applyFont="1" applyFill="1" applyBorder="1" applyAlignment="1">
      <alignment vertical="center"/>
    </xf>
    <xf numFmtId="179" fontId="13" fillId="2" borderId="32" xfId="1" applyNumberFormat="1" applyFont="1" applyFill="1" applyBorder="1" applyAlignment="1">
      <alignment vertical="center"/>
    </xf>
    <xf numFmtId="177" fontId="7" fillId="2" borderId="45" xfId="1" applyNumberFormat="1" applyFont="1" applyFill="1" applyBorder="1" applyAlignment="1">
      <alignment horizontal="center" vertical="center"/>
    </xf>
    <xf numFmtId="179" fontId="13" fillId="2" borderId="46" xfId="1" applyNumberFormat="1" applyFont="1" applyFill="1" applyBorder="1" applyAlignment="1">
      <alignment vertical="center"/>
    </xf>
    <xf numFmtId="178" fontId="9" fillId="2" borderId="15" xfId="1" applyNumberFormat="1" applyFont="1" applyFill="1" applyBorder="1" applyAlignment="1">
      <alignment horizontal="center" vertical="center"/>
    </xf>
    <xf numFmtId="182" fontId="9" fillId="2" borderId="15" xfId="1" applyNumberFormat="1" applyFont="1" applyFill="1" applyBorder="1" applyAlignment="1">
      <alignment vertical="center"/>
    </xf>
    <xf numFmtId="183" fontId="9" fillId="2" borderId="6" xfId="1" applyNumberFormat="1" applyFont="1" applyFill="1" applyBorder="1" applyAlignment="1">
      <alignment vertical="center"/>
    </xf>
    <xf numFmtId="183" fontId="9" fillId="2" borderId="23" xfId="1" applyNumberFormat="1" applyFont="1" applyFill="1" applyBorder="1" applyAlignment="1">
      <alignment vertical="center"/>
    </xf>
    <xf numFmtId="0" fontId="18" fillId="2" borderId="0" xfId="1" applyFont="1" applyFill="1" applyAlignment="1">
      <alignment horizontal="right" vertical="center"/>
    </xf>
    <xf numFmtId="0" fontId="19" fillId="2" borderId="0" xfId="1" applyFont="1" applyFill="1" applyAlignment="1">
      <alignment vertical="center"/>
    </xf>
    <xf numFmtId="0" fontId="10" fillId="2" borderId="2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17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15" fillId="2" borderId="33" xfId="1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2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textRotation="255" wrapText="1"/>
    </xf>
    <xf numFmtId="0" fontId="10" fillId="2" borderId="7" xfId="1" applyFont="1" applyFill="1" applyBorder="1" applyAlignment="1">
      <alignment horizontal="center" vertical="center" textRotation="255" wrapText="1"/>
    </xf>
    <xf numFmtId="0" fontId="10" fillId="2" borderId="26" xfId="1" applyFont="1" applyFill="1" applyBorder="1" applyAlignment="1">
      <alignment horizontal="center" vertical="center" textRotation="255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181" fontId="9" fillId="2" borderId="27" xfId="1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8" xfId="0" applyBorder="1" applyAlignment="1">
      <alignment vertical="center"/>
    </xf>
    <xf numFmtId="179" fontId="13" fillId="2" borderId="27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15" fillId="2" borderId="2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/>
  </sheetViews>
  <sheetFormatPr defaultColWidth="10" defaultRowHeight="14.25" x14ac:dyDescent="0.15"/>
  <cols>
    <col min="1" max="1" width="2.5" style="7" customWidth="1"/>
    <col min="2" max="2" width="3.75" style="6" customWidth="1"/>
    <col min="3" max="3" width="10" style="6" customWidth="1"/>
    <col min="4" max="4" width="7.5" style="6" customWidth="1"/>
    <col min="5" max="5" width="15" style="6" customWidth="1"/>
    <col min="6" max="6" width="7.5" style="6" customWidth="1"/>
    <col min="7" max="7" width="15" style="6" customWidth="1"/>
    <col min="8" max="8" width="7.5" style="6" customWidth="1"/>
    <col min="9" max="9" width="15" style="6" customWidth="1"/>
    <col min="10" max="10" width="7.5" style="6" customWidth="1"/>
    <col min="11" max="11" width="15" style="6" customWidth="1"/>
    <col min="12" max="12" width="8.25" style="6" bestFit="1" customWidth="1"/>
    <col min="13" max="13" width="15" style="6" customWidth="1"/>
    <col min="14" max="14" width="7.5" style="6" customWidth="1"/>
    <col min="15" max="16384" width="10" style="6"/>
  </cols>
  <sheetData>
    <row r="1" spans="1:14" s="3" customFormat="1" ht="22.5" customHeight="1" x14ac:dyDescent="0.15">
      <c r="B1" s="3" t="s">
        <v>51</v>
      </c>
      <c r="I1" s="65"/>
      <c r="J1" s="65"/>
      <c r="K1" s="66"/>
      <c r="N1" s="65" t="s">
        <v>50</v>
      </c>
    </row>
    <row r="2" spans="1:14" s="3" customFormat="1" ht="7.5" customHeight="1" x14ac:dyDescent="0.15"/>
    <row r="3" spans="1:14" ht="22.5" customHeight="1" x14ac:dyDescent="0.15">
      <c r="B3" s="72" t="s">
        <v>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5" customHeight="1" x14ac:dyDescent="0.15">
      <c r="A4" s="10"/>
      <c r="B4" s="3" t="s">
        <v>47</v>
      </c>
      <c r="C4" s="3"/>
      <c r="D4" s="3"/>
      <c r="E4" s="3"/>
      <c r="F4" s="3"/>
      <c r="G4" s="3"/>
      <c r="H4" s="3"/>
      <c r="I4" s="3"/>
      <c r="J4" s="3"/>
      <c r="K4" s="16"/>
      <c r="L4" s="16"/>
      <c r="M4" s="73"/>
      <c r="N4" s="73"/>
    </row>
    <row r="5" spans="1:14" s="11" customFormat="1" ht="12" customHeight="1" thickBot="1" x14ac:dyDescent="0.2">
      <c r="A5" s="9"/>
      <c r="B5" s="74" t="s">
        <v>23</v>
      </c>
      <c r="C5" s="74"/>
      <c r="D5" s="74"/>
      <c r="E5" s="74" t="s">
        <v>40</v>
      </c>
      <c r="F5" s="74"/>
      <c r="G5" s="74" t="s">
        <v>32</v>
      </c>
      <c r="H5" s="74"/>
      <c r="I5" s="74" t="s">
        <v>33</v>
      </c>
      <c r="J5" s="74"/>
      <c r="K5" s="74" t="s">
        <v>34</v>
      </c>
      <c r="L5" s="74"/>
      <c r="M5" s="74" t="s">
        <v>35</v>
      </c>
      <c r="N5" s="74"/>
    </row>
    <row r="6" spans="1:14" ht="15" customHeight="1" x14ac:dyDescent="0.15">
      <c r="A6" s="9"/>
      <c r="B6" s="75" t="s">
        <v>36</v>
      </c>
      <c r="C6" s="76"/>
      <c r="D6" s="77"/>
      <c r="E6" s="67" t="s">
        <v>30</v>
      </c>
      <c r="F6" s="68"/>
      <c r="G6" s="67" t="s">
        <v>29</v>
      </c>
      <c r="H6" s="68"/>
      <c r="I6" s="67" t="s">
        <v>41</v>
      </c>
      <c r="J6" s="68"/>
      <c r="K6" s="67" t="s">
        <v>42</v>
      </c>
      <c r="L6" s="68"/>
      <c r="M6" s="69" t="s">
        <v>49</v>
      </c>
      <c r="N6" s="71"/>
    </row>
    <row r="7" spans="1:14" ht="13.5" customHeight="1" thickBot="1" x14ac:dyDescent="0.2">
      <c r="A7" s="9"/>
      <c r="B7" s="78"/>
      <c r="C7" s="79"/>
      <c r="D7" s="80"/>
      <c r="E7" s="14"/>
      <c r="F7" s="22" t="s">
        <v>7</v>
      </c>
      <c r="G7" s="15"/>
      <c r="H7" s="22" t="s">
        <v>7</v>
      </c>
      <c r="I7" s="15"/>
      <c r="J7" s="23" t="s">
        <v>7</v>
      </c>
      <c r="K7" s="13"/>
      <c r="L7" s="22" t="s">
        <v>7</v>
      </c>
      <c r="M7" s="81"/>
      <c r="N7" s="82"/>
    </row>
    <row r="8" spans="1:14" ht="15.75" customHeight="1" thickBot="1" x14ac:dyDescent="0.2">
      <c r="A8" s="20" t="s">
        <v>12</v>
      </c>
      <c r="B8" s="69" t="s">
        <v>9</v>
      </c>
      <c r="C8" s="70"/>
      <c r="D8" s="71"/>
      <c r="E8" s="24">
        <v>225</v>
      </c>
      <c r="F8" s="25" t="s">
        <v>37</v>
      </c>
      <c r="G8" s="26">
        <v>193</v>
      </c>
      <c r="H8" s="27">
        <f>G8/E8</f>
        <v>0.85777777777777775</v>
      </c>
      <c r="I8" s="26">
        <v>167</v>
      </c>
      <c r="J8" s="27">
        <f>I8/G8</f>
        <v>0.86528497409326421</v>
      </c>
      <c r="K8" s="26">
        <v>436</v>
      </c>
      <c r="L8" s="63">
        <f>K8/I8</f>
        <v>2.6107784431137726</v>
      </c>
      <c r="M8" s="83"/>
      <c r="N8" s="84"/>
    </row>
    <row r="9" spans="1:14" ht="15.75" customHeight="1" thickBot="1" x14ac:dyDescent="0.2">
      <c r="A9" s="20" t="s">
        <v>13</v>
      </c>
      <c r="B9" s="69" t="s">
        <v>10</v>
      </c>
      <c r="C9" s="70"/>
      <c r="D9" s="71"/>
      <c r="E9" s="28">
        <v>34</v>
      </c>
      <c r="F9" s="29" t="s">
        <v>6</v>
      </c>
      <c r="G9" s="30">
        <v>39</v>
      </c>
      <c r="H9" s="31">
        <f>G9/E9</f>
        <v>1.1470588235294117</v>
      </c>
      <c r="I9" s="30">
        <v>44</v>
      </c>
      <c r="J9" s="31">
        <f>I9/G9</f>
        <v>1.1282051282051282</v>
      </c>
      <c r="K9" s="30">
        <v>104</v>
      </c>
      <c r="L9" s="63">
        <f>K9/I9</f>
        <v>2.3636363636363638</v>
      </c>
      <c r="M9" s="83"/>
      <c r="N9" s="84"/>
    </row>
    <row r="10" spans="1:14" ht="15.75" customHeight="1" x14ac:dyDescent="0.15">
      <c r="A10" s="20" t="s">
        <v>14</v>
      </c>
      <c r="B10" s="69" t="s">
        <v>8</v>
      </c>
      <c r="C10" s="70"/>
      <c r="D10" s="71"/>
      <c r="E10" s="24">
        <v>19</v>
      </c>
      <c r="F10" s="25" t="s">
        <v>6</v>
      </c>
      <c r="G10" s="26">
        <v>22</v>
      </c>
      <c r="H10" s="27">
        <f>G10/E10</f>
        <v>1.1578947368421053</v>
      </c>
      <c r="I10" s="26">
        <v>25</v>
      </c>
      <c r="J10" s="27">
        <f>I10/G10</f>
        <v>1.1363636363636365</v>
      </c>
      <c r="K10" s="26">
        <v>61</v>
      </c>
      <c r="L10" s="63">
        <f>K10/I10</f>
        <v>2.44</v>
      </c>
      <c r="M10" s="112"/>
      <c r="N10" s="113"/>
    </row>
    <row r="11" spans="1:14" ht="15.75" customHeight="1" x14ac:dyDescent="0.15">
      <c r="A11" s="21" t="s">
        <v>15</v>
      </c>
      <c r="B11" s="92" t="s">
        <v>43</v>
      </c>
      <c r="C11" s="93"/>
      <c r="D11" s="94"/>
      <c r="E11" s="32" t="s">
        <v>37</v>
      </c>
      <c r="F11" s="33" t="s">
        <v>37</v>
      </c>
      <c r="G11" s="34">
        <v>4</v>
      </c>
      <c r="H11" s="35" t="s">
        <v>37</v>
      </c>
      <c r="I11" s="34">
        <v>6</v>
      </c>
      <c r="J11" s="48">
        <f>I11/G11</f>
        <v>1.5</v>
      </c>
      <c r="K11" s="34">
        <v>3</v>
      </c>
      <c r="L11" s="64">
        <f>K11/I11</f>
        <v>0.5</v>
      </c>
      <c r="M11" s="107"/>
      <c r="N11" s="108"/>
    </row>
    <row r="12" spans="1:14" s="12" customFormat="1" ht="15.75" customHeight="1" x14ac:dyDescent="0.15">
      <c r="A12" s="85" t="s">
        <v>16</v>
      </c>
      <c r="B12" s="88" t="s">
        <v>44</v>
      </c>
      <c r="C12" s="89"/>
      <c r="D12" s="36" t="s">
        <v>38</v>
      </c>
      <c r="E12" s="37">
        <v>4780510</v>
      </c>
      <c r="F12" s="38" t="s">
        <v>37</v>
      </c>
      <c r="G12" s="8">
        <v>4492720</v>
      </c>
      <c r="H12" s="39">
        <f t="shared" ref="H12:L32" si="0">G12/E12</f>
        <v>0.93979931011544793</v>
      </c>
      <c r="I12" s="40">
        <v>5793110</v>
      </c>
      <c r="J12" s="39">
        <f t="shared" si="0"/>
        <v>1.2894438113214266</v>
      </c>
      <c r="K12" s="40">
        <v>8926330</v>
      </c>
      <c r="L12" s="39">
        <f t="shared" si="0"/>
        <v>1.5408528407021445</v>
      </c>
      <c r="M12" s="103"/>
      <c r="N12" s="104"/>
    </row>
    <row r="13" spans="1:14" ht="15.75" customHeight="1" x14ac:dyDescent="0.15">
      <c r="A13" s="85"/>
      <c r="B13" s="88"/>
      <c r="C13" s="89"/>
      <c r="D13" s="41" t="s">
        <v>39</v>
      </c>
      <c r="E13" s="42">
        <v>19867221</v>
      </c>
      <c r="F13" s="43" t="s">
        <v>37</v>
      </c>
      <c r="G13" s="1">
        <v>24646695</v>
      </c>
      <c r="H13" s="44">
        <f t="shared" si="0"/>
        <v>1.2405708377633691</v>
      </c>
      <c r="I13" s="45">
        <v>22782113</v>
      </c>
      <c r="J13" s="44">
        <f t="shared" si="0"/>
        <v>0.92434758493988745</v>
      </c>
      <c r="K13" s="45">
        <v>37199008</v>
      </c>
      <c r="L13" s="44">
        <f t="shared" si="0"/>
        <v>1.6328164117173856</v>
      </c>
      <c r="M13" s="105"/>
      <c r="N13" s="106"/>
    </row>
    <row r="14" spans="1:14" ht="15.75" customHeight="1" x14ac:dyDescent="0.15">
      <c r="A14" s="85"/>
      <c r="B14" s="88"/>
      <c r="C14" s="89"/>
      <c r="D14" s="46" t="s">
        <v>1</v>
      </c>
      <c r="E14" s="47">
        <f>SUM(E12:E13)</f>
        <v>24647731</v>
      </c>
      <c r="F14" s="33" t="s">
        <v>37</v>
      </c>
      <c r="G14" s="4">
        <f>SUM(G12:G13)</f>
        <v>29139415</v>
      </c>
      <c r="H14" s="48">
        <f t="shared" si="0"/>
        <v>1.1822351923590857</v>
      </c>
      <c r="I14" s="49">
        <f>SUM(I12:I13)</f>
        <v>28575223</v>
      </c>
      <c r="J14" s="48">
        <f t="shared" si="0"/>
        <v>0.98063818371096334</v>
      </c>
      <c r="K14" s="49">
        <f>SUM(K12:K13)</f>
        <v>46125338</v>
      </c>
      <c r="L14" s="48">
        <f t="shared" si="0"/>
        <v>1.6141724598264728</v>
      </c>
      <c r="M14" s="107"/>
      <c r="N14" s="108"/>
    </row>
    <row r="15" spans="1:14" ht="15.75" customHeight="1" x14ac:dyDescent="0.15">
      <c r="A15" s="85" t="s">
        <v>17</v>
      </c>
      <c r="B15" s="86" t="s">
        <v>45</v>
      </c>
      <c r="C15" s="87"/>
      <c r="D15" s="50" t="s">
        <v>38</v>
      </c>
      <c r="E15" s="51">
        <v>0</v>
      </c>
      <c r="F15" s="52" t="s">
        <v>6</v>
      </c>
      <c r="G15" s="2">
        <v>0</v>
      </c>
      <c r="H15" s="53">
        <v>1</v>
      </c>
      <c r="I15" s="54">
        <v>785930</v>
      </c>
      <c r="J15" s="52" t="s">
        <v>6</v>
      </c>
      <c r="K15" s="54">
        <v>284110</v>
      </c>
      <c r="L15" s="44">
        <f>K15/I15</f>
        <v>0.36149529856348528</v>
      </c>
      <c r="M15" s="103"/>
      <c r="N15" s="104"/>
    </row>
    <row r="16" spans="1:14" ht="15.75" customHeight="1" x14ac:dyDescent="0.15">
      <c r="A16" s="85"/>
      <c r="B16" s="88"/>
      <c r="C16" s="89"/>
      <c r="D16" s="41" t="s">
        <v>39</v>
      </c>
      <c r="E16" s="42">
        <v>6027</v>
      </c>
      <c r="F16" s="43" t="s">
        <v>6</v>
      </c>
      <c r="G16" s="1">
        <v>376270</v>
      </c>
      <c r="H16" s="44">
        <f t="shared" si="0"/>
        <v>62.430728388916542</v>
      </c>
      <c r="I16" s="45">
        <v>16000</v>
      </c>
      <c r="J16" s="44">
        <f>I16/G16</f>
        <v>4.2522656602971269E-2</v>
      </c>
      <c r="K16" s="45">
        <v>45850</v>
      </c>
      <c r="L16" s="44">
        <f>K16/I16</f>
        <v>2.8656250000000001</v>
      </c>
      <c r="M16" s="105"/>
      <c r="N16" s="106"/>
    </row>
    <row r="17" spans="1:14" ht="15.75" customHeight="1" x14ac:dyDescent="0.15">
      <c r="A17" s="85"/>
      <c r="B17" s="90"/>
      <c r="C17" s="91"/>
      <c r="D17" s="46" t="s">
        <v>1</v>
      </c>
      <c r="E17" s="47">
        <f>SUM(E15:E16)</f>
        <v>6027</v>
      </c>
      <c r="F17" s="33" t="s">
        <v>6</v>
      </c>
      <c r="G17" s="4">
        <f>SUM(G15:G16)</f>
        <v>376270</v>
      </c>
      <c r="H17" s="48">
        <f t="shared" si="0"/>
        <v>62.430728388916542</v>
      </c>
      <c r="I17" s="49">
        <f>SUM(I15:I16)</f>
        <v>801930</v>
      </c>
      <c r="J17" s="48">
        <f>I17/G17</f>
        <v>2.1312621256012969</v>
      </c>
      <c r="K17" s="49">
        <f>SUM(K15:K16)</f>
        <v>329960</v>
      </c>
      <c r="L17" s="48">
        <f>K17/I17</f>
        <v>0.4114573591211203</v>
      </c>
      <c r="M17" s="107"/>
      <c r="N17" s="108"/>
    </row>
    <row r="18" spans="1:14" ht="15.75" customHeight="1" x14ac:dyDescent="0.15">
      <c r="A18" s="85" t="s">
        <v>18</v>
      </c>
      <c r="B18" s="88" t="s">
        <v>46</v>
      </c>
      <c r="C18" s="89"/>
      <c r="D18" s="50" t="s">
        <v>38</v>
      </c>
      <c r="E18" s="51">
        <v>0</v>
      </c>
      <c r="F18" s="52" t="s">
        <v>6</v>
      </c>
      <c r="G18" s="2">
        <v>0</v>
      </c>
      <c r="H18" s="53">
        <v>1</v>
      </c>
      <c r="I18" s="2">
        <v>0</v>
      </c>
      <c r="J18" s="53">
        <v>1</v>
      </c>
      <c r="K18" s="2">
        <v>0</v>
      </c>
      <c r="L18" s="53">
        <v>1</v>
      </c>
      <c r="M18" s="103"/>
      <c r="N18" s="104"/>
    </row>
    <row r="19" spans="1:14" ht="15.75" customHeight="1" x14ac:dyDescent="0.15">
      <c r="A19" s="85"/>
      <c r="B19" s="88"/>
      <c r="C19" s="89"/>
      <c r="D19" s="41" t="s">
        <v>39</v>
      </c>
      <c r="E19" s="42">
        <v>3732590</v>
      </c>
      <c r="F19" s="43" t="s">
        <v>6</v>
      </c>
      <c r="G19" s="1">
        <v>8955070</v>
      </c>
      <c r="H19" s="44">
        <f t="shared" si="0"/>
        <v>2.399157153611835</v>
      </c>
      <c r="I19" s="1">
        <v>4177320</v>
      </c>
      <c r="J19" s="44">
        <f t="shared" si="0"/>
        <v>0.46647541560255812</v>
      </c>
      <c r="K19" s="45">
        <v>10121540</v>
      </c>
      <c r="L19" s="44">
        <f>K19/I19</f>
        <v>2.4229745386994535</v>
      </c>
      <c r="M19" s="105"/>
      <c r="N19" s="106"/>
    </row>
    <row r="20" spans="1:14" ht="15.75" customHeight="1" x14ac:dyDescent="0.15">
      <c r="A20" s="85"/>
      <c r="B20" s="88"/>
      <c r="C20" s="89"/>
      <c r="D20" s="46" t="s">
        <v>1</v>
      </c>
      <c r="E20" s="47">
        <f>SUM(E18:E19)</f>
        <v>3732590</v>
      </c>
      <c r="F20" s="33" t="s">
        <v>6</v>
      </c>
      <c r="G20" s="4">
        <f>SUM(G18:G19)</f>
        <v>8955070</v>
      </c>
      <c r="H20" s="48">
        <f t="shared" si="0"/>
        <v>2.399157153611835</v>
      </c>
      <c r="I20" s="4">
        <f>SUM(I18:I19)</f>
        <v>4177320</v>
      </c>
      <c r="J20" s="48">
        <f t="shared" si="0"/>
        <v>0.46647541560255812</v>
      </c>
      <c r="K20" s="49">
        <f>SUM(K18:K19)</f>
        <v>10121540</v>
      </c>
      <c r="L20" s="48">
        <f>K20/I20</f>
        <v>2.4229745386994535</v>
      </c>
      <c r="M20" s="107"/>
      <c r="N20" s="108"/>
    </row>
    <row r="21" spans="1:14" ht="15.75" customHeight="1" x14ac:dyDescent="0.15">
      <c r="A21" s="85" t="s">
        <v>19</v>
      </c>
      <c r="B21" s="97" t="s">
        <v>0</v>
      </c>
      <c r="C21" s="100" t="s">
        <v>26</v>
      </c>
      <c r="D21" s="55" t="s">
        <v>38</v>
      </c>
      <c r="E21" s="51">
        <f>E12-E15-E18</f>
        <v>4780510</v>
      </c>
      <c r="F21" s="52" t="s">
        <v>6</v>
      </c>
      <c r="G21" s="2">
        <f>G12-G15-G18</f>
        <v>4492720</v>
      </c>
      <c r="H21" s="53">
        <f t="shared" si="0"/>
        <v>0.93979931011544793</v>
      </c>
      <c r="I21" s="54">
        <f>I12-I15-I18</f>
        <v>5007180</v>
      </c>
      <c r="J21" s="53">
        <f t="shared" si="0"/>
        <v>1.1145096956854645</v>
      </c>
      <c r="K21" s="54">
        <f>K12-K15-K18</f>
        <v>8642220</v>
      </c>
      <c r="L21" s="53">
        <f t="shared" si="0"/>
        <v>1.7259655135225815</v>
      </c>
      <c r="M21" s="103"/>
      <c r="N21" s="104"/>
    </row>
    <row r="22" spans="1:14" ht="15.75" customHeight="1" x14ac:dyDescent="0.15">
      <c r="A22" s="85"/>
      <c r="B22" s="98"/>
      <c r="C22" s="101"/>
      <c r="D22" s="41" t="s">
        <v>39</v>
      </c>
      <c r="E22" s="42">
        <f>E13-E16-E19</f>
        <v>16128604</v>
      </c>
      <c r="F22" s="43" t="s">
        <v>6</v>
      </c>
      <c r="G22" s="1">
        <f>G13-G16-G19</f>
        <v>15315355</v>
      </c>
      <c r="H22" s="44">
        <f t="shared" si="0"/>
        <v>0.94957722317442972</v>
      </c>
      <c r="I22" s="45">
        <f>I13-I16-I19</f>
        <v>18588793</v>
      </c>
      <c r="J22" s="44">
        <f t="shared" si="0"/>
        <v>1.2137356920554567</v>
      </c>
      <c r="K22" s="45">
        <f>K13-K16-K19</f>
        <v>27031618</v>
      </c>
      <c r="L22" s="44">
        <f t="shared" si="0"/>
        <v>1.4541889836526771</v>
      </c>
      <c r="M22" s="105"/>
      <c r="N22" s="106"/>
    </row>
    <row r="23" spans="1:14" ht="15.75" customHeight="1" x14ac:dyDescent="0.15">
      <c r="A23" s="85"/>
      <c r="B23" s="98"/>
      <c r="C23" s="101"/>
      <c r="D23" s="46" t="s">
        <v>1</v>
      </c>
      <c r="E23" s="47">
        <f>SUM(E21:E22)</f>
        <v>20909114</v>
      </c>
      <c r="F23" s="33" t="s">
        <v>6</v>
      </c>
      <c r="G23" s="4">
        <f>SUM(G21:G22)</f>
        <v>19808075</v>
      </c>
      <c r="H23" s="48">
        <f t="shared" si="0"/>
        <v>0.94734167119658919</v>
      </c>
      <c r="I23" s="49">
        <f>SUM(I21:I22)</f>
        <v>23595973</v>
      </c>
      <c r="J23" s="48">
        <f t="shared" si="0"/>
        <v>1.191229990799207</v>
      </c>
      <c r="K23" s="49">
        <f>SUM(K21:K22)</f>
        <v>35673838</v>
      </c>
      <c r="L23" s="48">
        <f t="shared" si="0"/>
        <v>1.5118612824315403</v>
      </c>
      <c r="M23" s="107"/>
      <c r="N23" s="108"/>
    </row>
    <row r="24" spans="1:14" ht="15.75" customHeight="1" x14ac:dyDescent="0.15">
      <c r="A24" s="85" t="s">
        <v>20</v>
      </c>
      <c r="B24" s="98"/>
      <c r="C24" s="100" t="s">
        <v>11</v>
      </c>
      <c r="D24" s="55" t="s">
        <v>38</v>
      </c>
      <c r="E24" s="51">
        <v>3122841</v>
      </c>
      <c r="F24" s="52" t="s">
        <v>48</v>
      </c>
      <c r="G24" s="2">
        <v>3189580</v>
      </c>
      <c r="H24" s="53">
        <f t="shared" si="0"/>
        <v>1.021371244965722</v>
      </c>
      <c r="I24" s="54">
        <v>4071530</v>
      </c>
      <c r="J24" s="53">
        <f t="shared" si="0"/>
        <v>1.2765097599056929</v>
      </c>
      <c r="K24" s="54">
        <v>5576066</v>
      </c>
      <c r="L24" s="53">
        <f t="shared" si="0"/>
        <v>1.3695259521604901</v>
      </c>
      <c r="M24" s="103"/>
      <c r="N24" s="104"/>
    </row>
    <row r="25" spans="1:14" ht="15.75" customHeight="1" x14ac:dyDescent="0.15">
      <c r="A25" s="85"/>
      <c r="B25" s="98"/>
      <c r="C25" s="101"/>
      <c r="D25" s="41" t="s">
        <v>39</v>
      </c>
      <c r="E25" s="42">
        <v>10540908</v>
      </c>
      <c r="F25" s="43" t="s">
        <v>6</v>
      </c>
      <c r="G25" s="1">
        <v>10966468</v>
      </c>
      <c r="H25" s="44">
        <f t="shared" si="0"/>
        <v>1.040372233587467</v>
      </c>
      <c r="I25" s="45">
        <v>11069685</v>
      </c>
      <c r="J25" s="44">
        <f t="shared" si="0"/>
        <v>1.0094120550025769</v>
      </c>
      <c r="K25" s="45">
        <v>20119649</v>
      </c>
      <c r="L25" s="44">
        <f t="shared" si="0"/>
        <v>1.8175448533540024</v>
      </c>
      <c r="M25" s="105"/>
      <c r="N25" s="106"/>
    </row>
    <row r="26" spans="1:14" ht="15.75" customHeight="1" x14ac:dyDescent="0.15">
      <c r="A26" s="85"/>
      <c r="B26" s="98"/>
      <c r="C26" s="101"/>
      <c r="D26" s="46" t="s">
        <v>1</v>
      </c>
      <c r="E26" s="47">
        <f>SUM(E24:E25)</f>
        <v>13663749</v>
      </c>
      <c r="F26" s="33" t="s">
        <v>6</v>
      </c>
      <c r="G26" s="4">
        <f>SUM(G24:G25)</f>
        <v>14156048</v>
      </c>
      <c r="H26" s="48">
        <f t="shared" si="0"/>
        <v>1.0360295699225739</v>
      </c>
      <c r="I26" s="49">
        <f>SUM(I24:I25)</f>
        <v>15141215</v>
      </c>
      <c r="J26" s="48">
        <f t="shared" si="0"/>
        <v>1.0695933639106057</v>
      </c>
      <c r="K26" s="49">
        <f>SUM(K24:K25)</f>
        <v>25695715</v>
      </c>
      <c r="L26" s="48">
        <f t="shared" si="0"/>
        <v>1.697070875752045</v>
      </c>
      <c r="M26" s="107"/>
      <c r="N26" s="108"/>
    </row>
    <row r="27" spans="1:14" ht="15.75" customHeight="1" x14ac:dyDescent="0.15">
      <c r="A27" s="85" t="s">
        <v>21</v>
      </c>
      <c r="B27" s="98"/>
      <c r="C27" s="100" t="s">
        <v>25</v>
      </c>
      <c r="D27" s="55" t="s">
        <v>38</v>
      </c>
      <c r="E27" s="56">
        <f>IF(E24=0,"",E24/E21)</f>
        <v>0.65324431912076331</v>
      </c>
      <c r="F27" s="52" t="s">
        <v>6</v>
      </c>
      <c r="G27" s="56">
        <f>IF(G24=0,"",G24/G21)</f>
        <v>0.70994408732349223</v>
      </c>
      <c r="H27" s="53">
        <f t="shared" si="0"/>
        <v>1.0867971852844343</v>
      </c>
      <c r="I27" s="56">
        <f>IF(I24=0,"",I24/I21)</f>
        <v>0.81313833335330465</v>
      </c>
      <c r="J27" s="53">
        <f t="shared" ref="J27:J32" si="1">I27/G27</f>
        <v>1.145355455270932</v>
      </c>
      <c r="K27" s="56">
        <f>IF(K24=0,"",K24/K21)</f>
        <v>0.64521222556241331</v>
      </c>
      <c r="L27" s="53">
        <f t="shared" ref="L27:L31" si="2">K27/I27</f>
        <v>0.79348396096592799</v>
      </c>
      <c r="M27" s="109"/>
      <c r="N27" s="104"/>
    </row>
    <row r="28" spans="1:14" ht="15.75" customHeight="1" x14ac:dyDescent="0.15">
      <c r="A28" s="85"/>
      <c r="B28" s="98"/>
      <c r="C28" s="101"/>
      <c r="D28" s="41" t="s">
        <v>39</v>
      </c>
      <c r="E28" s="57">
        <f>IF(E25=0,"",E25/E22)</f>
        <v>0.65355364915649239</v>
      </c>
      <c r="F28" s="43" t="s">
        <v>6</v>
      </c>
      <c r="G28" s="57">
        <f>IF(G25=0,"",G25/G22)</f>
        <v>0.71604399636835059</v>
      </c>
      <c r="H28" s="44">
        <f t="shared" si="0"/>
        <v>1.0956162471015367</v>
      </c>
      <c r="I28" s="57">
        <f>IF(I25=0,"",I25/I22)</f>
        <v>0.59550316150166394</v>
      </c>
      <c r="J28" s="44">
        <f t="shared" si="1"/>
        <v>0.83165722291081468</v>
      </c>
      <c r="K28" s="57">
        <f>IF(K25=0,"",K25/K22)</f>
        <v>0.74430058163739954</v>
      </c>
      <c r="L28" s="44">
        <f t="shared" si="2"/>
        <v>1.2498683966018203</v>
      </c>
      <c r="M28" s="105"/>
      <c r="N28" s="106"/>
    </row>
    <row r="29" spans="1:14" ht="15.75" customHeight="1" x14ac:dyDescent="0.15">
      <c r="A29" s="85"/>
      <c r="B29" s="99"/>
      <c r="C29" s="102"/>
      <c r="D29" s="46" t="s">
        <v>1</v>
      </c>
      <c r="E29" s="58">
        <f>IF(E26=0,"",E26/E23)</f>
        <v>0.65348292615363812</v>
      </c>
      <c r="F29" s="33" t="s">
        <v>6</v>
      </c>
      <c r="G29" s="58">
        <f>IF(G26=0,"",G26/G23)</f>
        <v>0.71466046044353126</v>
      </c>
      <c r="H29" s="48">
        <f t="shared" si="0"/>
        <v>1.0936176475948354</v>
      </c>
      <c r="I29" s="58">
        <f>IF(I26=0,"",I26/I23)</f>
        <v>0.64168640131941157</v>
      </c>
      <c r="J29" s="48">
        <f t="shared" si="1"/>
        <v>0.89788988874684539</v>
      </c>
      <c r="K29" s="58">
        <f>IF(K26=0,"",K26/K23)</f>
        <v>0.72029578090252022</v>
      </c>
      <c r="L29" s="48">
        <f t="shared" si="2"/>
        <v>1.1225043563670276</v>
      </c>
      <c r="M29" s="107"/>
      <c r="N29" s="108"/>
    </row>
    <row r="30" spans="1:14" ht="15.75" customHeight="1" x14ac:dyDescent="0.15">
      <c r="A30" s="85" t="s">
        <v>22</v>
      </c>
      <c r="B30" s="86" t="s">
        <v>27</v>
      </c>
      <c r="C30" s="87"/>
      <c r="D30" s="55" t="s">
        <v>2</v>
      </c>
      <c r="E30" s="56">
        <f>IF(E24=0,"",(E15+E24)/E12)</f>
        <v>0.65324431912076331</v>
      </c>
      <c r="F30" s="52" t="s">
        <v>6</v>
      </c>
      <c r="G30" s="56">
        <f>IF(G24=0,"",(G15+G24)/G12)</f>
        <v>0.70994408732349223</v>
      </c>
      <c r="H30" s="53">
        <f t="shared" si="0"/>
        <v>1.0867971852844343</v>
      </c>
      <c r="I30" s="56">
        <f>IF(I24=0,"",(I15+I24)/I12)</f>
        <v>0.83848917075629503</v>
      </c>
      <c r="J30" s="53">
        <f t="shared" si="1"/>
        <v>1.181063672094828</v>
      </c>
      <c r="K30" s="56">
        <f>IF(K24=0,"",(K15+K24)/K12)</f>
        <v>0.6565045208949255</v>
      </c>
      <c r="L30" s="53">
        <f t="shared" si="2"/>
        <v>0.78296124003936252</v>
      </c>
      <c r="M30" s="109"/>
      <c r="N30" s="104"/>
    </row>
    <row r="31" spans="1:14" ht="15.75" customHeight="1" x14ac:dyDescent="0.15">
      <c r="A31" s="85"/>
      <c r="B31" s="88"/>
      <c r="C31" s="89"/>
      <c r="D31" s="41" t="s">
        <v>3</v>
      </c>
      <c r="E31" s="57">
        <f>IF(E25=0,"",(E16+E25)/E13)</f>
        <v>0.53087117720188448</v>
      </c>
      <c r="F31" s="43" t="s">
        <v>6</v>
      </c>
      <c r="G31" s="57">
        <f>IF(G25=0,"",(G16+G25)/G13)</f>
        <v>0.46021334706336892</v>
      </c>
      <c r="H31" s="44">
        <f t="shared" si="0"/>
        <v>0.8669021164212779</v>
      </c>
      <c r="I31" s="57">
        <f>IF(I25=0,"",(I16+I25)/I13)</f>
        <v>0.486595997482762</v>
      </c>
      <c r="J31" s="44">
        <f t="shared" si="1"/>
        <v>1.0573269997225012</v>
      </c>
      <c r="K31" s="57">
        <f>IF(K25=0,"",(K16+K25)/K13)</f>
        <v>0.54209776239194341</v>
      </c>
      <c r="L31" s="44">
        <f t="shared" si="2"/>
        <v>1.1140612853297207</v>
      </c>
      <c r="M31" s="105"/>
      <c r="N31" s="106"/>
    </row>
    <row r="32" spans="1:14" ht="15.75" customHeight="1" thickBot="1" x14ac:dyDescent="0.2">
      <c r="A32" s="85"/>
      <c r="B32" s="95"/>
      <c r="C32" s="96"/>
      <c r="D32" s="59" t="s">
        <v>4</v>
      </c>
      <c r="E32" s="60">
        <f>IF(E26=0,"",(E17+E26)/E14)</f>
        <v>0.5546058580402391</v>
      </c>
      <c r="F32" s="61" t="s">
        <v>6</v>
      </c>
      <c r="G32" s="60">
        <f>IF(G26=0,"",(G17+G26)/G14)</f>
        <v>0.49871687540741638</v>
      </c>
      <c r="H32" s="62">
        <f t="shared" si="0"/>
        <v>0.89922756526533532</v>
      </c>
      <c r="I32" s="60">
        <f>IF(I26=0,"",(I17+I26)/I14)</f>
        <v>0.55793597831240027</v>
      </c>
      <c r="J32" s="62">
        <f t="shared" si="1"/>
        <v>1.1187429297567002</v>
      </c>
      <c r="K32" s="60">
        <f>IF(K26=0,"",(K17+K26)/K14)</f>
        <v>0.56423814173459286</v>
      </c>
      <c r="L32" s="62">
        <f>K32/I32</f>
        <v>1.011295495661088</v>
      </c>
      <c r="M32" s="110"/>
      <c r="N32" s="111"/>
    </row>
    <row r="33" spans="1:10" s="5" customFormat="1" ht="11.25" customHeight="1" x14ac:dyDescent="0.15">
      <c r="A33" s="17" t="s">
        <v>31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1.25" customHeight="1" x14ac:dyDescent="0.15">
      <c r="A34" s="18" t="s">
        <v>28</v>
      </c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15">
      <c r="B35" s="6" t="s">
        <v>24</v>
      </c>
    </row>
  </sheetData>
  <mergeCells count="43">
    <mergeCell ref="M21:N23"/>
    <mergeCell ref="M24:N26"/>
    <mergeCell ref="M27:N29"/>
    <mergeCell ref="M30:N32"/>
    <mergeCell ref="M9:N9"/>
    <mergeCell ref="M10:N11"/>
    <mergeCell ref="M12:N14"/>
    <mergeCell ref="M15:N17"/>
    <mergeCell ref="M18:N20"/>
    <mergeCell ref="A30:A32"/>
    <mergeCell ref="B30:C32"/>
    <mergeCell ref="A18:A20"/>
    <mergeCell ref="B18:C20"/>
    <mergeCell ref="A21:A23"/>
    <mergeCell ref="B21:B29"/>
    <mergeCell ref="C21:C23"/>
    <mergeCell ref="A24:A26"/>
    <mergeCell ref="C24:C26"/>
    <mergeCell ref="A27:A29"/>
    <mergeCell ref="C27:C29"/>
    <mergeCell ref="A15:A17"/>
    <mergeCell ref="B15:C17"/>
    <mergeCell ref="E6:F6"/>
    <mergeCell ref="G6:H6"/>
    <mergeCell ref="I6:J6"/>
    <mergeCell ref="B9:D9"/>
    <mergeCell ref="B10:D10"/>
    <mergeCell ref="B11:D11"/>
    <mergeCell ref="A12:A14"/>
    <mergeCell ref="B12:C14"/>
    <mergeCell ref="K6:L6"/>
    <mergeCell ref="B8:D8"/>
    <mergeCell ref="B3:N3"/>
    <mergeCell ref="M4:N4"/>
    <mergeCell ref="B5:D5"/>
    <mergeCell ref="E5:F5"/>
    <mergeCell ref="G5:H5"/>
    <mergeCell ref="I5:J5"/>
    <mergeCell ref="K5:L5"/>
    <mergeCell ref="M5:N5"/>
    <mergeCell ref="B6:D7"/>
    <mergeCell ref="M6:N7"/>
    <mergeCell ref="M8:N8"/>
  </mergeCells>
  <phoneticPr fontId="2"/>
  <pageMargins left="0.39370078740157483" right="0.59055118110236227" top="0.78740157480314965" bottom="0.78740157480314965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移管債権の滞納整理状況の推移</vt:lpstr>
      <vt:lpstr>移管債権の滞納整理状況の推移!Print_Area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2021-08-25T08:16:10Z</dcterms:created>
  <dcterms:modified xsi:type="dcterms:W3CDTF">2021-08-25T08:25:13Z</dcterms:modified>
</cp:coreProperties>
</file>