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29k005a-1\files\k0000023\室課専用\01_庶務\01議会資料\決算委員会\R1決算\ホームページ公開資料\オープンデータ\"/>
    </mc:Choice>
  </mc:AlternateContent>
  <bookViews>
    <workbookView xWindow="10695" yWindow="-105" windowWidth="9735" windowHeight="8490" tabRatio="682"/>
  </bookViews>
  <sheets>
    <sheet name="令和元年度（2019年度）債権管理課への移管債権の滞納整理状況" sheetId="1" r:id="rId1"/>
  </sheets>
  <definedNames>
    <definedName name="_xlnm.Print_Area" localSheetId="0">'令和元年度（2019年度）債権管理課への移管債権の滞納整理状況'!$A$1:$O$44</definedName>
  </definedNames>
  <calcPr calcId="162913"/>
</workbook>
</file>

<file path=xl/calcChain.xml><?xml version="1.0" encoding="utf-8"?>
<calcChain xmlns="http://schemas.openxmlformats.org/spreadsheetml/2006/main">
  <c r="H31" i="1" l="1"/>
  <c r="K24" i="1" l="1"/>
  <c r="H20" i="1"/>
  <c r="H19" i="1"/>
  <c r="H21" i="1" s="1"/>
  <c r="G20" i="1"/>
  <c r="G19" i="1"/>
  <c r="I20" i="1"/>
  <c r="I19" i="1"/>
  <c r="I21" i="1" l="1"/>
  <c r="G21" i="1"/>
  <c r="J23" i="1" l="1"/>
  <c r="M23" i="1" s="1"/>
  <c r="E31" i="1" l="1"/>
  <c r="N41" i="1" l="1"/>
  <c r="N40" i="1"/>
  <c r="L42" i="1"/>
  <c r="K42" i="1"/>
  <c r="O42" i="1" s="1"/>
  <c r="I42" i="1"/>
  <c r="H42" i="1"/>
  <c r="G42" i="1"/>
  <c r="O41" i="1"/>
  <c r="J41" i="1"/>
  <c r="M41" i="1" s="1"/>
  <c r="O40" i="1"/>
  <c r="J40" i="1"/>
  <c r="M40" i="1" s="1"/>
  <c r="L39" i="1"/>
  <c r="K39" i="1"/>
  <c r="I39" i="1"/>
  <c r="H39" i="1"/>
  <c r="G39" i="1"/>
  <c r="O38" i="1"/>
  <c r="J38" i="1"/>
  <c r="M38" i="1" s="1"/>
  <c r="O37" i="1"/>
  <c r="J37" i="1"/>
  <c r="M37" i="1" s="1"/>
  <c r="L36" i="1"/>
  <c r="K36" i="1"/>
  <c r="I36" i="1"/>
  <c r="H36" i="1"/>
  <c r="G36" i="1"/>
  <c r="O35" i="1"/>
  <c r="J35" i="1"/>
  <c r="M35" i="1" s="1"/>
  <c r="O34" i="1"/>
  <c r="J34" i="1"/>
  <c r="M34" i="1" s="1"/>
  <c r="L32" i="1"/>
  <c r="K32" i="1"/>
  <c r="I32" i="1"/>
  <c r="I17" i="1" s="1"/>
  <c r="I11" i="1" s="1"/>
  <c r="H32" i="1"/>
  <c r="H17" i="1" s="1"/>
  <c r="H11" i="1" s="1"/>
  <c r="G32" i="1"/>
  <c r="L31" i="1"/>
  <c r="K31" i="1"/>
  <c r="I31" i="1"/>
  <c r="G31" i="1"/>
  <c r="L30" i="1"/>
  <c r="I30" i="1"/>
  <c r="H30" i="1"/>
  <c r="G30" i="1"/>
  <c r="O29" i="1"/>
  <c r="J29" i="1"/>
  <c r="M29" i="1" s="1"/>
  <c r="K30" i="1"/>
  <c r="J28" i="1"/>
  <c r="M28" i="1" s="1"/>
  <c r="L27" i="1"/>
  <c r="K27" i="1"/>
  <c r="I27" i="1"/>
  <c r="H27" i="1"/>
  <c r="G27" i="1"/>
  <c r="O26" i="1"/>
  <c r="J26" i="1"/>
  <c r="M26" i="1" s="1"/>
  <c r="O25" i="1"/>
  <c r="J25" i="1"/>
  <c r="M25" i="1" s="1"/>
  <c r="L24" i="1"/>
  <c r="I24" i="1"/>
  <c r="H24" i="1"/>
  <c r="G24" i="1"/>
  <c r="O23" i="1"/>
  <c r="O22" i="1"/>
  <c r="J22" i="1"/>
  <c r="M22" i="1" s="1"/>
  <c r="L20" i="1"/>
  <c r="L17" i="1" s="1"/>
  <c r="L11" i="1" s="1"/>
  <c r="K20" i="1"/>
  <c r="L19" i="1"/>
  <c r="K19" i="1"/>
  <c r="E19" i="1"/>
  <c r="E16" i="1" s="1"/>
  <c r="E10" i="1" s="1"/>
  <c r="L15" i="1"/>
  <c r="K15" i="1"/>
  <c r="I15" i="1"/>
  <c r="H15" i="1"/>
  <c r="G15" i="1"/>
  <c r="O14" i="1"/>
  <c r="J14" i="1"/>
  <c r="M14" i="1" s="1"/>
  <c r="O13" i="1"/>
  <c r="J13" i="1"/>
  <c r="M13" i="1" s="1"/>
  <c r="H33" i="1" l="1"/>
  <c r="I33" i="1"/>
  <c r="J15" i="1"/>
  <c r="M15" i="1" s="1"/>
  <c r="L21" i="1"/>
  <c r="J24" i="1"/>
  <c r="M24" i="1" s="1"/>
  <c r="J27" i="1"/>
  <c r="M27" i="1"/>
  <c r="J36" i="1"/>
  <c r="M36" i="1" s="1"/>
  <c r="K33" i="1"/>
  <c r="K21" i="1"/>
  <c r="K16" i="1"/>
  <c r="N35" i="1"/>
  <c r="O36" i="1"/>
  <c r="N34" i="1"/>
  <c r="J32" i="1"/>
  <c r="M32" i="1" s="1"/>
  <c r="G17" i="1"/>
  <c r="J17" i="1" s="1"/>
  <c r="N17" i="1" s="1"/>
  <c r="O15" i="1"/>
  <c r="O27" i="1"/>
  <c r="O39" i="1"/>
  <c r="N13" i="1"/>
  <c r="N14" i="1"/>
  <c r="H16" i="1"/>
  <c r="H10" i="1" s="1"/>
  <c r="H12" i="1" s="1"/>
  <c r="N26" i="1"/>
  <c r="G11" i="1"/>
  <c r="J11" i="1" s="1"/>
  <c r="N28" i="1"/>
  <c r="H18" i="1"/>
  <c r="I16" i="1"/>
  <c r="I18" i="1" s="1"/>
  <c r="N32" i="1"/>
  <c r="N36" i="1"/>
  <c r="K10" i="1"/>
  <c r="O20" i="1"/>
  <c r="J30" i="1"/>
  <c r="M30" i="1" s="1"/>
  <c r="J39" i="1"/>
  <c r="M39" i="1" s="1"/>
  <c r="N23" i="1"/>
  <c r="N29" i="1"/>
  <c r="N37" i="1"/>
  <c r="G16" i="1"/>
  <c r="G10" i="1" s="1"/>
  <c r="L16" i="1"/>
  <c r="K17" i="1"/>
  <c r="J21" i="1"/>
  <c r="J20" i="1"/>
  <c r="M20" i="1" s="1"/>
  <c r="O30" i="1"/>
  <c r="G33" i="1"/>
  <c r="J33" i="1" s="1"/>
  <c r="L33" i="1"/>
  <c r="O32" i="1"/>
  <c r="J42" i="1"/>
  <c r="M42" i="1" s="1"/>
  <c r="N25" i="1"/>
  <c r="N38" i="1"/>
  <c r="N42" i="1"/>
  <c r="N27" i="1"/>
  <c r="O24" i="1"/>
  <c r="N22" i="1"/>
  <c r="N24" i="1"/>
  <c r="N15" i="1"/>
  <c r="O21" i="1"/>
  <c r="J19" i="1"/>
  <c r="M19" i="1" s="1"/>
  <c r="O19" i="1"/>
  <c r="O28" i="1"/>
  <c r="J31" i="1"/>
  <c r="M31" i="1" s="1"/>
  <c r="O31" i="1"/>
  <c r="N30" i="1" l="1"/>
  <c r="M17" i="1"/>
  <c r="M21" i="1"/>
  <c r="M33" i="1"/>
  <c r="G12" i="1"/>
  <c r="O16" i="1"/>
  <c r="O33" i="1"/>
  <c r="N21" i="1"/>
  <c r="G18" i="1"/>
  <c r="N31" i="1"/>
  <c r="I10" i="1"/>
  <c r="I12" i="1" s="1"/>
  <c r="J16" i="1"/>
  <c r="M16" i="1" s="1"/>
  <c r="O17" i="1"/>
  <c r="K11" i="1"/>
  <c r="M11" i="1" s="1"/>
  <c r="N39" i="1"/>
  <c r="K18" i="1"/>
  <c r="N20" i="1"/>
  <c r="L18" i="1"/>
  <c r="L10" i="1"/>
  <c r="L12" i="1" s="1"/>
  <c r="N33" i="1"/>
  <c r="N19" i="1"/>
  <c r="J10" i="1" l="1"/>
  <c r="M10" i="1" s="1"/>
  <c r="N16" i="1"/>
  <c r="O11" i="1"/>
  <c r="N11" i="1"/>
  <c r="J18" i="1"/>
  <c r="M18" i="1" s="1"/>
  <c r="O18" i="1"/>
  <c r="J12" i="1"/>
  <c r="K12" i="1"/>
  <c r="O10" i="1"/>
  <c r="M12" i="1" l="1"/>
  <c r="N18" i="1"/>
  <c r="N12" i="1"/>
  <c r="O12" i="1"/>
  <c r="N10" i="1"/>
</calcChain>
</file>

<file path=xl/sharedStrings.xml><?xml version="1.0" encoding="utf-8"?>
<sst xmlns="http://schemas.openxmlformats.org/spreadsheetml/2006/main" count="87" uniqueCount="55">
  <si>
    <t>ア</t>
    <phoneticPr fontId="3"/>
  </si>
  <si>
    <t>イ</t>
    <phoneticPr fontId="3"/>
  </si>
  <si>
    <t>ウ</t>
    <phoneticPr fontId="3"/>
  </si>
  <si>
    <t>エ</t>
    <phoneticPr fontId="3"/>
  </si>
  <si>
    <t>オ</t>
    <phoneticPr fontId="7"/>
  </si>
  <si>
    <t>カ</t>
    <phoneticPr fontId="7"/>
  </si>
  <si>
    <t>キ</t>
    <phoneticPr fontId="7"/>
  </si>
  <si>
    <t>ク</t>
    <phoneticPr fontId="3"/>
  </si>
  <si>
    <t>ケ</t>
    <phoneticPr fontId="7"/>
  </si>
  <si>
    <t>処理内容</t>
    <phoneticPr fontId="3"/>
  </si>
  <si>
    <t>対象者数</t>
    <phoneticPr fontId="3"/>
  </si>
  <si>
    <t>項目</t>
    <rPh sb="0" eb="2">
      <t>コウモク</t>
    </rPh>
    <phoneticPr fontId="7"/>
  </si>
  <si>
    <r>
      <t xml:space="preserve">既不納欠損額
</t>
    </r>
    <r>
      <rPr>
        <sz val="8"/>
        <color theme="1"/>
        <rFont val="ＭＳ Ｐ明朝"/>
        <family val="1"/>
        <charset val="128"/>
      </rPr>
      <t>※３</t>
    </r>
    <rPh sb="0" eb="1">
      <t>キ</t>
    </rPh>
    <rPh sb="1" eb="3">
      <t>フノウ</t>
    </rPh>
    <rPh sb="3" eb="5">
      <t>ケッソン</t>
    </rPh>
    <rPh sb="5" eb="6">
      <t>ガク</t>
    </rPh>
    <phoneticPr fontId="7"/>
  </si>
  <si>
    <t>移管債権</t>
    <rPh sb="0" eb="2">
      <t>イカン</t>
    </rPh>
    <rPh sb="2" eb="4">
      <t>サイケン</t>
    </rPh>
    <phoneticPr fontId="3"/>
  </si>
  <si>
    <r>
      <t xml:space="preserve">債権額
</t>
    </r>
    <r>
      <rPr>
        <sz val="8"/>
        <color theme="1"/>
        <rFont val="ＭＳ Ｐ明朝"/>
        <family val="1"/>
        <charset val="128"/>
      </rPr>
      <t>［エ－オ－カ］</t>
    </r>
    <rPh sb="0" eb="2">
      <t>サイケン</t>
    </rPh>
    <rPh sb="2" eb="3">
      <t>ガク</t>
    </rPh>
    <phoneticPr fontId="7"/>
  </si>
  <si>
    <t>徴収額</t>
    <rPh sb="0" eb="2">
      <t>チョウシュウ</t>
    </rPh>
    <phoneticPr fontId="3"/>
  </si>
  <si>
    <t>（うち、配当額）</t>
    <rPh sb="4" eb="6">
      <t>ハイトウ</t>
    </rPh>
    <rPh sb="6" eb="7">
      <t>ガク</t>
    </rPh>
    <phoneticPr fontId="7"/>
  </si>
  <si>
    <t>現年度</t>
    <phoneticPr fontId="3"/>
  </si>
  <si>
    <t>滞納分</t>
    <phoneticPr fontId="3"/>
  </si>
  <si>
    <t>計</t>
    <phoneticPr fontId="3"/>
  </si>
  <si>
    <t xml:space="preserve"> 完納</t>
    <phoneticPr fontId="3"/>
  </si>
  <si>
    <t xml:space="preserve"> 分納・納付約束</t>
    <phoneticPr fontId="3"/>
  </si>
  <si>
    <t xml:space="preserve"> 連絡無し</t>
    <phoneticPr fontId="3"/>
  </si>
  <si>
    <t xml:space="preserve"> </t>
    <phoneticPr fontId="3"/>
  </si>
  <si>
    <t>計</t>
    <phoneticPr fontId="3"/>
  </si>
  <si>
    <t>コ</t>
    <phoneticPr fontId="3"/>
  </si>
  <si>
    <t>サ</t>
    <phoneticPr fontId="3"/>
  </si>
  <si>
    <t>シ</t>
    <phoneticPr fontId="3"/>
  </si>
  <si>
    <r>
      <t xml:space="preserve">既収入額
</t>
    </r>
    <r>
      <rPr>
        <sz val="8"/>
        <color theme="1"/>
        <rFont val="ＭＳ Ｐ明朝"/>
        <family val="1"/>
        <charset val="128"/>
      </rPr>
      <t>※２</t>
    </r>
    <rPh sb="0" eb="1">
      <t>キ</t>
    </rPh>
    <rPh sb="1" eb="3">
      <t>シュウニュウ</t>
    </rPh>
    <rPh sb="3" eb="4">
      <t>ガク</t>
    </rPh>
    <phoneticPr fontId="7"/>
  </si>
  <si>
    <r>
      <t xml:space="preserve">収納率
</t>
    </r>
    <r>
      <rPr>
        <sz val="8"/>
        <color theme="1"/>
        <rFont val="ＭＳ Ｐ明朝"/>
        <family val="1"/>
        <charset val="128"/>
      </rPr>
      <t>［（オ＋ク）／エ］</t>
    </r>
    <rPh sb="0" eb="2">
      <t>シュウノウ</t>
    </rPh>
    <phoneticPr fontId="3"/>
  </si>
  <si>
    <r>
      <t xml:space="preserve">徴収未済額
</t>
    </r>
    <r>
      <rPr>
        <sz val="8"/>
        <color theme="1"/>
        <rFont val="ＭＳ Ｐ明朝"/>
        <family val="1"/>
        <charset val="128"/>
      </rPr>
      <t>［キ－ク］</t>
    </r>
    <rPh sb="0" eb="2">
      <t>チョウシュウ</t>
    </rPh>
    <phoneticPr fontId="3"/>
  </si>
  <si>
    <r>
      <t xml:space="preserve">徴収率
</t>
    </r>
    <r>
      <rPr>
        <sz val="8"/>
        <color theme="1"/>
        <rFont val="ＭＳ Ｐ明朝"/>
        <family val="1"/>
        <charset val="128"/>
      </rPr>
      <t>［ク／キ］</t>
    </r>
    <rPh sb="0" eb="2">
      <t>チョウシュウ</t>
    </rPh>
    <rPh sb="2" eb="3">
      <t>リツ</t>
    </rPh>
    <phoneticPr fontId="3"/>
  </si>
  <si>
    <t>②</t>
    <phoneticPr fontId="3"/>
  </si>
  <si>
    <t>④</t>
    <phoneticPr fontId="3"/>
  </si>
  <si>
    <t>⑤</t>
    <phoneticPr fontId="3"/>
  </si>
  <si>
    <t>⑥</t>
    <phoneticPr fontId="3"/>
  </si>
  <si>
    <t>①</t>
    <phoneticPr fontId="3"/>
  </si>
  <si>
    <t>⑦</t>
    <phoneticPr fontId="3"/>
  </si>
  <si>
    <t>③</t>
    <phoneticPr fontId="3"/>
  </si>
  <si>
    <t>⑧</t>
    <phoneticPr fontId="3"/>
  </si>
  <si>
    <t>⑨</t>
    <phoneticPr fontId="3"/>
  </si>
  <si>
    <t>⑩</t>
    <phoneticPr fontId="3"/>
  </si>
  <si>
    <t>⑪</t>
    <phoneticPr fontId="3"/>
  </si>
  <si>
    <r>
      <t xml:space="preserve">調定額
</t>
    </r>
    <r>
      <rPr>
        <sz val="8"/>
        <color theme="1"/>
        <rFont val="ＭＳ Ｐ明朝"/>
        <family val="1"/>
        <charset val="128"/>
      </rPr>
      <t>※１</t>
    </r>
    <phoneticPr fontId="3"/>
  </si>
  <si>
    <r>
      <t xml:space="preserve">移管継続者
</t>
    </r>
    <r>
      <rPr>
        <sz val="8"/>
        <color theme="1"/>
        <rFont val="ＭＳ Ｐ明朝"/>
        <family val="1"/>
        <charset val="128"/>
      </rPr>
      <t>※４</t>
    </r>
    <rPh sb="0" eb="2">
      <t>イカン</t>
    </rPh>
    <rPh sb="2" eb="4">
      <t>ケイゾク</t>
    </rPh>
    <rPh sb="4" eb="5">
      <t>シャ</t>
    </rPh>
    <phoneticPr fontId="3"/>
  </si>
  <si>
    <r>
      <t xml:space="preserve"> 移管決定者</t>
    </r>
    <r>
      <rPr>
        <sz val="8"/>
        <color theme="1"/>
        <rFont val="ＭＳ Ｐ明朝"/>
        <family val="1"/>
        <charset val="128"/>
      </rPr>
      <t xml:space="preserve">
</t>
    </r>
    <r>
      <rPr>
        <sz val="9"/>
        <color theme="1"/>
        <rFont val="ＭＳ Ｐ明朝"/>
        <family val="1"/>
        <charset val="128"/>
      </rPr>
      <t>［④＋⑧］</t>
    </r>
    <phoneticPr fontId="3"/>
  </si>
  <si>
    <r>
      <t xml:space="preserve">移管者合計
</t>
    </r>
    <r>
      <rPr>
        <sz val="9"/>
        <color theme="1"/>
        <rFont val="ＭＳ Ｐ明朝"/>
        <family val="1"/>
        <charset val="128"/>
      </rPr>
      <t>［②＋③］</t>
    </r>
    <rPh sb="0" eb="2">
      <t>イカン</t>
    </rPh>
    <rPh sb="2" eb="3">
      <t>シャ</t>
    </rPh>
    <rPh sb="3" eb="5">
      <t>ゴウケイ</t>
    </rPh>
    <phoneticPr fontId="3"/>
  </si>
  <si>
    <r>
      <t xml:space="preserve"> 滞納処分実施分</t>
    </r>
    <r>
      <rPr>
        <sz val="9"/>
        <color theme="1"/>
        <rFont val="ＭＳ Ｐ明朝"/>
        <family val="1"/>
        <charset val="128"/>
      </rPr>
      <t xml:space="preserve">
［⑤＋⑥＋⑦］</t>
    </r>
    <phoneticPr fontId="3"/>
  </si>
  <si>
    <r>
      <t xml:space="preserve"> 滞納処分未実施分
</t>
    </r>
    <r>
      <rPr>
        <sz val="9"/>
        <color theme="1"/>
        <rFont val="ＭＳ Ｐ明朝"/>
        <family val="1"/>
        <charset val="128"/>
      </rPr>
      <t>［⑨＋⑩＋⑪］</t>
    </r>
    <phoneticPr fontId="3"/>
  </si>
  <si>
    <t>※３ 既不納欠損額は移管決定した時点で既に時効完成していた金額です。　※４ 移管継続者は平成30年度（2018年度）に移管決定又は移管継続し、令和元年度（2019年度）も引き続き移管を継続したものです。</t>
    <rPh sb="3" eb="4">
      <t>キ</t>
    </rPh>
    <rPh sb="29" eb="31">
      <t>キンガク</t>
    </rPh>
    <phoneticPr fontId="3"/>
  </si>
  <si>
    <t>税務部債権管理課</t>
    <phoneticPr fontId="3"/>
  </si>
  <si>
    <t>令和元年度（2019年度）債権管理課への移管債権の滞納整理状況</t>
    <rPh sb="0" eb="1">
      <t>レイ</t>
    </rPh>
    <rPh sb="1" eb="2">
      <t>ワ</t>
    </rPh>
    <rPh sb="2" eb="3">
      <t>モト</t>
    </rPh>
    <rPh sb="3" eb="5">
      <t>ネンド</t>
    </rPh>
    <rPh sb="10" eb="12">
      <t>ネンド</t>
    </rPh>
    <rPh sb="13" eb="15">
      <t>サイケン</t>
    </rPh>
    <phoneticPr fontId="3"/>
  </si>
  <si>
    <t>移管債権名（債権所管室課名）：国民健康保険料（健康医療部国民健康保険課）</t>
    <rPh sb="6" eb="8">
      <t>サイケン</t>
    </rPh>
    <rPh sb="8" eb="10">
      <t>ショカン</t>
    </rPh>
    <rPh sb="10" eb="11">
      <t>シツ</t>
    </rPh>
    <rPh sb="11" eb="12">
      <t>カ</t>
    </rPh>
    <rPh sb="12" eb="13">
      <t>メイ</t>
    </rPh>
    <rPh sb="23" eb="25">
      <t>ケンコウ</t>
    </rPh>
    <rPh sb="25" eb="27">
      <t>イリョウ</t>
    </rPh>
    <rPh sb="27" eb="28">
      <t>ブ</t>
    </rPh>
    <rPh sb="28" eb="30">
      <t>コクミン</t>
    </rPh>
    <rPh sb="30" eb="32">
      <t>ケンコウ</t>
    </rPh>
    <rPh sb="32" eb="34">
      <t>ホケン</t>
    </rPh>
    <rPh sb="34" eb="35">
      <t>カ</t>
    </rPh>
    <phoneticPr fontId="3"/>
  </si>
  <si>
    <t>第1版　令和2年(2020年)8月19日</t>
    <rPh sb="4" eb="5">
      <t>レイ</t>
    </rPh>
    <rPh sb="5" eb="6">
      <t>ワ</t>
    </rPh>
    <phoneticPr fontId="3"/>
  </si>
  <si>
    <t>※１ 調定額や収入額などの金額は督促手数料を除く本料の金額です。　※２  既収入額は移管前に国民健康保険課で既に徴収した金額です。</t>
    <rPh sb="7" eb="9">
      <t>シュウニュウ</t>
    </rPh>
    <rPh sb="9" eb="10">
      <t>ガク</t>
    </rPh>
    <rPh sb="13" eb="15">
      <t>キンガク</t>
    </rPh>
    <rPh sb="16" eb="18">
      <t>トクソク</t>
    </rPh>
    <rPh sb="18" eb="21">
      <t>テスウリョウ</t>
    </rPh>
    <rPh sb="52" eb="53">
      <t>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</si>
</sst>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人&quot;"/>
    <numFmt numFmtId="177" formatCode="#,##0&quot;件&quot;"/>
    <numFmt numFmtId="178" formatCode="#,##0&quot;円&quot;"/>
    <numFmt numFmtId="179" formatCode="\(#,##0&quot;円）&quot;"/>
    <numFmt numFmtId="180" formatCode="0.0%"/>
  </numFmts>
  <fonts count="21" x14ac:knownFonts="1">
    <font>
      <sz val="11"/>
      <color theme="1"/>
      <name val="ＭＳ Ｐゴシック"/>
      <family val="2"/>
      <charset val="128"/>
      <scheme val="minor"/>
    </font>
    <font>
      <sz val="11"/>
      <name val="ＭＳ Ｐゴシック"/>
      <family val="3"/>
      <charset val="128"/>
    </font>
    <font>
      <sz val="18"/>
      <color theme="1"/>
      <name val="ＭＳ 明朝"/>
      <family val="1"/>
      <charset val="128"/>
    </font>
    <font>
      <sz val="6"/>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6"/>
      <name val="ＭＳ Ｐゴシック"/>
      <family val="3"/>
      <charset val="128"/>
    </font>
    <font>
      <sz val="10"/>
      <color theme="1"/>
      <name val="ＭＳ Ｐ明朝"/>
      <family val="1"/>
      <charset val="128"/>
    </font>
    <font>
      <sz val="8"/>
      <color theme="1"/>
      <name val="ＭＳ Ｐ明朝"/>
      <family val="1"/>
      <charset val="128"/>
    </font>
    <font>
      <sz val="14"/>
      <color theme="1"/>
      <name val="ＭＳ 明朝"/>
      <family val="1"/>
      <charset val="128"/>
    </font>
    <font>
      <sz val="14"/>
      <color theme="1"/>
      <name val="ＭＳ Ｐ明朝"/>
      <family val="1"/>
      <charset val="128"/>
    </font>
    <font>
      <sz val="10"/>
      <name val="ＭＳ Ｐ明朝"/>
      <family val="1"/>
      <charset val="128"/>
    </font>
    <font>
      <sz val="11"/>
      <name val="ＭＳ 明朝"/>
      <family val="1"/>
      <charset val="128"/>
    </font>
    <font>
      <sz val="14"/>
      <name val="ＭＳ 明朝"/>
      <family val="1"/>
      <charset val="128"/>
    </font>
    <font>
      <sz val="14"/>
      <name val="ＭＳ Ｐ明朝"/>
      <family val="1"/>
      <charset val="128"/>
    </font>
    <font>
      <sz val="11"/>
      <color rgb="FFFF0000"/>
      <name val="ＭＳ 明朝"/>
      <family val="1"/>
      <charset val="128"/>
    </font>
    <font>
      <sz val="8"/>
      <color theme="1"/>
      <name val="ＭＳ 明朝"/>
      <family val="1"/>
      <charset val="128"/>
    </font>
    <font>
      <sz val="9"/>
      <color theme="1"/>
      <name val="ＭＳ Ｐ明朝"/>
      <family val="1"/>
      <charset val="128"/>
    </font>
    <font>
      <sz val="18"/>
      <color theme="1"/>
      <name val="ＭＳ ゴシック"/>
      <family val="3"/>
      <charset val="128"/>
    </font>
    <font>
      <u/>
      <sz val="14"/>
      <color theme="1"/>
      <name val="ＭＳ 明朝"/>
      <family val="1"/>
      <charset val="128"/>
    </font>
  </fonts>
  <fills count="3">
    <fill>
      <patternFill patternType="none"/>
    </fill>
    <fill>
      <patternFill patternType="gray125"/>
    </fill>
    <fill>
      <patternFill patternType="solid">
        <fgColor theme="0"/>
        <bgColor indexed="64"/>
      </patternFill>
    </fill>
  </fills>
  <borders count="71">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indexed="64"/>
      </left>
      <right style="thin">
        <color indexed="64"/>
      </right>
      <top style="medium">
        <color indexed="64"/>
      </top>
      <bottom/>
      <diagonal/>
    </border>
    <border>
      <left style="thin">
        <color auto="1"/>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hair">
        <color auto="1"/>
      </left>
      <right style="thin">
        <color auto="1"/>
      </right>
      <top style="hair">
        <color auto="1"/>
      </top>
      <bottom style="medium">
        <color auto="1"/>
      </bottom>
      <diagonal/>
    </border>
    <border>
      <left style="medium">
        <color auto="1"/>
      </left>
      <right/>
      <top style="medium">
        <color auto="1"/>
      </top>
      <bottom style="hair">
        <color auto="1"/>
      </bottom>
      <diagonal/>
    </border>
    <border>
      <left style="thin">
        <color auto="1"/>
      </left>
      <right/>
      <top style="medium">
        <color auto="1"/>
      </top>
      <bottom style="hair">
        <color auto="1"/>
      </bottom>
      <diagonal/>
    </border>
    <border>
      <left style="thin">
        <color auto="1"/>
      </left>
      <right style="medium">
        <color auto="1"/>
      </right>
      <top style="medium">
        <color auto="1"/>
      </top>
      <bottom style="hair">
        <color auto="1"/>
      </bottom>
      <diagonal/>
    </border>
    <border>
      <left/>
      <right/>
      <top style="medium">
        <color auto="1"/>
      </top>
      <bottom style="hair">
        <color auto="1"/>
      </bottom>
      <diagonal/>
    </border>
    <border>
      <left style="hair">
        <color indexed="64"/>
      </left>
      <right style="thin">
        <color auto="1"/>
      </right>
      <top style="medium">
        <color auto="1"/>
      </top>
      <bottom style="hair">
        <color auto="1"/>
      </bottom>
      <diagonal/>
    </border>
    <border>
      <left style="medium">
        <color indexed="64"/>
      </left>
      <right style="medium">
        <color auto="1"/>
      </right>
      <top style="medium">
        <color auto="1"/>
      </top>
      <bottom style="hair">
        <color auto="1"/>
      </bottom>
      <diagonal/>
    </border>
    <border>
      <left style="medium">
        <color auto="1"/>
      </left>
      <right/>
      <top style="hair">
        <color auto="1"/>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right/>
      <top style="hair">
        <color auto="1"/>
      </top>
      <bottom style="hair">
        <color auto="1"/>
      </bottom>
      <diagonal/>
    </border>
    <border>
      <left style="hair">
        <color auto="1"/>
      </left>
      <right style="thin">
        <color auto="1"/>
      </right>
      <top style="hair">
        <color auto="1"/>
      </top>
      <bottom style="hair">
        <color auto="1"/>
      </bottom>
      <diagonal/>
    </border>
    <border>
      <left style="medium">
        <color indexed="64"/>
      </left>
      <right style="medium">
        <color auto="1"/>
      </right>
      <top/>
      <bottom style="hair">
        <color auto="1"/>
      </bottom>
      <diagonal/>
    </border>
    <border>
      <left style="medium">
        <color auto="1"/>
      </left>
      <right/>
      <top style="hair">
        <color auto="1"/>
      </top>
      <bottom style="medium">
        <color auto="1"/>
      </bottom>
      <diagonal/>
    </border>
    <border>
      <left style="thin">
        <color auto="1"/>
      </left>
      <right/>
      <top style="hair">
        <color auto="1"/>
      </top>
      <bottom style="medium">
        <color auto="1"/>
      </bottom>
      <diagonal/>
    </border>
    <border>
      <left style="thin">
        <color auto="1"/>
      </left>
      <right style="medium">
        <color auto="1"/>
      </right>
      <top style="hair">
        <color auto="1"/>
      </top>
      <bottom style="medium">
        <color auto="1"/>
      </bottom>
      <diagonal/>
    </border>
    <border>
      <left/>
      <right/>
      <top style="hair">
        <color auto="1"/>
      </top>
      <bottom style="medium">
        <color auto="1"/>
      </bottom>
      <diagonal/>
    </border>
    <border>
      <left style="medium">
        <color auto="1"/>
      </left>
      <right/>
      <top/>
      <bottom style="hair">
        <color auto="1"/>
      </bottom>
      <diagonal/>
    </border>
    <border>
      <left style="thin">
        <color auto="1"/>
      </left>
      <right/>
      <top/>
      <bottom style="hair">
        <color auto="1"/>
      </bottom>
      <diagonal/>
    </border>
    <border>
      <left style="thin">
        <color auto="1"/>
      </left>
      <right style="medium">
        <color auto="1"/>
      </right>
      <top/>
      <bottom style="hair">
        <color auto="1"/>
      </bottom>
      <diagonal/>
    </border>
    <border>
      <left/>
      <right/>
      <top/>
      <bottom style="hair">
        <color auto="1"/>
      </bottom>
      <diagonal/>
    </border>
    <border>
      <left style="hair">
        <color indexed="64"/>
      </left>
      <right style="thin">
        <color auto="1"/>
      </right>
      <top/>
      <bottom style="hair">
        <color auto="1"/>
      </bottom>
      <diagonal/>
    </border>
    <border>
      <left style="medium">
        <color auto="1"/>
      </left>
      <right/>
      <top style="hair">
        <color auto="1"/>
      </top>
      <bottom/>
      <diagonal/>
    </border>
    <border>
      <left style="thin">
        <color auto="1"/>
      </left>
      <right/>
      <top style="hair">
        <color auto="1"/>
      </top>
      <bottom/>
      <diagonal/>
    </border>
    <border>
      <left style="thin">
        <color auto="1"/>
      </left>
      <right style="medium">
        <color auto="1"/>
      </right>
      <top style="hair">
        <color auto="1"/>
      </top>
      <bottom/>
      <diagonal/>
    </border>
    <border>
      <left/>
      <right/>
      <top style="hair">
        <color auto="1"/>
      </top>
      <bottom style="thin">
        <color auto="1"/>
      </bottom>
      <diagonal/>
    </border>
    <border>
      <left style="thin">
        <color auto="1"/>
      </left>
      <right/>
      <top style="hair">
        <color auto="1"/>
      </top>
      <bottom style="thin">
        <color auto="1"/>
      </bottom>
      <diagonal/>
    </border>
    <border>
      <left style="hair">
        <color auto="1"/>
      </left>
      <right style="thin">
        <color auto="1"/>
      </right>
      <top style="hair">
        <color auto="1"/>
      </top>
      <bottom style="thin">
        <color auto="1"/>
      </bottom>
      <diagonal/>
    </border>
    <border>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medium">
        <color auto="1"/>
      </right>
      <top style="thin">
        <color auto="1"/>
      </top>
      <bottom style="hair">
        <color auto="1"/>
      </bottom>
      <diagonal/>
    </border>
    <border>
      <left/>
      <right/>
      <top style="thin">
        <color auto="1"/>
      </top>
      <bottom style="hair">
        <color auto="1"/>
      </bottom>
      <diagonal/>
    </border>
    <border>
      <left style="hair">
        <color auto="1"/>
      </left>
      <right style="thin">
        <color auto="1"/>
      </right>
      <top style="thin">
        <color auto="1"/>
      </top>
      <bottom style="hair">
        <color auto="1"/>
      </bottom>
      <diagonal/>
    </border>
    <border>
      <left style="medium">
        <color indexed="64"/>
      </left>
      <right style="medium">
        <color auto="1"/>
      </right>
      <top style="thin">
        <color auto="1"/>
      </top>
      <bottom style="hair">
        <color auto="1"/>
      </bottom>
      <diagonal/>
    </border>
    <border>
      <left style="thin">
        <color auto="1"/>
      </left>
      <right/>
      <top/>
      <bottom/>
      <diagonal/>
    </border>
    <border>
      <left style="medium">
        <color auto="1"/>
      </left>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s>
  <cellStyleXfs count="4">
    <xf numFmtId="0" fontId="0" fillId="0" borderId="0">
      <alignment vertical="center"/>
    </xf>
    <xf numFmtId="0" fontId="1" fillId="0" borderId="0"/>
    <xf numFmtId="9" fontId="1" fillId="0" borderId="0" applyFont="0" applyFill="0" applyBorder="0" applyAlignment="0" applyProtection="0"/>
    <xf numFmtId="38" fontId="1" fillId="0" borderId="0" applyFont="0" applyFill="0" applyBorder="0" applyAlignment="0" applyProtection="0"/>
  </cellStyleXfs>
  <cellXfs count="201">
    <xf numFmtId="0" fontId="0" fillId="0" borderId="0" xfId="0">
      <alignment vertical="center"/>
    </xf>
    <xf numFmtId="177" fontId="8" fillId="2" borderId="26" xfId="1" applyNumberFormat="1" applyFont="1" applyFill="1" applyBorder="1" applyAlignment="1">
      <alignment horizontal="center" vertical="center"/>
    </xf>
    <xf numFmtId="178" fontId="12" fillId="2" borderId="26" xfId="1" applyNumberFormat="1" applyFont="1" applyFill="1" applyBorder="1" applyAlignment="1">
      <alignment vertical="center"/>
    </xf>
    <xf numFmtId="178" fontId="12" fillId="2" borderId="27" xfId="1" applyNumberFormat="1" applyFont="1" applyFill="1" applyBorder="1" applyAlignment="1">
      <alignment vertical="center"/>
    </xf>
    <xf numFmtId="178" fontId="12" fillId="2" borderId="28" xfId="1" applyNumberFormat="1" applyFont="1" applyFill="1" applyBorder="1" applyAlignment="1">
      <alignment vertical="center"/>
    </xf>
    <xf numFmtId="178" fontId="12" fillId="2" borderId="29" xfId="1" applyNumberFormat="1" applyFont="1" applyFill="1" applyBorder="1" applyAlignment="1">
      <alignment vertical="center"/>
    </xf>
    <xf numFmtId="180" fontId="12" fillId="2" borderId="31" xfId="1" applyNumberFormat="1" applyFont="1" applyFill="1" applyBorder="1" applyAlignment="1">
      <alignment vertical="center"/>
    </xf>
    <xf numFmtId="177" fontId="8" fillId="2" borderId="32" xfId="1" applyNumberFormat="1" applyFont="1" applyFill="1" applyBorder="1" applyAlignment="1">
      <alignment horizontal="center" vertical="center"/>
    </xf>
    <xf numFmtId="178" fontId="12" fillId="2" borderId="32" xfId="1" applyNumberFormat="1" applyFont="1" applyFill="1" applyBorder="1" applyAlignment="1">
      <alignment vertical="center"/>
    </xf>
    <xf numFmtId="178" fontId="12" fillId="2" borderId="33" xfId="1" applyNumberFormat="1" applyFont="1" applyFill="1" applyBorder="1" applyAlignment="1">
      <alignment vertical="center"/>
    </xf>
    <xf numFmtId="178" fontId="12" fillId="2" borderId="34" xfId="1" applyNumberFormat="1" applyFont="1" applyFill="1" applyBorder="1" applyAlignment="1">
      <alignment vertical="center"/>
    </xf>
    <xf numFmtId="178" fontId="12" fillId="2" borderId="35" xfId="1" applyNumberFormat="1" applyFont="1" applyFill="1" applyBorder="1" applyAlignment="1">
      <alignment vertical="center"/>
    </xf>
    <xf numFmtId="180" fontId="12" fillId="2" borderId="37" xfId="1" applyNumberFormat="1" applyFont="1" applyFill="1" applyBorder="1" applyAlignment="1">
      <alignment vertical="center"/>
    </xf>
    <xf numFmtId="177" fontId="8" fillId="2" borderId="38" xfId="1" applyNumberFormat="1" applyFont="1" applyFill="1" applyBorder="1" applyAlignment="1">
      <alignment horizontal="center" vertical="center"/>
    </xf>
    <xf numFmtId="178" fontId="12" fillId="2" borderId="38" xfId="1" applyNumberFormat="1" applyFont="1" applyFill="1" applyBorder="1" applyAlignment="1">
      <alignment vertical="center"/>
    </xf>
    <xf numFmtId="178" fontId="12" fillId="2" borderId="39" xfId="1" applyNumberFormat="1" applyFont="1" applyFill="1" applyBorder="1" applyAlignment="1">
      <alignment vertical="center"/>
    </xf>
    <xf numFmtId="178" fontId="12" fillId="2" borderId="40" xfId="1" applyNumberFormat="1" applyFont="1" applyFill="1" applyBorder="1" applyAlignment="1">
      <alignment vertical="center"/>
    </xf>
    <xf numFmtId="178" fontId="12" fillId="2" borderId="41" xfId="1" applyNumberFormat="1" applyFont="1" applyFill="1" applyBorder="1" applyAlignment="1">
      <alignment vertical="center"/>
    </xf>
    <xf numFmtId="180" fontId="12" fillId="2" borderId="20" xfId="1" applyNumberFormat="1" applyFont="1" applyFill="1" applyBorder="1" applyAlignment="1">
      <alignment vertical="center"/>
    </xf>
    <xf numFmtId="0" fontId="8" fillId="2" borderId="9" xfId="1" applyFont="1" applyFill="1" applyBorder="1" applyAlignment="1">
      <alignment vertical="center"/>
    </xf>
    <xf numFmtId="177" fontId="8" fillId="2" borderId="55" xfId="1" applyNumberFormat="1" applyFont="1" applyFill="1" applyBorder="1" applyAlignment="1">
      <alignment horizontal="center" vertical="center"/>
    </xf>
    <xf numFmtId="178" fontId="12" fillId="2" borderId="55" xfId="1" applyNumberFormat="1" applyFont="1" applyFill="1" applyBorder="1" applyAlignment="1">
      <alignment vertical="center"/>
    </xf>
    <xf numFmtId="178" fontId="12" fillId="2" borderId="56" xfId="1" applyNumberFormat="1" applyFont="1" applyFill="1" applyBorder="1" applyAlignment="1">
      <alignment vertical="center"/>
    </xf>
    <xf numFmtId="178" fontId="12" fillId="2" borderId="57" xfId="1" applyNumberFormat="1" applyFont="1" applyFill="1" applyBorder="1" applyAlignment="1">
      <alignment vertical="center"/>
    </xf>
    <xf numFmtId="178" fontId="12" fillId="2" borderId="58" xfId="1" applyNumberFormat="1" applyFont="1" applyFill="1" applyBorder="1" applyAlignment="1">
      <alignment vertical="center"/>
    </xf>
    <xf numFmtId="0" fontId="4" fillId="2" borderId="0" xfId="1" applyFont="1" applyFill="1" applyAlignment="1">
      <alignment vertical="center"/>
    </xf>
    <xf numFmtId="0" fontId="10" fillId="2" borderId="0" xfId="1" applyFont="1" applyFill="1" applyAlignment="1">
      <alignment vertical="center"/>
    </xf>
    <xf numFmtId="177" fontId="8" fillId="2" borderId="47" xfId="1" applyNumberFormat="1" applyFont="1" applyFill="1" applyBorder="1" applyAlignment="1">
      <alignment horizontal="center" vertical="center"/>
    </xf>
    <xf numFmtId="178" fontId="12" fillId="2" borderId="47" xfId="1" applyNumberFormat="1" applyFont="1" applyFill="1" applyBorder="1" applyAlignment="1">
      <alignment vertical="center"/>
    </xf>
    <xf numFmtId="178" fontId="12" fillId="2" borderId="48" xfId="1" applyNumberFormat="1" applyFont="1" applyFill="1" applyBorder="1" applyAlignment="1">
      <alignment vertical="center"/>
    </xf>
    <xf numFmtId="178" fontId="12" fillId="2" borderId="49" xfId="1" applyNumberFormat="1" applyFont="1" applyFill="1" applyBorder="1" applyAlignment="1">
      <alignment vertical="center"/>
    </xf>
    <xf numFmtId="178" fontId="12" fillId="2" borderId="50" xfId="1" applyNumberFormat="1" applyFont="1" applyFill="1" applyBorder="1" applyAlignment="1">
      <alignment vertical="center"/>
    </xf>
    <xf numFmtId="178" fontId="12" fillId="2" borderId="51" xfId="1" applyNumberFormat="1" applyFont="1" applyFill="1" applyBorder="1" applyAlignment="1">
      <alignment vertical="center"/>
    </xf>
    <xf numFmtId="180" fontId="12" fillId="2" borderId="11" xfId="1" applyNumberFormat="1" applyFont="1" applyFill="1" applyBorder="1" applyAlignment="1">
      <alignment vertical="center"/>
    </xf>
    <xf numFmtId="180" fontId="12" fillId="2" borderId="60" xfId="1" applyNumberFormat="1" applyFont="1" applyFill="1" applyBorder="1" applyAlignment="1">
      <alignment vertical="center"/>
    </xf>
    <xf numFmtId="177" fontId="8" fillId="2" borderId="62" xfId="1" applyNumberFormat="1" applyFont="1" applyFill="1" applyBorder="1" applyAlignment="1">
      <alignment horizontal="center" vertical="center"/>
    </xf>
    <xf numFmtId="178" fontId="12" fillId="2" borderId="62" xfId="1" applyNumberFormat="1" applyFont="1" applyFill="1" applyBorder="1" applyAlignment="1">
      <alignment vertical="center"/>
    </xf>
    <xf numFmtId="178" fontId="12" fillId="2" borderId="63" xfId="1" applyNumberFormat="1" applyFont="1" applyFill="1" applyBorder="1" applyAlignment="1">
      <alignment vertical="center"/>
    </xf>
    <xf numFmtId="180" fontId="12" fillId="2" borderId="64" xfId="1" applyNumberFormat="1" applyFont="1" applyFill="1" applyBorder="1" applyAlignment="1">
      <alignment vertical="center"/>
    </xf>
    <xf numFmtId="180" fontId="12" fillId="2" borderId="28" xfId="1" applyNumberFormat="1" applyFont="1" applyFill="1" applyBorder="1" applyAlignment="1">
      <alignment vertical="center"/>
    </xf>
    <xf numFmtId="180" fontId="12" fillId="2" borderId="44" xfId="1" applyNumberFormat="1" applyFont="1" applyFill="1" applyBorder="1" applyAlignment="1">
      <alignment vertical="center"/>
    </xf>
    <xf numFmtId="180" fontId="12" fillId="2" borderId="23" xfId="1" applyNumberFormat="1" applyFont="1" applyFill="1" applyBorder="1" applyAlignment="1">
      <alignment vertical="center"/>
    </xf>
    <xf numFmtId="180" fontId="12" fillId="2" borderId="14" xfId="1" applyNumberFormat="1" applyFont="1" applyFill="1" applyBorder="1" applyAlignment="1">
      <alignment vertical="center"/>
    </xf>
    <xf numFmtId="180" fontId="12" fillId="2" borderId="57" xfId="1" applyNumberFormat="1" applyFont="1" applyFill="1" applyBorder="1" applyAlignment="1">
      <alignment vertical="center"/>
    </xf>
    <xf numFmtId="180" fontId="12" fillId="2" borderId="67" xfId="1" applyNumberFormat="1" applyFont="1" applyFill="1" applyBorder="1" applyAlignment="1">
      <alignment vertical="center"/>
    </xf>
    <xf numFmtId="0" fontId="4" fillId="2" borderId="0" xfId="1" applyFont="1" applyFill="1" applyAlignment="1">
      <alignment horizontal="right" vertical="center" textRotation="180"/>
    </xf>
    <xf numFmtId="0" fontId="2" fillId="2" borderId="0" xfId="1" applyFont="1" applyFill="1" applyAlignment="1">
      <alignment horizontal="right" vertical="center"/>
    </xf>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horizontal="center" vertical="center"/>
    </xf>
    <xf numFmtId="0" fontId="5" fillId="2" borderId="0" xfId="1" applyFont="1" applyFill="1" applyAlignment="1">
      <alignment horizontal="right" vertical="center"/>
    </xf>
    <xf numFmtId="0" fontId="6" fillId="2" borderId="0" xfId="1" applyFont="1" applyFill="1" applyBorder="1" applyAlignment="1">
      <alignment horizontal="center"/>
    </xf>
    <xf numFmtId="0" fontId="4" fillId="2" borderId="0" xfId="1" applyFont="1" applyFill="1" applyAlignment="1">
      <alignment horizontal="center"/>
    </xf>
    <xf numFmtId="0" fontId="6" fillId="2" borderId="0" xfId="1" applyFont="1" applyFill="1" applyAlignment="1">
      <alignment horizontal="center"/>
    </xf>
    <xf numFmtId="0" fontId="8" fillId="2" borderId="24" xfId="1" applyFont="1" applyFill="1" applyBorder="1" applyAlignment="1">
      <alignment horizontal="center" vertical="center"/>
    </xf>
    <xf numFmtId="177" fontId="8" fillId="2" borderId="42" xfId="1" applyNumberFormat="1" applyFont="1" applyFill="1" applyBorder="1" applyAlignment="1">
      <alignment horizontal="center" vertical="center"/>
    </xf>
    <xf numFmtId="178" fontId="12" fillId="2" borderId="42" xfId="1" applyNumberFormat="1" applyFont="1" applyFill="1" applyBorder="1" applyAlignment="1">
      <alignment vertical="center"/>
    </xf>
    <xf numFmtId="178" fontId="12" fillId="2" borderId="43" xfId="1" applyNumberFormat="1" applyFont="1" applyFill="1" applyBorder="1" applyAlignment="1">
      <alignment vertical="center"/>
    </xf>
    <xf numFmtId="178" fontId="12" fillId="2" borderId="44" xfId="1" applyNumberFormat="1" applyFont="1" applyFill="1" applyBorder="1" applyAlignment="1">
      <alignment vertical="center"/>
    </xf>
    <xf numFmtId="178" fontId="12" fillId="2" borderId="45" xfId="1" applyNumberFormat="1" applyFont="1" applyFill="1" applyBorder="1" applyAlignment="1">
      <alignment vertical="center"/>
    </xf>
    <xf numFmtId="0" fontId="8" fillId="2" borderId="12" xfId="1" applyFont="1" applyFill="1" applyBorder="1" applyAlignment="1">
      <alignment vertical="center"/>
    </xf>
    <xf numFmtId="0" fontId="8" fillId="2" borderId="13" xfId="1" applyFont="1" applyFill="1" applyBorder="1" applyAlignment="1">
      <alignment vertical="center"/>
    </xf>
    <xf numFmtId="0" fontId="8" fillId="2" borderId="21" xfId="1" applyFont="1" applyFill="1" applyBorder="1" applyAlignment="1">
      <alignment vertical="center"/>
    </xf>
    <xf numFmtId="0" fontId="8" fillId="2" borderId="22" xfId="1" applyFont="1" applyFill="1" applyBorder="1" applyAlignment="1">
      <alignment vertical="center"/>
    </xf>
    <xf numFmtId="0" fontId="2" fillId="2" borderId="0" xfId="1" applyFont="1" applyFill="1" applyBorder="1" applyAlignment="1">
      <alignment horizontal="right" vertical="center"/>
    </xf>
    <xf numFmtId="0" fontId="4" fillId="2" borderId="0" xfId="1" applyFont="1" applyFill="1" applyBorder="1" applyAlignment="1">
      <alignment vertical="center"/>
    </xf>
    <xf numFmtId="178" fontId="12" fillId="2" borderId="70" xfId="1" applyNumberFormat="1" applyFont="1" applyFill="1" applyBorder="1" applyAlignment="1">
      <alignment vertical="center"/>
    </xf>
    <xf numFmtId="178" fontId="12" fillId="2" borderId="69" xfId="1" applyNumberFormat="1" applyFont="1" applyFill="1" applyBorder="1" applyAlignment="1">
      <alignment vertical="center"/>
    </xf>
    <xf numFmtId="179" fontId="12" fillId="2" borderId="36" xfId="1" applyNumberFormat="1" applyFont="1" applyFill="1" applyBorder="1" applyAlignment="1">
      <alignment vertical="center"/>
    </xf>
    <xf numFmtId="179" fontId="12" fillId="2" borderId="25" xfId="1" applyNumberFormat="1" applyFont="1" applyFill="1" applyBorder="1" applyAlignment="1">
      <alignment vertical="center"/>
    </xf>
    <xf numFmtId="179" fontId="12" fillId="2" borderId="46" xfId="1" applyNumberFormat="1" applyFont="1" applyFill="1" applyBorder="1" applyAlignment="1">
      <alignment vertical="center"/>
    </xf>
    <xf numFmtId="179" fontId="12" fillId="2" borderId="52" xfId="1" applyNumberFormat="1" applyFont="1" applyFill="1" applyBorder="1" applyAlignment="1">
      <alignment vertical="center"/>
    </xf>
    <xf numFmtId="0" fontId="4" fillId="2" borderId="0" xfId="1" applyFont="1" applyFill="1" applyAlignment="1">
      <alignment horizontal="right" vertical="center"/>
    </xf>
    <xf numFmtId="0" fontId="18" fillId="0" borderId="25" xfId="1" applyFont="1" applyFill="1" applyBorder="1" applyAlignment="1">
      <alignment horizontal="center" vertical="center"/>
    </xf>
    <xf numFmtId="179" fontId="12" fillId="0" borderId="30" xfId="1" applyNumberFormat="1" applyFont="1" applyFill="1" applyBorder="1" applyAlignment="1">
      <alignment vertical="center"/>
    </xf>
    <xf numFmtId="179" fontId="12" fillId="0" borderId="36" xfId="1" applyNumberFormat="1" applyFont="1" applyFill="1" applyBorder="1" applyAlignment="1">
      <alignment vertical="center"/>
    </xf>
    <xf numFmtId="179" fontId="12" fillId="0" borderId="25" xfId="1" applyNumberFormat="1" applyFont="1" applyFill="1" applyBorder="1" applyAlignment="1">
      <alignment vertical="center"/>
    </xf>
    <xf numFmtId="179" fontId="12" fillId="0" borderId="46" xfId="1" applyNumberFormat="1" applyFont="1" applyFill="1" applyBorder="1" applyAlignment="1">
      <alignment vertical="center"/>
    </xf>
    <xf numFmtId="179" fontId="12" fillId="0" borderId="52" xfId="1" applyNumberFormat="1" applyFont="1" applyFill="1" applyBorder="1" applyAlignment="1">
      <alignment vertical="center"/>
    </xf>
    <xf numFmtId="179" fontId="12" fillId="0" borderId="59" xfId="1" applyNumberFormat="1" applyFont="1" applyFill="1" applyBorder="1" applyAlignment="1">
      <alignment vertical="center"/>
    </xf>
    <xf numFmtId="0" fontId="8" fillId="0" borderId="9" xfId="1" applyFont="1" applyFill="1" applyBorder="1" applyAlignment="1">
      <alignment vertical="center"/>
    </xf>
    <xf numFmtId="0" fontId="8" fillId="0" borderId="61" xfId="1" applyFont="1" applyFill="1" applyBorder="1" applyAlignment="1">
      <alignment vertical="center" wrapText="1"/>
    </xf>
    <xf numFmtId="177" fontId="8" fillId="0" borderId="55" xfId="1" applyNumberFormat="1" applyFont="1" applyFill="1" applyBorder="1" applyAlignment="1">
      <alignment horizontal="center" vertical="center"/>
    </xf>
    <xf numFmtId="178" fontId="12" fillId="0" borderId="55" xfId="1" applyNumberFormat="1" applyFont="1" applyFill="1" applyBorder="1" applyAlignment="1">
      <alignment vertical="center"/>
    </xf>
    <xf numFmtId="178" fontId="12" fillId="0" borderId="56" xfId="1" applyNumberFormat="1" applyFont="1" applyFill="1" applyBorder="1" applyAlignment="1">
      <alignment vertical="center"/>
    </xf>
    <xf numFmtId="178" fontId="12" fillId="0" borderId="57" xfId="1" applyNumberFormat="1" applyFont="1" applyFill="1" applyBorder="1" applyAlignment="1">
      <alignment vertical="center"/>
    </xf>
    <xf numFmtId="178" fontId="12" fillId="0" borderId="58" xfId="1" applyNumberFormat="1" applyFont="1" applyFill="1" applyBorder="1" applyAlignment="1">
      <alignment vertical="center"/>
    </xf>
    <xf numFmtId="180" fontId="12" fillId="0" borderId="44" xfId="1" applyNumberFormat="1" applyFont="1" applyFill="1" applyBorder="1" applyAlignment="1">
      <alignment vertical="center"/>
    </xf>
    <xf numFmtId="180" fontId="12" fillId="0" borderId="37" xfId="1" applyNumberFormat="1" applyFont="1" applyFill="1" applyBorder="1" applyAlignment="1">
      <alignment vertical="center"/>
    </xf>
    <xf numFmtId="0" fontId="16" fillId="0" borderId="0" xfId="1" applyFont="1" applyFill="1" applyAlignment="1">
      <alignment vertical="center"/>
    </xf>
    <xf numFmtId="0" fontId="4" fillId="0" borderId="0" xfId="1" applyFont="1" applyFill="1" applyAlignment="1">
      <alignment vertical="center"/>
    </xf>
    <xf numFmtId="0" fontId="10" fillId="0" borderId="0" xfId="1" applyFont="1" applyFill="1" applyAlignment="1">
      <alignment vertical="center"/>
    </xf>
    <xf numFmtId="177" fontId="8" fillId="0" borderId="32" xfId="1" applyNumberFormat="1" applyFont="1" applyFill="1" applyBorder="1" applyAlignment="1">
      <alignment horizontal="center" vertical="center"/>
    </xf>
    <xf numFmtId="178" fontId="12" fillId="0" borderId="32" xfId="1" applyNumberFormat="1" applyFont="1" applyFill="1" applyBorder="1" applyAlignment="1">
      <alignment vertical="center"/>
    </xf>
    <xf numFmtId="178" fontId="12" fillId="0" borderId="33" xfId="1" applyNumberFormat="1" applyFont="1" applyFill="1" applyBorder="1" applyAlignment="1">
      <alignment vertical="center"/>
    </xf>
    <xf numFmtId="178" fontId="12" fillId="0" borderId="34" xfId="1" applyNumberFormat="1" applyFont="1" applyFill="1" applyBorder="1" applyAlignment="1">
      <alignment vertical="center"/>
    </xf>
    <xf numFmtId="178" fontId="12" fillId="0" borderId="35" xfId="1" applyNumberFormat="1" applyFont="1" applyFill="1" applyBorder="1" applyAlignment="1">
      <alignment vertical="center"/>
    </xf>
    <xf numFmtId="177" fontId="8" fillId="0" borderId="47" xfId="1" applyNumberFormat="1" applyFont="1" applyFill="1" applyBorder="1" applyAlignment="1">
      <alignment horizontal="center" vertical="center"/>
    </xf>
    <xf numFmtId="178" fontId="12" fillId="0" borderId="47" xfId="1" applyNumberFormat="1" applyFont="1" applyFill="1" applyBorder="1" applyAlignment="1">
      <alignment vertical="center"/>
    </xf>
    <xf numFmtId="178" fontId="12" fillId="0" borderId="48" xfId="1" applyNumberFormat="1" applyFont="1" applyFill="1" applyBorder="1" applyAlignment="1">
      <alignment vertical="center"/>
    </xf>
    <xf numFmtId="178" fontId="12" fillId="0" borderId="49" xfId="1" applyNumberFormat="1" applyFont="1" applyFill="1" applyBorder="1" applyAlignment="1">
      <alignment vertical="center"/>
    </xf>
    <xf numFmtId="178" fontId="12" fillId="0" borderId="50" xfId="1" applyNumberFormat="1" applyFont="1" applyFill="1" applyBorder="1" applyAlignment="1">
      <alignment vertical="center"/>
    </xf>
    <xf numFmtId="178" fontId="12" fillId="0" borderId="51" xfId="1" applyNumberFormat="1" applyFont="1" applyFill="1" applyBorder="1" applyAlignment="1">
      <alignment vertical="center"/>
    </xf>
    <xf numFmtId="180" fontId="12" fillId="0" borderId="14" xfId="1" applyNumberFormat="1" applyFont="1" applyFill="1" applyBorder="1" applyAlignment="1">
      <alignment vertical="center"/>
    </xf>
    <xf numFmtId="180" fontId="12" fillId="0" borderId="11" xfId="1" applyNumberFormat="1" applyFont="1" applyFill="1" applyBorder="1" applyAlignment="1">
      <alignment vertical="center"/>
    </xf>
    <xf numFmtId="180" fontId="12" fillId="0" borderId="57" xfId="1" applyNumberFormat="1" applyFont="1" applyFill="1" applyBorder="1" applyAlignment="1">
      <alignment vertical="center"/>
    </xf>
    <xf numFmtId="180" fontId="12" fillId="0" borderId="60" xfId="1" applyNumberFormat="1" applyFont="1" applyFill="1" applyBorder="1" applyAlignment="1">
      <alignment vertical="center"/>
    </xf>
    <xf numFmtId="177" fontId="8" fillId="0" borderId="62" xfId="1" applyNumberFormat="1" applyFont="1" applyFill="1" applyBorder="1" applyAlignment="1">
      <alignment horizontal="center" vertical="center"/>
    </xf>
    <xf numFmtId="178" fontId="12" fillId="0" borderId="62" xfId="1" applyNumberFormat="1" applyFont="1" applyFill="1" applyBorder="1" applyAlignment="1">
      <alignment vertical="center"/>
    </xf>
    <xf numFmtId="178" fontId="12" fillId="0" borderId="63" xfId="1" applyNumberFormat="1" applyFont="1" applyFill="1" applyBorder="1" applyAlignment="1">
      <alignment vertical="center"/>
    </xf>
    <xf numFmtId="180" fontId="12" fillId="0" borderId="67" xfId="1" applyNumberFormat="1" applyFont="1" applyFill="1" applyBorder="1" applyAlignment="1">
      <alignment vertical="center"/>
    </xf>
    <xf numFmtId="180" fontId="12" fillId="0" borderId="64" xfId="1" applyNumberFormat="1" applyFont="1" applyFill="1" applyBorder="1" applyAlignment="1">
      <alignment vertical="center"/>
    </xf>
    <xf numFmtId="0" fontId="8" fillId="0" borderId="12" xfId="1" applyFont="1" applyFill="1" applyBorder="1" applyAlignment="1">
      <alignment vertical="center"/>
    </xf>
    <xf numFmtId="0" fontId="8" fillId="0" borderId="61" xfId="1" applyFont="1" applyFill="1" applyBorder="1" applyAlignment="1">
      <alignment vertical="center"/>
    </xf>
    <xf numFmtId="0" fontId="4" fillId="0" borderId="0" xfId="1" applyNumberFormat="1" applyFont="1" applyFill="1" applyAlignment="1">
      <alignment vertical="center"/>
    </xf>
    <xf numFmtId="0" fontId="8" fillId="0" borderId="13" xfId="1" applyFont="1" applyFill="1" applyBorder="1" applyAlignment="1">
      <alignment vertical="center"/>
    </xf>
    <xf numFmtId="177" fontId="12" fillId="0" borderId="26" xfId="1" applyNumberFormat="1" applyFont="1" applyFill="1" applyBorder="1" applyAlignment="1">
      <alignment horizontal="center" vertical="center"/>
    </xf>
    <xf numFmtId="178" fontId="12" fillId="0" borderId="26" xfId="1" applyNumberFormat="1" applyFont="1" applyFill="1" applyBorder="1" applyAlignment="1">
      <alignment vertical="center"/>
    </xf>
    <xf numFmtId="178" fontId="12" fillId="0" borderId="27" xfId="1" applyNumberFormat="1" applyFont="1" applyFill="1" applyBorder="1" applyAlignment="1">
      <alignment vertical="center"/>
    </xf>
    <xf numFmtId="178" fontId="12" fillId="0" borderId="28" xfId="1" applyNumberFormat="1" applyFont="1" applyFill="1" applyBorder="1" applyAlignment="1">
      <alignment vertical="center"/>
    </xf>
    <xf numFmtId="178" fontId="12" fillId="0" borderId="29" xfId="1" applyNumberFormat="1" applyFont="1" applyFill="1" applyBorder="1" applyAlignment="1">
      <alignment vertical="center"/>
    </xf>
    <xf numFmtId="180" fontId="12" fillId="0" borderId="28" xfId="1" applyNumberFormat="1" applyFont="1" applyFill="1" applyBorder="1" applyAlignment="1">
      <alignment vertical="center"/>
    </xf>
    <xf numFmtId="180" fontId="12" fillId="0" borderId="31" xfId="1" applyNumberFormat="1" applyFont="1" applyFill="1" applyBorder="1" applyAlignment="1">
      <alignment vertical="center"/>
    </xf>
    <xf numFmtId="0" fontId="13" fillId="0" borderId="0" xfId="1" applyFont="1" applyFill="1" applyAlignment="1">
      <alignment vertical="center"/>
    </xf>
    <xf numFmtId="0" fontId="14" fillId="0" borderId="0" xfId="1" applyFont="1" applyFill="1" applyAlignment="1">
      <alignment vertical="center"/>
    </xf>
    <xf numFmtId="177" fontId="8" fillId="0" borderId="38" xfId="1" applyNumberFormat="1" applyFont="1" applyFill="1" applyBorder="1" applyAlignment="1">
      <alignment horizontal="center" vertical="center"/>
    </xf>
    <xf numFmtId="178" fontId="12" fillId="0" borderId="38" xfId="1" applyNumberFormat="1" applyFont="1" applyFill="1" applyBorder="1" applyAlignment="1">
      <alignment vertical="center"/>
    </xf>
    <xf numFmtId="178" fontId="12" fillId="0" borderId="39" xfId="1" applyNumberFormat="1" applyFont="1" applyFill="1" applyBorder="1" applyAlignment="1">
      <alignment vertical="center"/>
    </xf>
    <xf numFmtId="178" fontId="12" fillId="0" borderId="40" xfId="1" applyNumberFormat="1" applyFont="1" applyFill="1" applyBorder="1" applyAlignment="1">
      <alignment vertical="center"/>
    </xf>
    <xf numFmtId="178" fontId="12" fillId="0" borderId="41" xfId="1" applyNumberFormat="1" applyFont="1" applyFill="1" applyBorder="1" applyAlignment="1">
      <alignment vertical="center"/>
    </xf>
    <xf numFmtId="180" fontId="12" fillId="0" borderId="23" xfId="1" applyNumberFormat="1" applyFont="1" applyFill="1" applyBorder="1" applyAlignment="1">
      <alignment vertical="center"/>
    </xf>
    <xf numFmtId="180" fontId="12" fillId="0" borderId="20" xfId="1" applyNumberFormat="1" applyFont="1" applyFill="1" applyBorder="1" applyAlignment="1">
      <alignment vertical="center"/>
    </xf>
    <xf numFmtId="0" fontId="20" fillId="2" borderId="0" xfId="1" applyFont="1" applyFill="1" applyAlignment="1">
      <alignment horizontal="right" vertical="center"/>
    </xf>
    <xf numFmtId="0" fontId="19" fillId="2" borderId="0" xfId="1" applyFont="1" applyFill="1" applyAlignment="1">
      <alignment horizontal="center" vertical="center"/>
    </xf>
    <xf numFmtId="0" fontId="6" fillId="2" borderId="10" xfId="1" applyFont="1" applyFill="1" applyBorder="1" applyAlignment="1">
      <alignment horizontal="right" vertical="center"/>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19" xfId="1" applyFont="1" applyFill="1" applyBorder="1" applyAlignment="1">
      <alignment horizontal="center" vertical="center"/>
    </xf>
    <xf numFmtId="176" fontId="11" fillId="2" borderId="2" xfId="1" applyNumberFormat="1" applyFont="1" applyFill="1" applyBorder="1" applyAlignment="1">
      <alignment vertical="center"/>
    </xf>
    <xf numFmtId="176" fontId="11" fillId="2" borderId="9" xfId="1" applyNumberFormat="1" applyFont="1" applyFill="1" applyBorder="1" applyAlignment="1">
      <alignment vertical="center"/>
    </xf>
    <xf numFmtId="176" fontId="11" fillId="2" borderId="18" xfId="1" applyNumberFormat="1" applyFont="1" applyFill="1" applyBorder="1" applyAlignment="1">
      <alignment vertical="center"/>
    </xf>
    <xf numFmtId="0" fontId="6" fillId="2" borderId="1" xfId="1" applyFont="1" applyFill="1" applyBorder="1" applyAlignment="1">
      <alignment horizontal="center"/>
    </xf>
    <xf numFmtId="0" fontId="8" fillId="2" borderId="2" xfId="1" applyFont="1" applyFill="1" applyBorder="1" applyAlignment="1">
      <alignment horizontal="center" vertical="center"/>
    </xf>
    <xf numFmtId="0" fontId="8" fillId="2" borderId="5"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6" fillId="2" borderId="5"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20" xfId="1" applyFont="1" applyFill="1" applyBorder="1" applyAlignment="1">
      <alignment horizontal="center" vertical="center"/>
    </xf>
    <xf numFmtId="0" fontId="8" fillId="2" borderId="6"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23" xfId="1" applyFont="1" applyFill="1" applyBorder="1" applyAlignment="1">
      <alignment horizontal="center" vertical="center" wrapText="1"/>
    </xf>
    <xf numFmtId="0" fontId="6" fillId="0" borderId="10" xfId="1" applyFont="1" applyFill="1" applyBorder="1" applyAlignment="1">
      <alignment horizontal="right" vertical="center"/>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18" xfId="1" applyFont="1" applyFill="1" applyBorder="1" applyAlignment="1">
      <alignment horizontal="center" vertical="center"/>
    </xf>
    <xf numFmtId="0" fontId="8" fillId="0" borderId="1" xfId="1" applyFont="1" applyFill="1" applyBorder="1" applyAlignment="1">
      <alignment horizontal="center" vertical="center"/>
    </xf>
    <xf numFmtId="0" fontId="8" fillId="0" borderId="19" xfId="1" applyFont="1" applyFill="1" applyBorder="1" applyAlignment="1">
      <alignment horizontal="center" vertical="center"/>
    </xf>
    <xf numFmtId="176" fontId="11" fillId="0" borderId="2" xfId="1" applyNumberFormat="1" applyFont="1" applyFill="1" applyBorder="1" applyAlignment="1">
      <alignment vertical="center"/>
    </xf>
    <xf numFmtId="176" fontId="11" fillId="0" borderId="9" xfId="1" applyNumberFormat="1" applyFont="1" applyFill="1" applyBorder="1" applyAlignment="1">
      <alignment vertical="center"/>
    </xf>
    <xf numFmtId="176" fontId="11" fillId="0" borderId="18" xfId="1" applyNumberFormat="1" applyFont="1" applyFill="1" applyBorder="1" applyAlignment="1">
      <alignment vertical="center"/>
    </xf>
    <xf numFmtId="0" fontId="8" fillId="2" borderId="16"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61" xfId="1" applyFont="1" applyFill="1" applyBorder="1" applyAlignment="1">
      <alignment horizontal="center" vertical="center" wrapText="1"/>
    </xf>
    <xf numFmtId="0" fontId="8" fillId="2" borderId="10" xfId="1" applyFont="1" applyFill="1" applyBorder="1" applyAlignment="1">
      <alignment horizontal="center" vertical="center" wrapText="1"/>
    </xf>
    <xf numFmtId="176" fontId="11" fillId="2" borderId="54" xfId="1" applyNumberFormat="1" applyFont="1" applyFill="1" applyBorder="1" applyAlignment="1">
      <alignment vertical="center"/>
    </xf>
    <xf numFmtId="0" fontId="8" fillId="0" borderId="65" xfId="1" applyFont="1" applyFill="1" applyBorder="1" applyAlignment="1">
      <alignment horizontal="center" vertical="center" wrapText="1"/>
    </xf>
    <xf numFmtId="0" fontId="8" fillId="0" borderId="14" xfId="1" applyFont="1" applyFill="1" applyBorder="1" applyAlignment="1">
      <alignment horizontal="center" vertical="center" wrapText="1"/>
    </xf>
    <xf numFmtId="176" fontId="15" fillId="0" borderId="54" xfId="1" applyNumberFormat="1" applyFont="1" applyFill="1" applyBorder="1" applyAlignment="1">
      <alignment vertical="center"/>
    </xf>
    <xf numFmtId="176" fontId="15" fillId="0" borderId="66" xfId="1" applyNumberFormat="1" applyFont="1" applyFill="1" applyBorder="1" applyAlignment="1">
      <alignment vertical="center"/>
    </xf>
    <xf numFmtId="0" fontId="8" fillId="0" borderId="67" xfId="1" applyFont="1" applyFill="1" applyBorder="1" applyAlignment="1">
      <alignment horizontal="center" vertical="center" wrapText="1"/>
    </xf>
    <xf numFmtId="0" fontId="8" fillId="0" borderId="16" xfId="1" applyFont="1" applyFill="1" applyBorder="1" applyAlignment="1">
      <alignment horizontal="center" vertical="center" wrapText="1"/>
    </xf>
    <xf numFmtId="0" fontId="8" fillId="0" borderId="53" xfId="1" applyFont="1" applyFill="1" applyBorder="1" applyAlignment="1">
      <alignment horizontal="center" vertical="center" wrapText="1"/>
    </xf>
    <xf numFmtId="0" fontId="8" fillId="0" borderId="61" xfId="1" applyFont="1" applyFill="1" applyBorder="1" applyAlignment="1">
      <alignment horizontal="center" vertical="center" wrapText="1"/>
    </xf>
    <xf numFmtId="0" fontId="8" fillId="0" borderId="10" xfId="1" applyFont="1" applyFill="1" applyBorder="1" applyAlignment="1">
      <alignment horizontal="center" vertical="center" wrapText="1"/>
    </xf>
    <xf numFmtId="176" fontId="11" fillId="0" borderId="54" xfId="1" applyNumberFormat="1" applyFont="1" applyFill="1" applyBorder="1" applyAlignment="1">
      <alignment vertical="center"/>
    </xf>
    <xf numFmtId="0" fontId="8" fillId="2" borderId="65" xfId="1" applyFont="1" applyFill="1" applyBorder="1" applyAlignment="1">
      <alignment horizontal="center" vertical="center" wrapText="1"/>
    </xf>
    <xf numFmtId="176" fontId="11" fillId="2" borderId="68" xfId="1" applyNumberFormat="1" applyFont="1" applyFill="1" applyBorder="1" applyAlignment="1">
      <alignment vertical="center"/>
    </xf>
    <xf numFmtId="0" fontId="9" fillId="2" borderId="3" xfId="1" applyFont="1" applyFill="1" applyBorder="1" applyAlignment="1">
      <alignment vertical="center"/>
    </xf>
    <xf numFmtId="0" fontId="9" fillId="2" borderId="0" xfId="1" applyFont="1" applyFill="1" applyBorder="1" applyAlignment="1">
      <alignment vertical="center"/>
    </xf>
    <xf numFmtId="0" fontId="17" fillId="2" borderId="0" xfId="0" applyFont="1" applyFill="1" applyAlignment="1">
      <alignment vertical="center"/>
    </xf>
    <xf numFmtId="0" fontId="8" fillId="2" borderId="15" xfId="1" applyFont="1" applyFill="1" applyBorder="1" applyAlignment="1">
      <alignment horizontal="center" vertical="center" wrapText="1"/>
    </xf>
    <xf numFmtId="0" fontId="8" fillId="2" borderId="16" xfId="1" applyFont="1" applyFill="1" applyBorder="1" applyAlignment="1">
      <alignment horizontal="center" vertical="center"/>
    </xf>
    <xf numFmtId="0" fontId="8" fillId="2" borderId="17" xfId="1" applyFont="1" applyFill="1" applyBorder="1" applyAlignment="1">
      <alignment horizontal="center" vertical="center"/>
    </xf>
    <xf numFmtId="0" fontId="8" fillId="2" borderId="24" xfId="1" applyFont="1" applyFill="1" applyBorder="1" applyAlignment="1">
      <alignment horizontal="center" vertical="center" wrapText="1"/>
    </xf>
  </cellXfs>
  <cellStyles count="4">
    <cellStyle name="パーセント 2" xfId="2"/>
    <cellStyle name="桁区切り 2" xfId="3"/>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45"/>
  <sheetViews>
    <sheetView tabSelected="1" topLeftCell="A19" zoomScaleNormal="100" zoomScaleSheetLayoutView="55" workbookViewId="0">
      <selection activeCell="I12" sqref="I12"/>
    </sheetView>
  </sheetViews>
  <sheetFormatPr defaultColWidth="10" defaultRowHeight="21" x14ac:dyDescent="0.15"/>
  <cols>
    <col min="1" max="1" width="3" style="46" customWidth="1"/>
    <col min="2" max="3" width="2.5" style="47" customWidth="1"/>
    <col min="4" max="4" width="13.125" style="47" customWidth="1"/>
    <col min="5" max="5" width="8.75" style="47" customWidth="1"/>
    <col min="6" max="6" width="6.25" style="47" customWidth="1"/>
    <col min="7" max="7" width="11.375" style="47" customWidth="1"/>
    <col min="8" max="8" width="10" style="47" customWidth="1"/>
    <col min="9" max="13" width="11.875" style="47" customWidth="1"/>
    <col min="14" max="14" width="9.375" style="47" customWidth="1"/>
    <col min="15" max="15" width="10.625" style="47" customWidth="1"/>
    <col min="16" max="16" width="18.375" style="25" bestFit="1" customWidth="1"/>
    <col min="17" max="17" width="12.75" style="25" bestFit="1" customWidth="1"/>
    <col min="18" max="16384" width="10" style="47"/>
  </cols>
  <sheetData>
    <row r="1" spans="1:17" s="25" customFormat="1" ht="22.5" customHeight="1" x14ac:dyDescent="0.15">
      <c r="B1" s="25" t="s">
        <v>53</v>
      </c>
      <c r="J1" s="132"/>
      <c r="O1" s="132" t="s">
        <v>50</v>
      </c>
    </row>
    <row r="2" spans="1:17" s="25" customFormat="1" ht="7.5" customHeight="1" x14ac:dyDescent="0.15"/>
    <row r="3" spans="1:17" ht="22.5" customHeight="1" x14ac:dyDescent="0.15">
      <c r="B3" s="133" t="s">
        <v>51</v>
      </c>
      <c r="C3" s="133"/>
      <c r="D3" s="133"/>
      <c r="E3" s="133"/>
      <c r="F3" s="133"/>
      <c r="G3" s="133"/>
      <c r="H3" s="133"/>
      <c r="I3" s="133"/>
      <c r="J3" s="133"/>
      <c r="K3" s="133"/>
      <c r="L3" s="133"/>
      <c r="M3" s="133"/>
      <c r="N3" s="133"/>
      <c r="O3" s="133"/>
    </row>
    <row r="4" spans="1:17" ht="3.75" customHeight="1" x14ac:dyDescent="0.15">
      <c r="A4" s="45"/>
      <c r="B4" s="48"/>
      <c r="C4" s="48"/>
      <c r="D4" s="48"/>
      <c r="E4" s="48"/>
      <c r="F4" s="48"/>
      <c r="G4" s="48"/>
      <c r="H4" s="48"/>
      <c r="I4" s="48"/>
      <c r="J4" s="48"/>
      <c r="K4" s="48"/>
      <c r="L4" s="48"/>
      <c r="M4" s="48"/>
      <c r="N4" s="48"/>
      <c r="O4" s="48"/>
    </row>
    <row r="5" spans="1:17" s="25" customFormat="1" ht="15" customHeight="1" x14ac:dyDescent="0.15">
      <c r="A5" s="49"/>
      <c r="B5" s="25" t="s">
        <v>52</v>
      </c>
      <c r="J5" s="50"/>
      <c r="O5" s="72"/>
    </row>
    <row r="6" spans="1:17" s="53" customFormat="1" ht="12" customHeight="1" thickBot="1" x14ac:dyDescent="0.2">
      <c r="A6" s="45"/>
      <c r="B6" s="147" t="s">
        <v>0</v>
      </c>
      <c r="C6" s="147"/>
      <c r="D6" s="147"/>
      <c r="E6" s="51" t="s">
        <v>1</v>
      </c>
      <c r="F6" s="51" t="s">
        <v>2</v>
      </c>
      <c r="G6" s="51" t="s">
        <v>3</v>
      </c>
      <c r="H6" s="51" t="s">
        <v>4</v>
      </c>
      <c r="I6" s="51" t="s">
        <v>5</v>
      </c>
      <c r="J6" s="51" t="s">
        <v>6</v>
      </c>
      <c r="K6" s="51" t="s">
        <v>7</v>
      </c>
      <c r="L6" s="51" t="s">
        <v>8</v>
      </c>
      <c r="M6" s="51" t="s">
        <v>25</v>
      </c>
      <c r="N6" s="51" t="s">
        <v>26</v>
      </c>
      <c r="O6" s="51" t="s">
        <v>27</v>
      </c>
      <c r="P6" s="52"/>
      <c r="Q6" s="52"/>
    </row>
    <row r="7" spans="1:17" s="26" customFormat="1" ht="12" customHeight="1" x14ac:dyDescent="0.15">
      <c r="A7" s="45"/>
      <c r="B7" s="148" t="s">
        <v>9</v>
      </c>
      <c r="C7" s="136"/>
      <c r="D7" s="137"/>
      <c r="E7" s="149" t="s">
        <v>10</v>
      </c>
      <c r="F7" s="152" t="s">
        <v>11</v>
      </c>
      <c r="G7" s="155" t="s">
        <v>43</v>
      </c>
      <c r="H7" s="158" t="s">
        <v>28</v>
      </c>
      <c r="I7" s="161" t="s">
        <v>12</v>
      </c>
      <c r="J7" s="148" t="s">
        <v>13</v>
      </c>
      <c r="K7" s="136"/>
      <c r="L7" s="136"/>
      <c r="M7" s="136"/>
      <c r="N7" s="137"/>
      <c r="O7" s="149" t="s">
        <v>29</v>
      </c>
      <c r="P7" s="25"/>
      <c r="Q7" s="25"/>
    </row>
    <row r="8" spans="1:17" s="26" customFormat="1" ht="12" customHeight="1" x14ac:dyDescent="0.15">
      <c r="A8" s="45"/>
      <c r="B8" s="138"/>
      <c r="C8" s="139"/>
      <c r="D8" s="140"/>
      <c r="E8" s="150"/>
      <c r="F8" s="153"/>
      <c r="G8" s="156"/>
      <c r="H8" s="159"/>
      <c r="I8" s="162"/>
      <c r="J8" s="197" t="s">
        <v>14</v>
      </c>
      <c r="K8" s="198" t="s">
        <v>15</v>
      </c>
      <c r="L8" s="199"/>
      <c r="M8" s="177" t="s">
        <v>30</v>
      </c>
      <c r="N8" s="192" t="s">
        <v>31</v>
      </c>
      <c r="O8" s="150"/>
      <c r="P8" s="25"/>
    </row>
    <row r="9" spans="1:17" s="26" customFormat="1" ht="12" customHeight="1" thickBot="1" x14ac:dyDescent="0.2">
      <c r="A9" s="45"/>
      <c r="B9" s="141"/>
      <c r="C9" s="142"/>
      <c r="D9" s="143"/>
      <c r="E9" s="151"/>
      <c r="F9" s="154"/>
      <c r="G9" s="157"/>
      <c r="H9" s="160"/>
      <c r="I9" s="163"/>
      <c r="J9" s="157"/>
      <c r="K9" s="54"/>
      <c r="L9" s="73" t="s">
        <v>16</v>
      </c>
      <c r="M9" s="200"/>
      <c r="N9" s="163"/>
      <c r="O9" s="151"/>
      <c r="P9" s="25"/>
      <c r="Q9" s="25"/>
    </row>
    <row r="10" spans="1:17" s="26" customFormat="1" ht="12.75" customHeight="1" x14ac:dyDescent="0.15">
      <c r="A10" s="134" t="s">
        <v>36</v>
      </c>
      <c r="B10" s="135" t="s">
        <v>46</v>
      </c>
      <c r="C10" s="136"/>
      <c r="D10" s="137"/>
      <c r="E10" s="144">
        <f>SUM(E13:E18)</f>
        <v>25</v>
      </c>
      <c r="F10" s="1" t="s">
        <v>17</v>
      </c>
      <c r="G10" s="2">
        <f>SUM(G13,G16)</f>
        <v>5793110</v>
      </c>
      <c r="H10" s="3">
        <f t="shared" ref="H10:I11" si="0">SUM(H13,H16)</f>
        <v>785930</v>
      </c>
      <c r="I10" s="4">
        <f t="shared" si="0"/>
        <v>0</v>
      </c>
      <c r="J10" s="5">
        <f>G10-H10-I10</f>
        <v>5007180</v>
      </c>
      <c r="K10" s="3">
        <f>SUM(K13,K16)</f>
        <v>4071530</v>
      </c>
      <c r="L10" s="74">
        <f>SUM(L13,L16)</f>
        <v>531520</v>
      </c>
      <c r="M10" s="3">
        <f t="shared" ref="M10:M27" si="1">J10-K10</f>
        <v>935650</v>
      </c>
      <c r="N10" s="39">
        <f t="shared" ref="N10:N42" si="2">IF(K10=0,0,K10/J10)</f>
        <v>0.81313833335330465</v>
      </c>
      <c r="O10" s="6">
        <f t="shared" ref="O10:O42" si="3">IF(K10=0,0,(K10+H10)/G10)</f>
        <v>0.83848917075629503</v>
      </c>
      <c r="P10" s="25"/>
      <c r="Q10" s="25"/>
    </row>
    <row r="11" spans="1:17" s="26" customFormat="1" ht="12.75" customHeight="1" x14ac:dyDescent="0.15">
      <c r="A11" s="134"/>
      <c r="B11" s="138"/>
      <c r="C11" s="139"/>
      <c r="D11" s="140"/>
      <c r="E11" s="145"/>
      <c r="F11" s="7" t="s">
        <v>18</v>
      </c>
      <c r="G11" s="8">
        <f>SUM(G14,G17)</f>
        <v>22782113</v>
      </c>
      <c r="H11" s="9">
        <f t="shared" si="0"/>
        <v>16000</v>
      </c>
      <c r="I11" s="10">
        <f t="shared" si="0"/>
        <v>4177320</v>
      </c>
      <c r="J11" s="11">
        <f t="shared" ref="J11:J42" si="4">G11-H11-I11</f>
        <v>18588793</v>
      </c>
      <c r="K11" s="9">
        <f>SUM(K14,K17)</f>
        <v>11069685</v>
      </c>
      <c r="L11" s="75">
        <f>SUM(L14,L17)</f>
        <v>3413142</v>
      </c>
      <c r="M11" s="9">
        <f t="shared" si="1"/>
        <v>7519108</v>
      </c>
      <c r="N11" s="40">
        <f t="shared" si="2"/>
        <v>0.59550316150166394</v>
      </c>
      <c r="O11" s="12">
        <f t="shared" si="3"/>
        <v>0.486595997482762</v>
      </c>
      <c r="P11" s="25"/>
      <c r="Q11" s="25"/>
    </row>
    <row r="12" spans="1:17" s="26" customFormat="1" ht="12.75" customHeight="1" thickBot="1" x14ac:dyDescent="0.2">
      <c r="A12" s="134"/>
      <c r="B12" s="141"/>
      <c r="C12" s="142"/>
      <c r="D12" s="143"/>
      <c r="E12" s="146"/>
      <c r="F12" s="13" t="s">
        <v>19</v>
      </c>
      <c r="G12" s="14">
        <f>SUM(G10:G11)</f>
        <v>28575223</v>
      </c>
      <c r="H12" s="15">
        <f>SUM(H10:H11)</f>
        <v>801930</v>
      </c>
      <c r="I12" s="16">
        <f>SUM(I10:I11)</f>
        <v>4177320</v>
      </c>
      <c r="J12" s="17">
        <f>G12-H12-I12</f>
        <v>23595973</v>
      </c>
      <c r="K12" s="15">
        <f>SUM(K10:K11)</f>
        <v>15141215</v>
      </c>
      <c r="L12" s="76">
        <f>SUM(L10:L11)</f>
        <v>3944662</v>
      </c>
      <c r="M12" s="15">
        <f t="shared" si="1"/>
        <v>8454758</v>
      </c>
      <c r="N12" s="41">
        <f t="shared" si="2"/>
        <v>0.64168640131941157</v>
      </c>
      <c r="O12" s="18">
        <f t="shared" si="3"/>
        <v>0.55793597831240027</v>
      </c>
      <c r="P12" s="25"/>
      <c r="Q12" s="25"/>
    </row>
    <row r="13" spans="1:17" s="124" customFormat="1" ht="12.75" customHeight="1" x14ac:dyDescent="0.15">
      <c r="A13" s="164" t="s">
        <v>32</v>
      </c>
      <c r="B13" s="165" t="s">
        <v>44</v>
      </c>
      <c r="C13" s="166"/>
      <c r="D13" s="167"/>
      <c r="E13" s="174">
        <v>6</v>
      </c>
      <c r="F13" s="116" t="s">
        <v>17</v>
      </c>
      <c r="G13" s="117">
        <v>958400</v>
      </c>
      <c r="H13" s="118">
        <v>0</v>
      </c>
      <c r="I13" s="119">
        <v>0</v>
      </c>
      <c r="J13" s="120">
        <f t="shared" si="4"/>
        <v>958400</v>
      </c>
      <c r="K13" s="118">
        <v>788400</v>
      </c>
      <c r="L13" s="74">
        <v>0</v>
      </c>
      <c r="M13" s="118">
        <f t="shared" si="1"/>
        <v>170000</v>
      </c>
      <c r="N13" s="121">
        <f t="shared" si="2"/>
        <v>0.82262103505843076</v>
      </c>
      <c r="O13" s="122">
        <f t="shared" si="3"/>
        <v>0.82262103505843076</v>
      </c>
      <c r="P13" s="123"/>
      <c r="Q13" s="123"/>
    </row>
    <row r="14" spans="1:17" s="91" customFormat="1" ht="12.75" customHeight="1" x14ac:dyDescent="0.15">
      <c r="A14" s="164"/>
      <c r="B14" s="168"/>
      <c r="C14" s="169"/>
      <c r="D14" s="170"/>
      <c r="E14" s="175"/>
      <c r="F14" s="92" t="s">
        <v>18</v>
      </c>
      <c r="G14" s="93">
        <v>2085913</v>
      </c>
      <c r="H14" s="94">
        <v>0</v>
      </c>
      <c r="I14" s="95">
        <v>0</v>
      </c>
      <c r="J14" s="96">
        <f t="shared" si="4"/>
        <v>2085913</v>
      </c>
      <c r="K14" s="94">
        <v>1937613</v>
      </c>
      <c r="L14" s="75">
        <v>114860</v>
      </c>
      <c r="M14" s="94">
        <f t="shared" si="1"/>
        <v>148300</v>
      </c>
      <c r="N14" s="87">
        <f t="shared" si="2"/>
        <v>0.92890403386910192</v>
      </c>
      <c r="O14" s="88">
        <f t="shared" si="3"/>
        <v>0.92890403386910192</v>
      </c>
      <c r="P14" s="90"/>
      <c r="Q14" s="90"/>
    </row>
    <row r="15" spans="1:17" s="91" customFormat="1" ht="12.75" customHeight="1" thickBot="1" x14ac:dyDescent="0.2">
      <c r="A15" s="164"/>
      <c r="B15" s="171"/>
      <c r="C15" s="172"/>
      <c r="D15" s="173"/>
      <c r="E15" s="176"/>
      <c r="F15" s="125" t="s">
        <v>19</v>
      </c>
      <c r="G15" s="126">
        <f>SUM(G13:G14)</f>
        <v>3044313</v>
      </c>
      <c r="H15" s="127">
        <f>SUM(H13:H14)</f>
        <v>0</v>
      </c>
      <c r="I15" s="128">
        <f>SUM(I13:I14)</f>
        <v>0</v>
      </c>
      <c r="J15" s="129">
        <f t="shared" si="4"/>
        <v>3044313</v>
      </c>
      <c r="K15" s="127">
        <f>SUM(K13:K14)</f>
        <v>2726013</v>
      </c>
      <c r="L15" s="76">
        <f>SUM(L13:L14)</f>
        <v>114860</v>
      </c>
      <c r="M15" s="127">
        <f t="shared" si="1"/>
        <v>318300</v>
      </c>
      <c r="N15" s="130">
        <f t="shared" si="2"/>
        <v>0.8954443909019868</v>
      </c>
      <c r="O15" s="131">
        <f t="shared" si="3"/>
        <v>0.8954443909019868</v>
      </c>
      <c r="P15" s="90"/>
      <c r="Q15" s="90"/>
    </row>
    <row r="16" spans="1:17" s="26" customFormat="1" ht="12.75" customHeight="1" x14ac:dyDescent="0.15">
      <c r="A16" s="134" t="s">
        <v>38</v>
      </c>
      <c r="B16" s="135" t="s">
        <v>45</v>
      </c>
      <c r="C16" s="136"/>
      <c r="D16" s="137"/>
      <c r="E16" s="145">
        <f>SUM(E19,E31)</f>
        <v>19</v>
      </c>
      <c r="F16" s="55" t="s">
        <v>17</v>
      </c>
      <c r="G16" s="56">
        <f>SUM(G19,G31)</f>
        <v>4834710</v>
      </c>
      <c r="H16" s="57">
        <f t="shared" ref="H16:H17" si="5">SUM(H19,H31)</f>
        <v>785930</v>
      </c>
      <c r="I16" s="58">
        <f>SUM(I19,I31)</f>
        <v>0</v>
      </c>
      <c r="J16" s="59">
        <f t="shared" si="4"/>
        <v>4048780</v>
      </c>
      <c r="K16" s="57">
        <f>SUM(K19,K31)</f>
        <v>3283130</v>
      </c>
      <c r="L16" s="77">
        <f>SUM(L19,L31)</f>
        <v>531520</v>
      </c>
      <c r="M16" s="57">
        <f t="shared" si="1"/>
        <v>765650</v>
      </c>
      <c r="N16" s="40">
        <f t="shared" si="2"/>
        <v>0.81089365191489782</v>
      </c>
      <c r="O16" s="12">
        <f t="shared" si="3"/>
        <v>0.84163476196090359</v>
      </c>
      <c r="P16" s="25"/>
      <c r="Q16" s="25"/>
    </row>
    <row r="17" spans="1:17" s="26" customFormat="1" ht="12.75" customHeight="1" x14ac:dyDescent="0.15">
      <c r="A17" s="134"/>
      <c r="B17" s="138"/>
      <c r="C17" s="139"/>
      <c r="D17" s="140"/>
      <c r="E17" s="145"/>
      <c r="F17" s="7" t="s">
        <v>18</v>
      </c>
      <c r="G17" s="8">
        <f>SUM(G20,G32)</f>
        <v>20696200</v>
      </c>
      <c r="H17" s="9">
        <f t="shared" si="5"/>
        <v>16000</v>
      </c>
      <c r="I17" s="10">
        <f>SUM(I20,I32)</f>
        <v>4177320</v>
      </c>
      <c r="J17" s="11">
        <f t="shared" si="4"/>
        <v>16502880</v>
      </c>
      <c r="K17" s="9">
        <f>SUM(K20,K32)</f>
        <v>9132072</v>
      </c>
      <c r="L17" s="75">
        <f>SUM(L20,L32)</f>
        <v>3298282</v>
      </c>
      <c r="M17" s="9">
        <f t="shared" si="1"/>
        <v>7370808</v>
      </c>
      <c r="N17" s="40">
        <f t="shared" si="2"/>
        <v>0.55336232221285009</v>
      </c>
      <c r="O17" s="12">
        <f t="shared" si="3"/>
        <v>0.44201698862593131</v>
      </c>
      <c r="P17" s="25"/>
      <c r="Q17" s="25"/>
    </row>
    <row r="18" spans="1:17" s="26" customFormat="1" ht="12.75" customHeight="1" x14ac:dyDescent="0.15">
      <c r="A18" s="134"/>
      <c r="B18" s="138"/>
      <c r="C18" s="139"/>
      <c r="D18" s="140"/>
      <c r="E18" s="145"/>
      <c r="F18" s="27" t="s">
        <v>19</v>
      </c>
      <c r="G18" s="28">
        <f>SUM(G16:G17)</f>
        <v>25530910</v>
      </c>
      <c r="H18" s="29">
        <f>SUM(H16:H17)</f>
        <v>801930</v>
      </c>
      <c r="I18" s="30">
        <f>SUM(I16:I17)</f>
        <v>4177320</v>
      </c>
      <c r="J18" s="31">
        <f t="shared" si="4"/>
        <v>20551660</v>
      </c>
      <c r="K18" s="32">
        <f>SUM(K16:K17)</f>
        <v>12415202</v>
      </c>
      <c r="L18" s="78">
        <f>SUM(L16:L17)</f>
        <v>3829802</v>
      </c>
      <c r="M18" s="32">
        <f t="shared" si="1"/>
        <v>8136458</v>
      </c>
      <c r="N18" s="42">
        <f t="shared" si="2"/>
        <v>0.60409728459890832</v>
      </c>
      <c r="O18" s="33">
        <f>IF(K18=0,0,(K18+H18)/G18)</f>
        <v>0.51769137880318405</v>
      </c>
      <c r="P18" s="25"/>
      <c r="Q18" s="25"/>
    </row>
    <row r="19" spans="1:17" s="26" customFormat="1" ht="12.75" customHeight="1" x14ac:dyDescent="0.15">
      <c r="A19" s="134" t="s">
        <v>33</v>
      </c>
      <c r="B19" s="19"/>
      <c r="C19" s="177" t="s">
        <v>47</v>
      </c>
      <c r="D19" s="178"/>
      <c r="E19" s="181">
        <f>SUM(E22,E25,E28)</f>
        <v>16</v>
      </c>
      <c r="F19" s="20" t="s">
        <v>17</v>
      </c>
      <c r="G19" s="21">
        <f t="shared" ref="G19:I20" si="6">SUM(G22,G25,G28)</f>
        <v>4009920</v>
      </c>
      <c r="H19" s="66">
        <f t="shared" si="6"/>
        <v>654170</v>
      </c>
      <c r="I19" s="23">
        <f t="shared" si="6"/>
        <v>0</v>
      </c>
      <c r="J19" s="24">
        <f t="shared" si="4"/>
        <v>3355750</v>
      </c>
      <c r="K19" s="22">
        <f>SUM(K22,K25,K28)</f>
        <v>2590100</v>
      </c>
      <c r="L19" s="79">
        <f>SUM(L22,L25,L28)</f>
        <v>531520</v>
      </c>
      <c r="M19" s="22">
        <f t="shared" si="1"/>
        <v>765650</v>
      </c>
      <c r="N19" s="43">
        <f t="shared" si="2"/>
        <v>0.77183938016836773</v>
      </c>
      <c r="O19" s="34">
        <f t="shared" si="3"/>
        <v>0.80906102864895058</v>
      </c>
      <c r="P19" s="25"/>
      <c r="Q19" s="25"/>
    </row>
    <row r="20" spans="1:17" s="26" customFormat="1" ht="12.75" customHeight="1" x14ac:dyDescent="0.15">
      <c r="A20" s="134"/>
      <c r="B20" s="19"/>
      <c r="C20" s="179"/>
      <c r="D20" s="180"/>
      <c r="E20" s="181"/>
      <c r="F20" s="7" t="s">
        <v>18</v>
      </c>
      <c r="G20" s="8">
        <f t="shared" si="6"/>
        <v>18220750</v>
      </c>
      <c r="H20" s="67">
        <f t="shared" si="6"/>
        <v>16000</v>
      </c>
      <c r="I20" s="10">
        <f t="shared" si="6"/>
        <v>4177320</v>
      </c>
      <c r="J20" s="11">
        <f t="shared" si="4"/>
        <v>14027430</v>
      </c>
      <c r="K20" s="9">
        <f>SUM(K23,K26,K29)</f>
        <v>6656622</v>
      </c>
      <c r="L20" s="75">
        <f>SUM(L23,L26,L29)</f>
        <v>3298282</v>
      </c>
      <c r="M20" s="9">
        <f t="shared" si="1"/>
        <v>7370808</v>
      </c>
      <c r="N20" s="40">
        <f t="shared" si="2"/>
        <v>0.47454323422038108</v>
      </c>
      <c r="O20" s="12">
        <f t="shared" si="3"/>
        <v>0.36621006270323669</v>
      </c>
      <c r="P20" s="25"/>
      <c r="Q20" s="25"/>
    </row>
    <row r="21" spans="1:17" s="26" customFormat="1" ht="12.75" customHeight="1" x14ac:dyDescent="0.15">
      <c r="A21" s="134"/>
      <c r="B21" s="19"/>
      <c r="C21" s="179"/>
      <c r="D21" s="180"/>
      <c r="E21" s="181"/>
      <c r="F21" s="35" t="s">
        <v>19</v>
      </c>
      <c r="G21" s="36">
        <f>SUM(G19:G20)</f>
        <v>22230670</v>
      </c>
      <c r="H21" s="32">
        <f>SUM(H19:H20)</f>
        <v>670170</v>
      </c>
      <c r="I21" s="37">
        <f>SUM(I19:I20)</f>
        <v>4177320</v>
      </c>
      <c r="J21" s="31">
        <f t="shared" si="4"/>
        <v>17383180</v>
      </c>
      <c r="K21" s="32">
        <f>SUM(K19:K20)</f>
        <v>9246722</v>
      </c>
      <c r="L21" s="78">
        <f>SUM(L19:L20)</f>
        <v>3829802</v>
      </c>
      <c r="M21" s="32">
        <f t="shared" si="1"/>
        <v>8136458</v>
      </c>
      <c r="N21" s="44">
        <f t="shared" si="2"/>
        <v>0.53193500843919239</v>
      </c>
      <c r="O21" s="38">
        <f>IF(K21=0,0,(K21+H21)/G21)</f>
        <v>0.44609055867412001</v>
      </c>
      <c r="P21" s="25"/>
      <c r="Q21" s="25"/>
    </row>
    <row r="22" spans="1:17" s="91" customFormat="1" ht="12.75" customHeight="1" x14ac:dyDescent="0.15">
      <c r="A22" s="164" t="s">
        <v>34</v>
      </c>
      <c r="B22" s="80"/>
      <c r="C22" s="81"/>
      <c r="D22" s="182" t="s">
        <v>20</v>
      </c>
      <c r="E22" s="184">
        <v>4</v>
      </c>
      <c r="F22" s="82" t="s">
        <v>17</v>
      </c>
      <c r="G22" s="83">
        <v>1616350</v>
      </c>
      <c r="H22" s="84">
        <v>642190</v>
      </c>
      <c r="I22" s="85">
        <v>0</v>
      </c>
      <c r="J22" s="86">
        <f t="shared" si="4"/>
        <v>974160</v>
      </c>
      <c r="K22" s="84">
        <v>974160</v>
      </c>
      <c r="L22" s="79">
        <v>458270</v>
      </c>
      <c r="M22" s="84">
        <f t="shared" si="1"/>
        <v>0</v>
      </c>
      <c r="N22" s="87">
        <f t="shared" si="2"/>
        <v>1</v>
      </c>
      <c r="O22" s="88">
        <f t="shared" si="3"/>
        <v>1</v>
      </c>
      <c r="P22" s="89"/>
      <c r="Q22" s="90"/>
    </row>
    <row r="23" spans="1:17" s="91" customFormat="1" ht="12.75" customHeight="1" x14ac:dyDescent="0.15">
      <c r="A23" s="164"/>
      <c r="B23" s="80"/>
      <c r="C23" s="81"/>
      <c r="D23" s="183"/>
      <c r="E23" s="184"/>
      <c r="F23" s="92" t="s">
        <v>18</v>
      </c>
      <c r="G23" s="93">
        <v>3205020</v>
      </c>
      <c r="H23" s="94">
        <v>0</v>
      </c>
      <c r="I23" s="95">
        <v>773820</v>
      </c>
      <c r="J23" s="96">
        <f>G23-H23-I23</f>
        <v>2431200</v>
      </c>
      <c r="K23" s="94">
        <v>2431200</v>
      </c>
      <c r="L23" s="75">
        <v>900360</v>
      </c>
      <c r="M23" s="94">
        <f t="shared" si="1"/>
        <v>0</v>
      </c>
      <c r="N23" s="87">
        <f t="shared" si="2"/>
        <v>1</v>
      </c>
      <c r="O23" s="88">
        <f t="shared" si="3"/>
        <v>0.75856000898590337</v>
      </c>
      <c r="P23" s="89"/>
      <c r="Q23" s="90"/>
    </row>
    <row r="24" spans="1:17" s="91" customFormat="1" ht="12.75" customHeight="1" x14ac:dyDescent="0.15">
      <c r="A24" s="164"/>
      <c r="B24" s="80"/>
      <c r="C24" s="81"/>
      <c r="D24" s="183"/>
      <c r="E24" s="185"/>
      <c r="F24" s="97" t="s">
        <v>19</v>
      </c>
      <c r="G24" s="98">
        <f>SUM(G22:G23)</f>
        <v>4821370</v>
      </c>
      <c r="H24" s="99">
        <f>SUM(H22:H23)</f>
        <v>642190</v>
      </c>
      <c r="I24" s="100">
        <f>SUM(I22:I23)</f>
        <v>773820</v>
      </c>
      <c r="J24" s="101">
        <f>G24-H24-I24</f>
        <v>3405360</v>
      </c>
      <c r="K24" s="102">
        <f>SUM(K22:K23)</f>
        <v>3405360</v>
      </c>
      <c r="L24" s="78">
        <f>SUM(L22:L23)</f>
        <v>1358630</v>
      </c>
      <c r="M24" s="102">
        <f t="shared" si="1"/>
        <v>0</v>
      </c>
      <c r="N24" s="103">
        <f t="shared" si="2"/>
        <v>1</v>
      </c>
      <c r="O24" s="104">
        <f t="shared" si="3"/>
        <v>0.83950205024712887</v>
      </c>
      <c r="P24" s="89"/>
      <c r="Q24" s="90"/>
    </row>
    <row r="25" spans="1:17" s="91" customFormat="1" ht="12.75" customHeight="1" x14ac:dyDescent="0.15">
      <c r="A25" s="164" t="s">
        <v>35</v>
      </c>
      <c r="B25" s="80"/>
      <c r="C25" s="81"/>
      <c r="D25" s="182" t="s">
        <v>21</v>
      </c>
      <c r="E25" s="184">
        <v>10</v>
      </c>
      <c r="F25" s="82" t="s">
        <v>17</v>
      </c>
      <c r="G25" s="83">
        <v>2016970</v>
      </c>
      <c r="H25" s="84">
        <v>11980</v>
      </c>
      <c r="I25" s="85">
        <v>0</v>
      </c>
      <c r="J25" s="86">
        <f>G25-H25-I25</f>
        <v>2004990</v>
      </c>
      <c r="K25" s="84">
        <v>1542690</v>
      </c>
      <c r="L25" s="79">
        <v>0</v>
      </c>
      <c r="M25" s="84">
        <f t="shared" si="1"/>
        <v>462300</v>
      </c>
      <c r="N25" s="105">
        <f t="shared" si="2"/>
        <v>0.76942528391662801</v>
      </c>
      <c r="O25" s="106">
        <f t="shared" si="3"/>
        <v>0.77079480607049189</v>
      </c>
      <c r="P25" s="89"/>
      <c r="Q25" s="90"/>
    </row>
    <row r="26" spans="1:17" s="91" customFormat="1" ht="12.75" customHeight="1" x14ac:dyDescent="0.15">
      <c r="A26" s="164"/>
      <c r="B26" s="80"/>
      <c r="C26" s="81"/>
      <c r="D26" s="183"/>
      <c r="E26" s="184"/>
      <c r="F26" s="92" t="s">
        <v>18</v>
      </c>
      <c r="G26" s="93">
        <v>13705890</v>
      </c>
      <c r="H26" s="94">
        <v>16000</v>
      </c>
      <c r="I26" s="95">
        <v>3180310</v>
      </c>
      <c r="J26" s="96">
        <f>G26-H26-I26</f>
        <v>10509580</v>
      </c>
      <c r="K26" s="94">
        <v>3424006</v>
      </c>
      <c r="L26" s="75">
        <v>1596506</v>
      </c>
      <c r="M26" s="94">
        <f t="shared" si="1"/>
        <v>7085574</v>
      </c>
      <c r="N26" s="87">
        <f t="shared" si="2"/>
        <v>0.32579855712597461</v>
      </c>
      <c r="O26" s="88">
        <f t="shared" si="3"/>
        <v>0.25098742219585884</v>
      </c>
      <c r="P26" s="89"/>
      <c r="Q26" s="90"/>
    </row>
    <row r="27" spans="1:17" s="91" customFormat="1" ht="12.75" customHeight="1" x14ac:dyDescent="0.15">
      <c r="A27" s="164"/>
      <c r="B27" s="80"/>
      <c r="C27" s="81"/>
      <c r="D27" s="183"/>
      <c r="E27" s="184"/>
      <c r="F27" s="107" t="s">
        <v>19</v>
      </c>
      <c r="G27" s="108">
        <f>SUM(G25:G26)</f>
        <v>15722860</v>
      </c>
      <c r="H27" s="102">
        <f>SUM(H25:H26)</f>
        <v>27980</v>
      </c>
      <c r="I27" s="109">
        <f>SUM(I25:I26)</f>
        <v>3180310</v>
      </c>
      <c r="J27" s="101">
        <f t="shared" si="4"/>
        <v>12514570</v>
      </c>
      <c r="K27" s="102">
        <f>SUM(K25:K26)</f>
        <v>4966696</v>
      </c>
      <c r="L27" s="78">
        <f>SUM(L25:L26)</f>
        <v>1596506</v>
      </c>
      <c r="M27" s="102">
        <f t="shared" si="1"/>
        <v>7547874</v>
      </c>
      <c r="N27" s="110">
        <f t="shared" si="2"/>
        <v>0.39687308473243588</v>
      </c>
      <c r="O27" s="111">
        <f t="shared" si="3"/>
        <v>0.31766968604948465</v>
      </c>
      <c r="P27" s="89"/>
      <c r="Q27" s="90"/>
    </row>
    <row r="28" spans="1:17" s="91" customFormat="1" ht="12.75" customHeight="1" x14ac:dyDescent="0.15">
      <c r="A28" s="164" t="s">
        <v>37</v>
      </c>
      <c r="B28" s="80"/>
      <c r="C28" s="81"/>
      <c r="D28" s="182" t="s">
        <v>22</v>
      </c>
      <c r="E28" s="184">
        <v>2</v>
      </c>
      <c r="F28" s="82" t="s">
        <v>17</v>
      </c>
      <c r="G28" s="83">
        <v>376600</v>
      </c>
      <c r="H28" s="84">
        <v>0</v>
      </c>
      <c r="I28" s="85">
        <v>0</v>
      </c>
      <c r="J28" s="86">
        <f t="shared" si="4"/>
        <v>376600</v>
      </c>
      <c r="K28" s="84">
        <v>73250</v>
      </c>
      <c r="L28" s="79">
        <v>73250</v>
      </c>
      <c r="M28" s="84">
        <f t="shared" ref="M28" si="7">J28-K28</f>
        <v>303350</v>
      </c>
      <c r="N28" s="87">
        <f t="shared" si="2"/>
        <v>0.19450345193839619</v>
      </c>
      <c r="O28" s="88">
        <f t="shared" si="3"/>
        <v>0.19450345193839619</v>
      </c>
      <c r="P28" s="89"/>
      <c r="Q28" s="90"/>
    </row>
    <row r="29" spans="1:17" s="91" customFormat="1" ht="12.75" customHeight="1" x14ac:dyDescent="0.15">
      <c r="A29" s="164"/>
      <c r="B29" s="80"/>
      <c r="C29" s="81"/>
      <c r="D29" s="183"/>
      <c r="E29" s="184"/>
      <c r="F29" s="92" t="s">
        <v>18</v>
      </c>
      <c r="G29" s="93">
        <v>1309840</v>
      </c>
      <c r="H29" s="94">
        <v>0</v>
      </c>
      <c r="I29" s="95">
        <v>223190</v>
      </c>
      <c r="J29" s="96">
        <f t="shared" si="4"/>
        <v>1086650</v>
      </c>
      <c r="K29" s="94">
        <v>801416</v>
      </c>
      <c r="L29" s="75">
        <v>801416</v>
      </c>
      <c r="M29" s="94">
        <f t="shared" ref="M29:M42" si="8">J29-K29</f>
        <v>285234</v>
      </c>
      <c r="N29" s="87">
        <f t="shared" si="2"/>
        <v>0.73751069801684077</v>
      </c>
      <c r="O29" s="88">
        <f t="shared" si="3"/>
        <v>0.611842667806755</v>
      </c>
      <c r="P29" s="89"/>
      <c r="Q29" s="90"/>
    </row>
    <row r="30" spans="1:17" s="91" customFormat="1" ht="12.75" customHeight="1" x14ac:dyDescent="0.15">
      <c r="A30" s="164"/>
      <c r="B30" s="80"/>
      <c r="C30" s="81"/>
      <c r="D30" s="186"/>
      <c r="E30" s="184"/>
      <c r="F30" s="107" t="s">
        <v>19</v>
      </c>
      <c r="G30" s="108">
        <f>SUM(G28:G29)</f>
        <v>1686440</v>
      </c>
      <c r="H30" s="102">
        <f>SUM(H28:H29)</f>
        <v>0</v>
      </c>
      <c r="I30" s="109">
        <f>SUM(I28:I29)</f>
        <v>223190</v>
      </c>
      <c r="J30" s="101">
        <f t="shared" si="4"/>
        <v>1463250</v>
      </c>
      <c r="K30" s="102">
        <f>SUM(K28:K29)</f>
        <v>874666</v>
      </c>
      <c r="L30" s="78">
        <f>SUM(L28:L29)</f>
        <v>874666</v>
      </c>
      <c r="M30" s="102">
        <f t="shared" si="8"/>
        <v>588584</v>
      </c>
      <c r="N30" s="103">
        <f t="shared" si="2"/>
        <v>0.59775568084742869</v>
      </c>
      <c r="O30" s="104">
        <f t="shared" si="3"/>
        <v>0.51864637935532842</v>
      </c>
      <c r="P30" s="90"/>
      <c r="Q30" s="90"/>
    </row>
    <row r="31" spans="1:17" s="91" customFormat="1" ht="12.75" customHeight="1" x14ac:dyDescent="0.15">
      <c r="A31" s="164" t="s">
        <v>39</v>
      </c>
      <c r="B31" s="80"/>
      <c r="C31" s="187" t="s">
        <v>48</v>
      </c>
      <c r="D31" s="188"/>
      <c r="E31" s="191">
        <f>SUM(E34,E37,E40)</f>
        <v>3</v>
      </c>
      <c r="F31" s="82" t="s">
        <v>17</v>
      </c>
      <c r="G31" s="83">
        <f t="shared" ref="G31:I32" si="9">SUM(G34,G37,G40)</f>
        <v>824790</v>
      </c>
      <c r="H31" s="84">
        <f>SUM(H34,H37,H40)</f>
        <v>131760</v>
      </c>
      <c r="I31" s="85">
        <f t="shared" si="9"/>
        <v>0</v>
      </c>
      <c r="J31" s="86">
        <f t="shared" si="4"/>
        <v>693030</v>
      </c>
      <c r="K31" s="84">
        <f>SUM(K34,K37,K40)</f>
        <v>693030</v>
      </c>
      <c r="L31" s="79">
        <f>SUM(L34,L37,L40)</f>
        <v>0</v>
      </c>
      <c r="M31" s="84">
        <f t="shared" si="8"/>
        <v>0</v>
      </c>
      <c r="N31" s="105">
        <f t="shared" si="2"/>
        <v>1</v>
      </c>
      <c r="O31" s="106">
        <f t="shared" si="3"/>
        <v>1</v>
      </c>
      <c r="P31" s="90"/>
      <c r="Q31" s="90"/>
    </row>
    <row r="32" spans="1:17" s="91" customFormat="1" ht="12.75" customHeight="1" x14ac:dyDescent="0.15">
      <c r="A32" s="164"/>
      <c r="B32" s="80"/>
      <c r="C32" s="189"/>
      <c r="D32" s="190"/>
      <c r="E32" s="191"/>
      <c r="F32" s="92" t="s">
        <v>18</v>
      </c>
      <c r="G32" s="93">
        <f t="shared" si="9"/>
        <v>2475450</v>
      </c>
      <c r="H32" s="94">
        <f t="shared" si="9"/>
        <v>0</v>
      </c>
      <c r="I32" s="95">
        <f t="shared" si="9"/>
        <v>0</v>
      </c>
      <c r="J32" s="96">
        <f t="shared" si="4"/>
        <v>2475450</v>
      </c>
      <c r="K32" s="94">
        <f>SUM(K35,K38,K41)</f>
        <v>2475450</v>
      </c>
      <c r="L32" s="75">
        <f>SUM(L35,L38,L41)</f>
        <v>0</v>
      </c>
      <c r="M32" s="94">
        <f t="shared" si="8"/>
        <v>0</v>
      </c>
      <c r="N32" s="87">
        <f t="shared" si="2"/>
        <v>1</v>
      </c>
      <c r="O32" s="88">
        <f t="shared" si="3"/>
        <v>1</v>
      </c>
      <c r="P32" s="90"/>
      <c r="Q32" s="90"/>
    </row>
    <row r="33" spans="1:17" s="91" customFormat="1" ht="12.75" customHeight="1" x14ac:dyDescent="0.15">
      <c r="A33" s="164"/>
      <c r="B33" s="80"/>
      <c r="C33" s="189"/>
      <c r="D33" s="190"/>
      <c r="E33" s="191"/>
      <c r="F33" s="107" t="s">
        <v>19</v>
      </c>
      <c r="G33" s="108">
        <f>SUM(G31:G32)</f>
        <v>3300240</v>
      </c>
      <c r="H33" s="102">
        <f>SUM(H31:H32)</f>
        <v>131760</v>
      </c>
      <c r="I33" s="109">
        <f>SUM(I31:I32)</f>
        <v>0</v>
      </c>
      <c r="J33" s="101">
        <f t="shared" si="4"/>
        <v>3168480</v>
      </c>
      <c r="K33" s="102">
        <f>SUM(K31:K32)</f>
        <v>3168480</v>
      </c>
      <c r="L33" s="78">
        <f>SUM(L31:L32)</f>
        <v>0</v>
      </c>
      <c r="M33" s="102">
        <f t="shared" si="8"/>
        <v>0</v>
      </c>
      <c r="N33" s="110">
        <f t="shared" si="2"/>
        <v>1</v>
      </c>
      <c r="O33" s="111">
        <f t="shared" si="3"/>
        <v>1</v>
      </c>
      <c r="P33" s="90"/>
      <c r="Q33" s="90"/>
    </row>
    <row r="34" spans="1:17" s="91" customFormat="1" ht="12.75" customHeight="1" x14ac:dyDescent="0.15">
      <c r="A34" s="164" t="s">
        <v>40</v>
      </c>
      <c r="B34" s="112"/>
      <c r="C34" s="113" t="s">
        <v>23</v>
      </c>
      <c r="D34" s="182" t="s">
        <v>20</v>
      </c>
      <c r="E34" s="191">
        <v>3</v>
      </c>
      <c r="F34" s="82" t="s">
        <v>17</v>
      </c>
      <c r="G34" s="83">
        <v>824790</v>
      </c>
      <c r="H34" s="84">
        <v>131760</v>
      </c>
      <c r="I34" s="85">
        <v>0</v>
      </c>
      <c r="J34" s="86">
        <f t="shared" si="4"/>
        <v>693030</v>
      </c>
      <c r="K34" s="84">
        <v>693030</v>
      </c>
      <c r="L34" s="79">
        <v>0</v>
      </c>
      <c r="M34" s="84">
        <f t="shared" si="8"/>
        <v>0</v>
      </c>
      <c r="N34" s="87">
        <f t="shared" si="2"/>
        <v>1</v>
      </c>
      <c r="O34" s="88">
        <f t="shared" si="3"/>
        <v>1</v>
      </c>
      <c r="P34" s="90"/>
      <c r="Q34" s="114"/>
    </row>
    <row r="35" spans="1:17" s="91" customFormat="1" ht="12.75" customHeight="1" x14ac:dyDescent="0.15">
      <c r="A35" s="164"/>
      <c r="B35" s="112"/>
      <c r="C35" s="113"/>
      <c r="D35" s="183"/>
      <c r="E35" s="191"/>
      <c r="F35" s="92" t="s">
        <v>18</v>
      </c>
      <c r="G35" s="93">
        <v>2475450</v>
      </c>
      <c r="H35" s="94">
        <v>0</v>
      </c>
      <c r="I35" s="95">
        <v>0</v>
      </c>
      <c r="J35" s="96">
        <f t="shared" si="4"/>
        <v>2475450</v>
      </c>
      <c r="K35" s="94">
        <v>2475450</v>
      </c>
      <c r="L35" s="75">
        <v>0</v>
      </c>
      <c r="M35" s="94">
        <f t="shared" si="8"/>
        <v>0</v>
      </c>
      <c r="N35" s="87">
        <f t="shared" si="2"/>
        <v>1</v>
      </c>
      <c r="O35" s="88">
        <f t="shared" si="3"/>
        <v>1</v>
      </c>
      <c r="P35" s="90"/>
      <c r="Q35" s="90"/>
    </row>
    <row r="36" spans="1:17" s="91" customFormat="1" ht="12.75" customHeight="1" x14ac:dyDescent="0.15">
      <c r="A36" s="164"/>
      <c r="B36" s="112"/>
      <c r="C36" s="113"/>
      <c r="D36" s="183"/>
      <c r="E36" s="191"/>
      <c r="F36" s="107" t="s">
        <v>19</v>
      </c>
      <c r="G36" s="108">
        <f>SUM(G34:G35)</f>
        <v>3300240</v>
      </c>
      <c r="H36" s="102">
        <f>SUM(H34:H35)</f>
        <v>131760</v>
      </c>
      <c r="I36" s="109">
        <f>SUM(I34:I35)</f>
        <v>0</v>
      </c>
      <c r="J36" s="101">
        <f t="shared" si="4"/>
        <v>3168480</v>
      </c>
      <c r="K36" s="102">
        <f>SUM(K34:K35)</f>
        <v>3168480</v>
      </c>
      <c r="L36" s="78">
        <f>SUM(L34:L35)</f>
        <v>0</v>
      </c>
      <c r="M36" s="102">
        <f t="shared" si="8"/>
        <v>0</v>
      </c>
      <c r="N36" s="103">
        <f t="shared" si="2"/>
        <v>1</v>
      </c>
      <c r="O36" s="104">
        <f t="shared" si="3"/>
        <v>1</v>
      </c>
      <c r="P36" s="90"/>
      <c r="Q36" s="90"/>
    </row>
    <row r="37" spans="1:17" s="91" customFormat="1" ht="12.75" customHeight="1" x14ac:dyDescent="0.15">
      <c r="A37" s="134" t="s">
        <v>41</v>
      </c>
      <c r="B37" s="112"/>
      <c r="C37" s="115"/>
      <c r="D37" s="192" t="s">
        <v>21</v>
      </c>
      <c r="E37" s="181">
        <v>0</v>
      </c>
      <c r="F37" s="82" t="s">
        <v>17</v>
      </c>
      <c r="G37" s="83">
        <v>0</v>
      </c>
      <c r="H37" s="84">
        <v>0</v>
      </c>
      <c r="I37" s="85">
        <v>0</v>
      </c>
      <c r="J37" s="86">
        <f t="shared" si="4"/>
        <v>0</v>
      </c>
      <c r="K37" s="84">
        <v>0</v>
      </c>
      <c r="L37" s="79">
        <v>0</v>
      </c>
      <c r="M37" s="84">
        <f t="shared" si="8"/>
        <v>0</v>
      </c>
      <c r="N37" s="105">
        <f t="shared" si="2"/>
        <v>0</v>
      </c>
      <c r="O37" s="106">
        <f t="shared" si="3"/>
        <v>0</v>
      </c>
      <c r="P37" s="90"/>
      <c r="Q37" s="90"/>
    </row>
    <row r="38" spans="1:17" s="26" customFormat="1" ht="12.75" customHeight="1" x14ac:dyDescent="0.15">
      <c r="A38" s="134"/>
      <c r="B38" s="60"/>
      <c r="C38" s="61"/>
      <c r="D38" s="162"/>
      <c r="E38" s="181"/>
      <c r="F38" s="7" t="s">
        <v>18</v>
      </c>
      <c r="G38" s="8">
        <v>0</v>
      </c>
      <c r="H38" s="9">
        <v>0</v>
      </c>
      <c r="I38" s="10">
        <v>0</v>
      </c>
      <c r="J38" s="11">
        <f t="shared" si="4"/>
        <v>0</v>
      </c>
      <c r="K38" s="9">
        <v>0</v>
      </c>
      <c r="L38" s="68">
        <v>0</v>
      </c>
      <c r="M38" s="9">
        <f t="shared" si="8"/>
        <v>0</v>
      </c>
      <c r="N38" s="40">
        <f t="shared" si="2"/>
        <v>0</v>
      </c>
      <c r="O38" s="12">
        <f t="shared" si="3"/>
        <v>0</v>
      </c>
      <c r="P38" s="25"/>
      <c r="Q38" s="25"/>
    </row>
    <row r="39" spans="1:17" s="26" customFormat="1" ht="12.75" customHeight="1" x14ac:dyDescent="0.15">
      <c r="A39" s="134"/>
      <c r="B39" s="60"/>
      <c r="C39" s="61"/>
      <c r="D39" s="162"/>
      <c r="E39" s="181"/>
      <c r="F39" s="35" t="s">
        <v>19</v>
      </c>
      <c r="G39" s="36">
        <f>SUM(G37:G38)</f>
        <v>0</v>
      </c>
      <c r="H39" s="32">
        <f>SUM(H37:H38)</f>
        <v>0</v>
      </c>
      <c r="I39" s="37">
        <f>SUM(I37:I38)</f>
        <v>0</v>
      </c>
      <c r="J39" s="31">
        <f t="shared" si="4"/>
        <v>0</v>
      </c>
      <c r="K39" s="32">
        <f>SUM(K37:K38)</f>
        <v>0</v>
      </c>
      <c r="L39" s="71">
        <f>SUM(L37:L38)</f>
        <v>0</v>
      </c>
      <c r="M39" s="32">
        <f t="shared" si="8"/>
        <v>0</v>
      </c>
      <c r="N39" s="44">
        <f t="shared" si="2"/>
        <v>0</v>
      </c>
      <c r="O39" s="38">
        <f t="shared" si="3"/>
        <v>0</v>
      </c>
      <c r="P39" s="25"/>
      <c r="Q39" s="25"/>
    </row>
    <row r="40" spans="1:17" s="26" customFormat="1" ht="12.75" customHeight="1" x14ac:dyDescent="0.15">
      <c r="A40" s="134" t="s">
        <v>42</v>
      </c>
      <c r="B40" s="60"/>
      <c r="C40" s="61"/>
      <c r="D40" s="192" t="s">
        <v>22</v>
      </c>
      <c r="E40" s="181">
        <v>0</v>
      </c>
      <c r="F40" s="20" t="s">
        <v>17</v>
      </c>
      <c r="G40" s="21">
        <v>0</v>
      </c>
      <c r="H40" s="22">
        <v>0</v>
      </c>
      <c r="I40" s="23">
        <v>0</v>
      </c>
      <c r="J40" s="59">
        <f t="shared" si="4"/>
        <v>0</v>
      </c>
      <c r="K40" s="57">
        <v>0</v>
      </c>
      <c r="L40" s="70">
        <v>0</v>
      </c>
      <c r="M40" s="57">
        <f t="shared" si="8"/>
        <v>0</v>
      </c>
      <c r="N40" s="40">
        <f t="shared" si="2"/>
        <v>0</v>
      </c>
      <c r="O40" s="12">
        <f t="shared" si="3"/>
        <v>0</v>
      </c>
      <c r="P40" s="25"/>
      <c r="Q40" s="25"/>
    </row>
    <row r="41" spans="1:17" s="26" customFormat="1" ht="12.75" customHeight="1" x14ac:dyDescent="0.15">
      <c r="A41" s="134"/>
      <c r="B41" s="60"/>
      <c r="C41" s="61"/>
      <c r="D41" s="162"/>
      <c r="E41" s="181"/>
      <c r="F41" s="7" t="s">
        <v>18</v>
      </c>
      <c r="G41" s="8">
        <v>0</v>
      </c>
      <c r="H41" s="9">
        <v>0</v>
      </c>
      <c r="I41" s="10">
        <v>0</v>
      </c>
      <c r="J41" s="11">
        <f t="shared" si="4"/>
        <v>0</v>
      </c>
      <c r="K41" s="9">
        <v>0</v>
      </c>
      <c r="L41" s="68">
        <v>0</v>
      </c>
      <c r="M41" s="9">
        <f t="shared" si="8"/>
        <v>0</v>
      </c>
      <c r="N41" s="40">
        <f t="shared" si="2"/>
        <v>0</v>
      </c>
      <c r="O41" s="12">
        <f t="shared" si="3"/>
        <v>0</v>
      </c>
      <c r="P41" s="25"/>
      <c r="Q41" s="25"/>
    </row>
    <row r="42" spans="1:17" s="26" customFormat="1" ht="12.75" customHeight="1" thickBot="1" x14ac:dyDescent="0.2">
      <c r="A42" s="134"/>
      <c r="B42" s="62"/>
      <c r="C42" s="63"/>
      <c r="D42" s="163"/>
      <c r="E42" s="193"/>
      <c r="F42" s="13" t="s">
        <v>24</v>
      </c>
      <c r="G42" s="14">
        <f>SUM(G40:G41)</f>
        <v>0</v>
      </c>
      <c r="H42" s="15">
        <f>SUM(H40:H41)</f>
        <v>0</v>
      </c>
      <c r="I42" s="16">
        <f>SUM(I40:I41)</f>
        <v>0</v>
      </c>
      <c r="J42" s="17">
        <f t="shared" si="4"/>
        <v>0</v>
      </c>
      <c r="K42" s="15">
        <f>SUM(K40:K41)</f>
        <v>0</v>
      </c>
      <c r="L42" s="69">
        <f>SUM(L40:L41)</f>
        <v>0</v>
      </c>
      <c r="M42" s="15">
        <f t="shared" si="8"/>
        <v>0</v>
      </c>
      <c r="N42" s="41">
        <f t="shared" si="2"/>
        <v>0</v>
      </c>
      <c r="O42" s="12">
        <f t="shared" si="3"/>
        <v>0</v>
      </c>
      <c r="P42" s="25"/>
      <c r="Q42" s="25"/>
    </row>
    <row r="43" spans="1:17" s="48" customFormat="1" ht="10.5" customHeight="1" x14ac:dyDescent="0.15">
      <c r="A43" s="64"/>
      <c r="B43" s="194" t="s">
        <v>54</v>
      </c>
      <c r="C43" s="194"/>
      <c r="D43" s="194"/>
      <c r="E43" s="194"/>
      <c r="F43" s="194"/>
      <c r="G43" s="194"/>
      <c r="H43" s="194"/>
      <c r="I43" s="194"/>
      <c r="J43" s="194"/>
      <c r="K43" s="194"/>
      <c r="L43" s="194"/>
      <c r="M43" s="194"/>
      <c r="N43" s="194"/>
      <c r="O43" s="194"/>
      <c r="P43" s="65"/>
      <c r="Q43" s="65"/>
    </row>
    <row r="44" spans="1:17" ht="10.5" customHeight="1" x14ac:dyDescent="0.15">
      <c r="B44" s="195" t="s">
        <v>49</v>
      </c>
      <c r="C44" s="195"/>
      <c r="D44" s="195"/>
      <c r="E44" s="195"/>
      <c r="F44" s="195"/>
      <c r="G44" s="195"/>
      <c r="H44" s="195"/>
      <c r="I44" s="195"/>
      <c r="J44" s="195"/>
      <c r="K44" s="195"/>
      <c r="L44" s="195"/>
      <c r="M44" s="195"/>
      <c r="N44" s="195"/>
      <c r="O44" s="195"/>
    </row>
    <row r="45" spans="1:17" x14ac:dyDescent="0.15">
      <c r="B45" s="196"/>
      <c r="C45" s="196"/>
      <c r="D45" s="196"/>
      <c r="E45" s="196"/>
      <c r="F45" s="196"/>
      <c r="G45" s="196"/>
      <c r="H45" s="196"/>
      <c r="I45" s="196"/>
      <c r="J45" s="196"/>
      <c r="K45" s="196"/>
      <c r="L45" s="196"/>
      <c r="M45" s="196"/>
    </row>
  </sheetData>
  <mergeCells count="50">
    <mergeCell ref="B43:O43"/>
    <mergeCell ref="B44:O44"/>
    <mergeCell ref="B45:M45"/>
    <mergeCell ref="J7:N7"/>
    <mergeCell ref="N8:N9"/>
    <mergeCell ref="O7:O9"/>
    <mergeCell ref="J8:J9"/>
    <mergeCell ref="K8:L8"/>
    <mergeCell ref="M8:M9"/>
    <mergeCell ref="A37:A39"/>
    <mergeCell ref="D37:D39"/>
    <mergeCell ref="E37:E39"/>
    <mergeCell ref="A40:A42"/>
    <mergeCell ref="D40:D42"/>
    <mergeCell ref="E40:E42"/>
    <mergeCell ref="A31:A33"/>
    <mergeCell ref="C31:D33"/>
    <mergeCell ref="E31:E33"/>
    <mergeCell ref="A34:A36"/>
    <mergeCell ref="D34:D36"/>
    <mergeCell ref="E34:E36"/>
    <mergeCell ref="A25:A27"/>
    <mergeCell ref="D25:D27"/>
    <mergeCell ref="E25:E27"/>
    <mergeCell ref="A28:A30"/>
    <mergeCell ref="D28:D30"/>
    <mergeCell ref="E28:E30"/>
    <mergeCell ref="A19:A21"/>
    <mergeCell ref="C19:D21"/>
    <mergeCell ref="E19:E21"/>
    <mergeCell ref="A22:A24"/>
    <mergeCell ref="D22:D24"/>
    <mergeCell ref="E22:E24"/>
    <mergeCell ref="A13:A15"/>
    <mergeCell ref="B13:D15"/>
    <mergeCell ref="E13:E15"/>
    <mergeCell ref="A16:A18"/>
    <mergeCell ref="B16:D18"/>
    <mergeCell ref="E16:E18"/>
    <mergeCell ref="B3:O3"/>
    <mergeCell ref="A10:A12"/>
    <mergeCell ref="B10:D12"/>
    <mergeCell ref="E10:E12"/>
    <mergeCell ref="B6:D6"/>
    <mergeCell ref="B7:D9"/>
    <mergeCell ref="E7:E9"/>
    <mergeCell ref="F7:F9"/>
    <mergeCell ref="G7:G9"/>
    <mergeCell ref="H7:H9"/>
    <mergeCell ref="I7:I9"/>
  </mergeCells>
  <phoneticPr fontId="3"/>
  <printOptions horizontalCentered="1" verticalCentered="1"/>
  <pageMargins left="0.39370078740157483" right="0.59055118110236227" top="0.78740157480314965" bottom="0.78740157480314965" header="0" footer="0"/>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令和元年度（2019年度）債権管理課への移管債権の滞納整理状況</vt:lpstr>
      <vt:lpstr>'令和元年度（2019年度）債権管理課への移管債権の滞納整理状況'!Print_Area</vt:lpstr>
    </vt:vector>
  </TitlesOfParts>
  <Company>吹田市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dc:creator>
  <cp:lastModifiedBy>木谷　展啓</cp:lastModifiedBy>
  <cp:lastPrinted>2020-08-11T06:56:22Z</cp:lastPrinted>
  <dcterms:created xsi:type="dcterms:W3CDTF">2019-02-28T01:47:33Z</dcterms:created>
  <dcterms:modified xsi:type="dcterms:W3CDTF">2020-08-17T03:57:38Z</dcterms:modified>
</cp:coreProperties>
</file>