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025" yWindow="45" windowWidth="9465" windowHeight="8265" tabRatio="753"/>
  </bookViews>
  <sheets>
    <sheet name="債権管理課への移管債権の滞納整理状況の推移" sheetId="2" r:id="rId1"/>
  </sheets>
  <definedNames>
    <definedName name="_xlnm.Print_Area" localSheetId="0">債権管理課への移管債権の滞納整理状況の推移!$A$1:$I$35</definedName>
  </definedNames>
  <calcPr calcId="145621"/>
</workbook>
</file>

<file path=xl/calcChain.xml><?xml version="1.0" encoding="utf-8"?>
<calcChain xmlns="http://schemas.openxmlformats.org/spreadsheetml/2006/main">
  <c r="G27" i="2" l="1"/>
  <c r="G23" i="2"/>
  <c r="G24" i="2" s="1"/>
  <c r="G22" i="2"/>
  <c r="G15" i="2"/>
  <c r="H13" i="2"/>
  <c r="H14" i="2"/>
  <c r="G32" i="2" l="1"/>
  <c r="G31" i="2"/>
  <c r="E32" i="2"/>
  <c r="E31" i="2"/>
  <c r="H20" i="2"/>
  <c r="H17" i="2"/>
  <c r="E22" i="2"/>
  <c r="E23" i="2"/>
  <c r="G18" i="2"/>
  <c r="G21" i="2"/>
  <c r="E21" i="2"/>
  <c r="E18" i="2"/>
  <c r="H21" i="2" l="1"/>
  <c r="H18" i="2"/>
  <c r="G28" i="2"/>
  <c r="E28" i="2"/>
  <c r="H32" i="2" l="1"/>
  <c r="H31" i="2"/>
  <c r="E29" i="2"/>
  <c r="G29" i="2"/>
  <c r="H26" i="2"/>
  <c r="H25" i="2"/>
  <c r="H23" i="2"/>
  <c r="H22" i="2"/>
  <c r="H11" i="2"/>
  <c r="H10" i="2"/>
  <c r="H9" i="2"/>
  <c r="G33" i="2"/>
  <c r="E27" i="2"/>
  <c r="E24" i="2"/>
  <c r="E15" i="2"/>
  <c r="H15" i="2" s="1"/>
  <c r="E33" i="2" l="1"/>
  <c r="H33" i="2" s="1"/>
  <c r="E30" i="2"/>
  <c r="G30" i="2"/>
  <c r="H27" i="2"/>
  <c r="H28" i="2"/>
  <c r="H29" i="2"/>
  <c r="H24" i="2"/>
  <c r="H30" i="2" l="1"/>
</calcChain>
</file>

<file path=xl/sharedStrings.xml><?xml version="1.0" encoding="utf-8"?>
<sst xmlns="http://schemas.openxmlformats.org/spreadsheetml/2006/main" count="89" uniqueCount="50">
  <si>
    <t>移管債権名（債権所管室課名）：国民健康保険料（健康医療部国民健康保険室）</t>
    <rPh sb="6" eb="8">
      <t>サイケン</t>
    </rPh>
    <rPh sb="8" eb="10">
      <t>ショカン</t>
    </rPh>
    <rPh sb="10" eb="11">
      <t>シツ</t>
    </rPh>
    <rPh sb="11" eb="12">
      <t>カ</t>
    </rPh>
    <rPh sb="12" eb="13">
      <t>メイ</t>
    </rPh>
    <rPh sb="23" eb="25">
      <t>ケンコウ</t>
    </rPh>
    <rPh sb="25" eb="27">
      <t>イリョウ</t>
    </rPh>
    <rPh sb="27" eb="28">
      <t>ブ</t>
    </rPh>
    <rPh sb="28" eb="30">
      <t>コクミン</t>
    </rPh>
    <rPh sb="30" eb="32">
      <t>ケンコウ</t>
    </rPh>
    <rPh sb="32" eb="34">
      <t>ホケン</t>
    </rPh>
    <rPh sb="34" eb="35">
      <t>シツ</t>
    </rPh>
    <phoneticPr fontId="2"/>
  </si>
  <si>
    <t>ア</t>
    <phoneticPr fontId="2"/>
  </si>
  <si>
    <t>処理内容</t>
    <phoneticPr fontId="2"/>
  </si>
  <si>
    <t>移管債権</t>
    <rPh sb="0" eb="2">
      <t>イカン</t>
    </rPh>
    <rPh sb="2" eb="4">
      <t>サイケン</t>
    </rPh>
    <phoneticPr fontId="2"/>
  </si>
  <si>
    <t>現年度</t>
    <phoneticPr fontId="2"/>
  </si>
  <si>
    <t>滞納分</t>
    <phoneticPr fontId="2"/>
  </si>
  <si>
    <t>計</t>
    <phoneticPr fontId="2"/>
  </si>
  <si>
    <t>現年度</t>
  </si>
  <si>
    <t>滞納分</t>
  </si>
  <si>
    <t>計</t>
  </si>
  <si>
    <t>イ</t>
    <phoneticPr fontId="2"/>
  </si>
  <si>
    <t>現年度</t>
    <phoneticPr fontId="2"/>
  </si>
  <si>
    <t>滞納分</t>
    <phoneticPr fontId="2"/>
  </si>
  <si>
    <t>債権管理課への移管債権の滞納整理状況の推移</t>
    <rPh sb="19" eb="21">
      <t>スイイ</t>
    </rPh>
    <phoneticPr fontId="2"/>
  </si>
  <si>
    <t>エ</t>
    <phoneticPr fontId="6"/>
  </si>
  <si>
    <t>－</t>
  </si>
  <si>
    <t>－</t>
    <phoneticPr fontId="2"/>
  </si>
  <si>
    <t>前年度比</t>
    <rPh sb="0" eb="4">
      <t>ゼンネンドヒ</t>
    </rPh>
    <phoneticPr fontId="2"/>
  </si>
  <si>
    <t>ウ</t>
    <phoneticPr fontId="6"/>
  </si>
  <si>
    <t>移管決定者</t>
    <rPh sb="0" eb="2">
      <t>イカン</t>
    </rPh>
    <rPh sb="2" eb="4">
      <t>ケッテイ</t>
    </rPh>
    <rPh sb="4" eb="5">
      <t>シャ</t>
    </rPh>
    <phoneticPr fontId="2"/>
  </si>
  <si>
    <t>移管予定者</t>
    <rPh sb="0" eb="2">
      <t>イカン</t>
    </rPh>
    <rPh sb="2" eb="5">
      <t>ヨテイシャ</t>
    </rPh>
    <phoneticPr fontId="2"/>
  </si>
  <si>
    <t>移管予告対象者</t>
    <rPh sb="0" eb="2">
      <t>イカン</t>
    </rPh>
    <rPh sb="2" eb="4">
      <t>ヨコク</t>
    </rPh>
    <rPh sb="4" eb="6">
      <t>タイショウ</t>
    </rPh>
    <phoneticPr fontId="2"/>
  </si>
  <si>
    <t>徴収額</t>
    <rPh sb="0" eb="2">
      <t>チョウシュウ</t>
    </rPh>
    <rPh sb="2" eb="3">
      <t>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</si>
  <si>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</si>
  <si>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</si>
  <si>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</si>
  <si>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</si>
  <si>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</si>
  <si>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</si>
  <si>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</si>
  <si>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</si>
  <si>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</si>
  <si>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</si>
  <si>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</si>
  <si>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　</t>
    <phoneticPr fontId="2"/>
  </si>
  <si>
    <r>
      <t xml:space="preserve">徴収率
</t>
    </r>
    <r>
      <rPr>
        <sz val="9"/>
        <color theme="1"/>
        <rFont val="ＭＳ Ｐ明朝"/>
        <family val="1"/>
        <charset val="128"/>
      </rPr>
      <t>[⑨/⑧]</t>
    </r>
    <rPh sb="0" eb="2">
      <t>チョウシュウ</t>
    </rPh>
    <rPh sb="2" eb="3">
      <t>リツ</t>
    </rPh>
    <phoneticPr fontId="2"/>
  </si>
  <si>
    <r>
      <t>債権額</t>
    </r>
    <r>
      <rPr>
        <sz val="10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[⑤-⑥-⑦]</t>
    </r>
    <rPh sb="0" eb="2">
      <t>サイケン</t>
    </rPh>
    <rPh sb="2" eb="3">
      <t>ガク</t>
    </rPh>
    <phoneticPr fontId="2"/>
  </si>
  <si>
    <r>
      <t xml:space="preserve">収納率
</t>
    </r>
    <r>
      <rPr>
        <sz val="9"/>
        <color theme="1"/>
        <rFont val="ＭＳ Ｐ明朝"/>
        <family val="1"/>
        <charset val="128"/>
      </rPr>
      <t>[（⑥+⑨）/⑤]</t>
    </r>
    <rPh sb="0" eb="2">
      <t>シュウノウ</t>
    </rPh>
    <rPh sb="2" eb="3">
      <t>リツ</t>
    </rPh>
    <phoneticPr fontId="2"/>
  </si>
  <si>
    <t>　　　　　　　　</t>
    <phoneticPr fontId="2"/>
  </si>
  <si>
    <t>※２ 調定額や収入額などの金額は督促手数料を除く本料の金額です。　※３ 既収入額は移管前に国民健康保険室で既に徴収した金額です。　※４  既不納欠損額は移管決定の時点で既に時効完成していた金額です。</t>
    <phoneticPr fontId="2"/>
  </si>
  <si>
    <r>
      <t>（うち、移管継続者）</t>
    </r>
    <r>
      <rPr>
        <sz val="8"/>
        <color theme="1"/>
        <rFont val="ＭＳ Ｐ明朝"/>
        <family val="1"/>
        <charset val="128"/>
      </rPr>
      <t>※１</t>
    </r>
    <rPh sb="4" eb="6">
      <t>イカン</t>
    </rPh>
    <rPh sb="6" eb="8">
      <t>ケイゾク</t>
    </rPh>
    <rPh sb="8" eb="9">
      <t>シャ</t>
    </rPh>
    <phoneticPr fontId="2"/>
  </si>
  <si>
    <r>
      <t xml:space="preserve">調定額
</t>
    </r>
    <r>
      <rPr>
        <sz val="8"/>
        <color theme="1"/>
        <rFont val="ＭＳ Ｐ明朝"/>
        <family val="1"/>
        <charset val="128"/>
      </rPr>
      <t>※２</t>
    </r>
    <rPh sb="0" eb="3">
      <t>チョウテイガク</t>
    </rPh>
    <phoneticPr fontId="2"/>
  </si>
  <si>
    <r>
      <t xml:space="preserve">既収入額
</t>
    </r>
    <r>
      <rPr>
        <sz val="8"/>
        <color theme="1"/>
        <rFont val="ＭＳ Ｐ明朝"/>
        <family val="1"/>
        <charset val="128"/>
      </rPr>
      <t>※３</t>
    </r>
    <rPh sb="0" eb="1">
      <t>キ</t>
    </rPh>
    <rPh sb="1" eb="3">
      <t>シュウニュウ</t>
    </rPh>
    <rPh sb="3" eb="4">
      <t>ガク</t>
    </rPh>
    <phoneticPr fontId="6"/>
  </si>
  <si>
    <r>
      <t xml:space="preserve">既不納欠損額
</t>
    </r>
    <r>
      <rPr>
        <sz val="8"/>
        <color theme="1"/>
        <rFont val="ＭＳ Ｐ明朝"/>
        <family val="1"/>
        <charset val="128"/>
      </rPr>
      <t>※４</t>
    </r>
    <phoneticPr fontId="2"/>
  </si>
  <si>
    <t>税務部債権管理課</t>
    <phoneticPr fontId="2"/>
  </si>
  <si>
    <t>第1版　令和元年(2019年)9月17日</t>
    <rPh sb="4" eb="5">
      <t>レイ</t>
    </rPh>
    <rPh sb="5" eb="6">
      <t>ワ</t>
    </rPh>
    <rPh sb="6" eb="7">
      <t>ガン</t>
    </rPh>
    <phoneticPr fontId="2"/>
  </si>
  <si>
    <t>平成29年度
（2017年度）</t>
    <rPh sb="0" eb="2">
      <t>ヘイセイ</t>
    </rPh>
    <rPh sb="4" eb="6">
      <t>ネンド</t>
    </rPh>
    <rPh sb="12" eb="14">
      <t>ネンド</t>
    </rPh>
    <phoneticPr fontId="2"/>
  </si>
  <si>
    <t>平成30年度
（2018年度）</t>
    <rPh sb="0" eb="2">
      <t>ヘイセイ</t>
    </rPh>
    <rPh sb="4" eb="6">
      <t>ネンド</t>
    </rPh>
    <rPh sb="12" eb="14">
      <t>ネンド</t>
    </rPh>
    <phoneticPr fontId="2"/>
  </si>
  <si>
    <t>※１  移管継続者は前年度以前に移管決定し、当該年度も引き続き移管を継続したものです。　</t>
    <rPh sb="10" eb="13">
      <t>ゼンネンド</t>
    </rPh>
    <rPh sb="13" eb="15">
      <t>イゼン</t>
    </rPh>
    <rPh sb="22" eb="24">
      <t>トウガイ</t>
    </rPh>
    <rPh sb="24" eb="26">
      <t>ネンド</t>
    </rPh>
    <phoneticPr fontId="6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</si>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</sst>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&quot;人&quot;"/>
    <numFmt numFmtId="177" formatCode="#,##0&quot;件&quot;"/>
    <numFmt numFmtId="178" formatCode="#,##0&quot;円&quot;"/>
    <numFmt numFmtId="180" formatCode="0.0%"/>
    <numFmt numFmtId="181" formatCode="\(#,##0&quot;人）&quot;"/>
    <numFmt numFmtId="182" formatCode="#,###&quot;円&quot;"/>
    <numFmt numFmtId="183" formatCode="0.00_ "/>
  </numFmts>
  <fonts count="2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16"/>
      <name val="ＭＳ Ｐ明朝"/>
      <family val="1"/>
      <charset val="128"/>
    </font>
    <font>
      <sz val="18"/>
      <color theme="1"/>
      <name val="ＭＳ ゴシック"/>
      <family val="3"/>
      <charset val="128"/>
    </font>
    <font>
      <u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01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right" vertical="center" textRotation="180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/>
    </xf>
    <xf numFmtId="0" fontId="14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4" fillId="2" borderId="0" xfId="1" applyFont="1" applyFill="1" applyBorder="1" applyAlignment="1">
      <alignment horizontal="right" vertical="center"/>
    </xf>
    <xf numFmtId="0" fontId="11" fillId="2" borderId="12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180" fontId="9" fillId="2" borderId="29" xfId="1" applyNumberFormat="1" applyFont="1" applyFill="1" applyBorder="1" applyAlignment="1">
      <alignment vertical="center"/>
    </xf>
    <xf numFmtId="180" fontId="9" fillId="2" borderId="28" xfId="1" applyNumberFormat="1" applyFont="1" applyFill="1" applyBorder="1" applyAlignment="1">
      <alignment vertical="center"/>
    </xf>
    <xf numFmtId="180" fontId="9" fillId="2" borderId="30" xfId="1" applyNumberFormat="1" applyFont="1" applyFill="1" applyBorder="1" applyAlignment="1">
      <alignment vertical="center"/>
    </xf>
    <xf numFmtId="177" fontId="13" fillId="2" borderId="34" xfId="1" applyNumberFormat="1" applyFont="1" applyFill="1" applyBorder="1" applyAlignment="1">
      <alignment horizontal="center" vertical="center"/>
    </xf>
    <xf numFmtId="177" fontId="10" fillId="2" borderId="35" xfId="1" applyNumberFormat="1" applyFont="1" applyFill="1" applyBorder="1" applyAlignment="1">
      <alignment horizontal="center" vertical="center"/>
    </xf>
    <xf numFmtId="177" fontId="10" fillId="2" borderId="34" xfId="1" applyNumberFormat="1" applyFont="1" applyFill="1" applyBorder="1" applyAlignment="1">
      <alignment horizontal="center" vertical="center"/>
    </xf>
    <xf numFmtId="177" fontId="10" fillId="2" borderId="36" xfId="1" applyNumberFormat="1" applyFont="1" applyFill="1" applyBorder="1" applyAlignment="1">
      <alignment horizontal="center" vertical="center"/>
    </xf>
    <xf numFmtId="177" fontId="10" fillId="2" borderId="37" xfId="1" applyNumberFormat="1" applyFont="1" applyFill="1" applyBorder="1" applyAlignment="1">
      <alignment horizontal="center" vertical="center"/>
    </xf>
    <xf numFmtId="180" fontId="9" fillId="2" borderId="33" xfId="1" applyNumberFormat="1" applyFont="1" applyFill="1" applyBorder="1" applyAlignment="1">
      <alignment vertical="center"/>
    </xf>
    <xf numFmtId="176" fontId="9" fillId="2" borderId="5" xfId="1" applyNumberFormat="1" applyFont="1" applyFill="1" applyBorder="1" applyAlignment="1">
      <alignment vertical="center"/>
    </xf>
    <xf numFmtId="176" fontId="9" fillId="2" borderId="27" xfId="1" applyNumberFormat="1" applyFont="1" applyFill="1" applyBorder="1" applyAlignment="1">
      <alignment vertical="center"/>
    </xf>
    <xf numFmtId="176" fontId="9" fillId="2" borderId="2" xfId="1" applyNumberFormat="1" applyFont="1" applyFill="1" applyBorder="1" applyAlignment="1">
      <alignment vertical="center"/>
    </xf>
    <xf numFmtId="176" fontId="9" fillId="2" borderId="31" xfId="1" applyNumberFormat="1" applyFont="1" applyFill="1" applyBorder="1" applyAlignment="1">
      <alignment vertical="center"/>
    </xf>
    <xf numFmtId="178" fontId="9" fillId="2" borderId="6" xfId="1" applyNumberFormat="1" applyFont="1" applyFill="1" applyBorder="1" applyAlignment="1">
      <alignment horizontal="center" vertical="center"/>
    </xf>
    <xf numFmtId="178" fontId="9" fillId="2" borderId="32" xfId="1" applyNumberFormat="1" applyFont="1" applyFill="1" applyBorder="1" applyAlignment="1">
      <alignment horizontal="center" vertical="center"/>
    </xf>
    <xf numFmtId="178" fontId="9" fillId="2" borderId="19" xfId="1" applyNumberFormat="1" applyFont="1" applyFill="1" applyBorder="1" applyAlignment="1">
      <alignment horizontal="center" vertical="center"/>
    </xf>
    <xf numFmtId="178" fontId="9" fillId="2" borderId="14" xfId="1" applyNumberFormat="1" applyFont="1" applyFill="1" applyBorder="1" applyAlignment="1">
      <alignment horizontal="center" vertical="center"/>
    </xf>
    <xf numFmtId="178" fontId="9" fillId="2" borderId="22" xfId="1" applyNumberFormat="1" applyFont="1" applyFill="1" applyBorder="1" applyAlignment="1">
      <alignment horizontal="center" vertical="center"/>
    </xf>
    <xf numFmtId="178" fontId="15" fillId="2" borderId="29" xfId="1" applyNumberFormat="1" applyFont="1" applyFill="1" applyBorder="1" applyAlignment="1">
      <alignment vertical="center"/>
    </xf>
    <xf numFmtId="178" fontId="15" fillId="2" borderId="28" xfId="1" applyNumberFormat="1" applyFont="1" applyFill="1" applyBorder="1" applyAlignment="1">
      <alignment vertical="center"/>
    </xf>
    <xf numFmtId="178" fontId="15" fillId="2" borderId="30" xfId="1" applyNumberFormat="1" applyFont="1" applyFill="1" applyBorder="1" applyAlignment="1">
      <alignment vertical="center"/>
    </xf>
    <xf numFmtId="178" fontId="15" fillId="2" borderId="18" xfId="1" applyNumberFormat="1" applyFont="1" applyFill="1" applyBorder="1" applyAlignment="1">
      <alignment vertical="center"/>
    </xf>
    <xf numFmtId="178" fontId="15" fillId="2" borderId="13" xfId="1" applyNumberFormat="1" applyFont="1" applyFill="1" applyBorder="1" applyAlignment="1">
      <alignment vertical="center"/>
    </xf>
    <xf numFmtId="178" fontId="15" fillId="2" borderId="21" xfId="1" applyNumberFormat="1" applyFont="1" applyFill="1" applyBorder="1" applyAlignment="1">
      <alignment vertical="center"/>
    </xf>
    <xf numFmtId="178" fontId="9" fillId="2" borderId="16" xfId="1" applyNumberFormat="1" applyFont="1" applyFill="1" applyBorder="1" applyAlignment="1">
      <alignment horizontal="center" vertical="center"/>
    </xf>
    <xf numFmtId="183" fontId="15" fillId="2" borderId="6" xfId="1" applyNumberFormat="1" applyFont="1" applyFill="1" applyBorder="1" applyAlignment="1">
      <alignment vertical="center"/>
    </xf>
    <xf numFmtId="183" fontId="15" fillId="2" borderId="32" xfId="1" applyNumberFormat="1" applyFont="1" applyFill="1" applyBorder="1" applyAlignment="1">
      <alignment vertical="center"/>
    </xf>
    <xf numFmtId="183" fontId="15" fillId="2" borderId="19" xfId="1" applyNumberFormat="1" applyFont="1" applyFill="1" applyBorder="1" applyAlignment="1">
      <alignment vertical="center"/>
    </xf>
    <xf numFmtId="183" fontId="15" fillId="2" borderId="14" xfId="1" applyNumberFormat="1" applyFont="1" applyFill="1" applyBorder="1" applyAlignment="1">
      <alignment vertical="center"/>
    </xf>
    <xf numFmtId="183" fontId="15" fillId="2" borderId="22" xfId="1" applyNumberFormat="1" applyFont="1" applyFill="1" applyBorder="1" applyAlignment="1">
      <alignment vertical="center"/>
    </xf>
    <xf numFmtId="183" fontId="15" fillId="2" borderId="16" xfId="1" applyNumberFormat="1" applyFont="1" applyFill="1" applyBorder="1" applyAlignment="1">
      <alignment vertical="center"/>
    </xf>
    <xf numFmtId="177" fontId="13" fillId="2" borderId="37" xfId="1" applyNumberFormat="1" applyFont="1" applyFill="1" applyBorder="1" applyAlignment="1">
      <alignment horizontal="center" vertical="center"/>
    </xf>
    <xf numFmtId="178" fontId="15" fillId="2" borderId="33" xfId="1" applyNumberFormat="1" applyFont="1" applyFill="1" applyBorder="1" applyAlignment="1">
      <alignment vertical="center"/>
    </xf>
    <xf numFmtId="178" fontId="15" fillId="2" borderId="15" xfId="1" applyNumberFormat="1" applyFont="1" applyFill="1" applyBorder="1" applyAlignment="1">
      <alignment vertical="center"/>
    </xf>
    <xf numFmtId="176" fontId="9" fillId="2" borderId="30" xfId="1" applyNumberFormat="1" applyFont="1" applyFill="1" applyBorder="1" applyAlignment="1">
      <alignment horizontal="center" vertical="center"/>
    </xf>
    <xf numFmtId="181" fontId="9" fillId="2" borderId="21" xfId="1" applyNumberFormat="1" applyFont="1" applyFill="1" applyBorder="1" applyAlignment="1">
      <alignment vertical="center"/>
    </xf>
    <xf numFmtId="180" fontId="15" fillId="2" borderId="22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right" vertical="center"/>
    </xf>
    <xf numFmtId="0" fontId="8" fillId="2" borderId="10" xfId="1" applyFont="1" applyFill="1" applyBorder="1" applyAlignment="1">
      <alignment horizontal="center" vertical="top" wrapText="1"/>
    </xf>
    <xf numFmtId="0" fontId="19" fillId="2" borderId="0" xfId="1" applyFont="1" applyFill="1" applyAlignment="1">
      <alignment horizontal="right" vertical="center"/>
    </xf>
    <xf numFmtId="0" fontId="8" fillId="2" borderId="0" xfId="1" applyFont="1" applyFill="1" applyAlignment="1">
      <alignment vertical="center"/>
    </xf>
    <xf numFmtId="0" fontId="10" fillId="2" borderId="21" xfId="1" applyFont="1" applyFill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center" vertical="center" wrapText="1"/>
    </xf>
    <xf numFmtId="0" fontId="10" fillId="2" borderId="41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38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42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textRotation="255" wrapText="1"/>
    </xf>
    <xf numFmtId="0" fontId="10" fillId="2" borderId="7" xfId="1" applyFont="1" applyFill="1" applyBorder="1" applyAlignment="1">
      <alignment horizontal="center" vertical="center" textRotation="255" wrapText="1"/>
    </xf>
    <xf numFmtId="0" fontId="10" fillId="2" borderId="24" xfId="1" applyFont="1" applyFill="1" applyBorder="1" applyAlignment="1">
      <alignment horizontal="center" vertical="center" textRotation="255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40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vertical="center"/>
    </xf>
    <xf numFmtId="0" fontId="10" fillId="2" borderId="9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center" vertical="center"/>
    </xf>
    <xf numFmtId="0" fontId="5" fillId="2" borderId="0" xfId="1" applyFont="1" applyFill="1" applyBorder="1" applyAlignment="1">
      <alignment horizontal="right" vertical="center"/>
    </xf>
    <xf numFmtId="0" fontId="11" fillId="2" borderId="2" xfId="1" applyFont="1" applyFill="1" applyBorder="1" applyAlignment="1">
      <alignment horizontal="center" wrapText="1"/>
    </xf>
    <xf numFmtId="0" fontId="11" fillId="2" borderId="4" xfId="1" applyFont="1" applyFill="1" applyBorder="1" applyAlignment="1">
      <alignment horizont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2" borderId="44" xfId="1" applyFont="1" applyFill="1" applyBorder="1" applyAlignment="1">
      <alignment horizontal="center" vertical="center" wrapText="1"/>
    </xf>
    <xf numFmtId="0" fontId="11" fillId="2" borderId="45" xfId="1" applyFont="1" applyFill="1" applyBorder="1" applyAlignment="1">
      <alignment horizontal="center" vertical="center" wrapText="1"/>
    </xf>
    <xf numFmtId="176" fontId="17" fillId="2" borderId="44" xfId="1" applyNumberFormat="1" applyFont="1" applyFill="1" applyBorder="1" applyAlignment="1">
      <alignment vertical="center"/>
    </xf>
    <xf numFmtId="176" fontId="17" fillId="2" borderId="43" xfId="1" applyNumberFormat="1" applyFont="1" applyFill="1" applyBorder="1" applyAlignment="1">
      <alignment vertical="center"/>
    </xf>
    <xf numFmtId="182" fontId="15" fillId="2" borderId="46" xfId="1" applyNumberFormat="1" applyFont="1" applyFill="1" applyBorder="1" applyAlignment="1">
      <alignment horizontal="center" vertical="center"/>
    </xf>
    <xf numFmtId="182" fontId="15" fillId="2" borderId="47" xfId="1" applyNumberFormat="1" applyFont="1" applyFill="1" applyBorder="1" applyAlignment="1">
      <alignment horizontal="center" vertical="center"/>
    </xf>
    <xf numFmtId="182" fontId="15" fillId="2" borderId="48" xfId="1" applyNumberFormat="1" applyFont="1" applyFill="1" applyBorder="1" applyAlignment="1">
      <alignment horizontal="center" vertical="center"/>
    </xf>
    <xf numFmtId="176" fontId="17" fillId="2" borderId="44" xfId="1" applyNumberFormat="1" applyFont="1" applyFill="1" applyBorder="1" applyAlignment="1">
      <alignment horizontal="center" vertical="center"/>
    </xf>
    <xf numFmtId="176" fontId="17" fillId="2" borderId="48" xfId="1" applyNumberFormat="1" applyFont="1" applyFill="1" applyBorder="1" applyAlignment="1">
      <alignment horizontal="center" vertical="center"/>
    </xf>
    <xf numFmtId="180" fontId="9" fillId="2" borderId="46" xfId="1" applyNumberFormat="1" applyFont="1" applyFill="1" applyBorder="1" applyAlignment="1">
      <alignment horizontal="center" vertical="center"/>
    </xf>
    <xf numFmtId="180" fontId="9" fillId="2" borderId="47" xfId="1" applyNumberFormat="1" applyFont="1" applyFill="1" applyBorder="1" applyAlignment="1">
      <alignment horizontal="center" vertical="center"/>
    </xf>
    <xf numFmtId="180" fontId="9" fillId="2" borderId="48" xfId="1" applyNumberFormat="1" applyFont="1" applyFill="1" applyBorder="1" applyAlignment="1">
      <alignment horizontal="center" vertical="center"/>
    </xf>
    <xf numFmtId="180" fontId="9" fillId="2" borderId="45" xfId="1" applyNumberFormat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6"/>
  <sheetViews>
    <sheetView tabSelected="1" zoomScaleNormal="100" workbookViewId="0">
      <selection activeCell="B3" sqref="B3:I3"/>
    </sheetView>
  </sheetViews>
  <sheetFormatPr defaultColWidth="10" defaultRowHeight="14.25"/>
  <cols>
    <col min="1" max="1" width="2.5" style="4" customWidth="1"/>
    <col min="2" max="2" width="5" style="3" customWidth="1"/>
    <col min="3" max="3" width="15" style="3" customWidth="1"/>
    <col min="4" max="4" width="11.25" style="3" customWidth="1"/>
    <col min="5" max="5" width="18.75" style="3" customWidth="1"/>
    <col min="6" max="6" width="10" style="3" customWidth="1"/>
    <col min="7" max="7" width="18.75" style="3" customWidth="1"/>
    <col min="8" max="8" width="10" style="3" customWidth="1"/>
    <col min="9" max="9" width="48.75" style="3" customWidth="1"/>
    <col min="10" max="10" width="18.375" style="3" bestFit="1" customWidth="1"/>
    <col min="11" max="11" width="12.75" style="3" bestFit="1" customWidth="1"/>
    <col min="12" max="16384" width="10" style="3"/>
  </cols>
  <sheetData>
    <row r="1" spans="1:10" s="1" customFormat="1" ht="22.5" customHeight="1">
      <c r="B1" s="1" t="s">
        <v>45</v>
      </c>
      <c r="I1" s="53" t="s">
        <v>44</v>
      </c>
      <c r="J1" s="53"/>
    </row>
    <row r="2" spans="1:10" s="1" customFormat="1" ht="7.5" customHeight="1"/>
    <row r="3" spans="1:10" ht="22.5" customHeight="1">
      <c r="B3" s="73" t="s">
        <v>13</v>
      </c>
      <c r="C3" s="73"/>
      <c r="D3" s="73"/>
      <c r="E3" s="73"/>
      <c r="F3" s="73"/>
      <c r="G3" s="73"/>
      <c r="H3" s="73"/>
      <c r="I3" s="73"/>
    </row>
    <row r="4" spans="1:10" ht="3.75" customHeight="1">
      <c r="A4" s="5"/>
      <c r="B4" s="2"/>
      <c r="C4" s="2"/>
      <c r="D4" s="2"/>
      <c r="E4" s="2"/>
      <c r="F4" s="2"/>
      <c r="G4" s="2"/>
      <c r="H4" s="2"/>
      <c r="I4" s="2"/>
    </row>
    <row r="5" spans="1:10" ht="18.75" customHeight="1">
      <c r="A5" s="6"/>
      <c r="B5" s="1" t="s">
        <v>0</v>
      </c>
    </row>
    <row r="6" spans="1:10" s="7" customFormat="1" ht="13.5" customHeight="1" thickBot="1">
      <c r="A6" s="5"/>
      <c r="B6" s="99" t="s">
        <v>1</v>
      </c>
      <c r="C6" s="99"/>
      <c r="D6" s="99"/>
      <c r="E6" s="99" t="s">
        <v>10</v>
      </c>
      <c r="F6" s="99"/>
      <c r="G6" s="99" t="s">
        <v>18</v>
      </c>
      <c r="H6" s="99"/>
      <c r="I6" s="100" t="s">
        <v>14</v>
      </c>
    </row>
    <row r="7" spans="1:10" ht="30" customHeight="1">
      <c r="A7" s="5"/>
      <c r="B7" s="77" t="s">
        <v>2</v>
      </c>
      <c r="C7" s="78"/>
      <c r="D7" s="79"/>
      <c r="E7" s="75" t="s">
        <v>46</v>
      </c>
      <c r="F7" s="76"/>
      <c r="G7" s="75" t="s">
        <v>47</v>
      </c>
      <c r="H7" s="76"/>
      <c r="I7" s="86" t="s">
        <v>49</v>
      </c>
    </row>
    <row r="8" spans="1:10" ht="15" customHeight="1" thickBot="1">
      <c r="A8" s="5"/>
      <c r="B8" s="80"/>
      <c r="C8" s="81"/>
      <c r="D8" s="82"/>
      <c r="E8" s="11"/>
      <c r="F8" s="12" t="s">
        <v>17</v>
      </c>
      <c r="G8" s="52" t="s">
        <v>38</v>
      </c>
      <c r="H8" s="12" t="s">
        <v>17</v>
      </c>
      <c r="I8" s="87"/>
    </row>
    <row r="9" spans="1:10" ht="22.5" customHeight="1" thickBot="1">
      <c r="A9" s="50" t="s">
        <v>23</v>
      </c>
      <c r="B9" s="83" t="s">
        <v>20</v>
      </c>
      <c r="C9" s="84"/>
      <c r="D9" s="85"/>
      <c r="E9" s="22">
        <v>225</v>
      </c>
      <c r="F9" s="26" t="s">
        <v>16</v>
      </c>
      <c r="G9" s="24">
        <v>193</v>
      </c>
      <c r="H9" s="38">
        <f>G9/E9</f>
        <v>0.85777777777777775</v>
      </c>
      <c r="I9" s="88"/>
    </row>
    <row r="10" spans="1:10" ht="22.5" customHeight="1" thickBot="1">
      <c r="A10" s="50" t="s">
        <v>24</v>
      </c>
      <c r="B10" s="83" t="s">
        <v>21</v>
      </c>
      <c r="C10" s="84"/>
      <c r="D10" s="85"/>
      <c r="E10" s="23">
        <v>34</v>
      </c>
      <c r="F10" s="27" t="s">
        <v>15</v>
      </c>
      <c r="G10" s="25">
        <v>39</v>
      </c>
      <c r="H10" s="39">
        <f>G10/E10</f>
        <v>1.1470588235294117</v>
      </c>
      <c r="I10" s="89"/>
    </row>
    <row r="11" spans="1:10" ht="22.5" customHeight="1">
      <c r="A11" s="50" t="s">
        <v>25</v>
      </c>
      <c r="B11" s="83" t="s">
        <v>19</v>
      </c>
      <c r="C11" s="84"/>
      <c r="D11" s="85"/>
      <c r="E11" s="22">
        <v>19</v>
      </c>
      <c r="F11" s="26" t="s">
        <v>15</v>
      </c>
      <c r="G11" s="24">
        <v>22</v>
      </c>
      <c r="H11" s="38">
        <f>G11/E11</f>
        <v>1.1578947368421053</v>
      </c>
      <c r="I11" s="93"/>
    </row>
    <row r="12" spans="1:10" ht="22.5" customHeight="1">
      <c r="A12" s="51" t="s">
        <v>26</v>
      </c>
      <c r="B12" s="55" t="s">
        <v>40</v>
      </c>
      <c r="C12" s="56"/>
      <c r="D12" s="57"/>
      <c r="E12" s="47" t="s">
        <v>16</v>
      </c>
      <c r="F12" s="30" t="s">
        <v>16</v>
      </c>
      <c r="G12" s="48">
        <v>4</v>
      </c>
      <c r="H12" s="49" t="s">
        <v>16</v>
      </c>
      <c r="I12" s="94"/>
    </row>
    <row r="13" spans="1:10" s="8" customFormat="1" ht="15" customHeight="1">
      <c r="A13" s="74" t="s">
        <v>27</v>
      </c>
      <c r="B13" s="60" t="s">
        <v>41</v>
      </c>
      <c r="C13" s="61"/>
      <c r="D13" s="44" t="s">
        <v>11</v>
      </c>
      <c r="E13" s="45">
        <v>4780510</v>
      </c>
      <c r="F13" s="37" t="s">
        <v>16</v>
      </c>
      <c r="G13" s="46">
        <v>4492720</v>
      </c>
      <c r="H13" s="43">
        <f>G13/E13</f>
        <v>0.93979931011544793</v>
      </c>
      <c r="I13" s="90"/>
    </row>
    <row r="14" spans="1:10" ht="15" customHeight="1">
      <c r="A14" s="74"/>
      <c r="B14" s="60"/>
      <c r="C14" s="61"/>
      <c r="D14" s="17" t="s">
        <v>12</v>
      </c>
      <c r="E14" s="32">
        <v>19867221</v>
      </c>
      <c r="F14" s="29" t="s">
        <v>16</v>
      </c>
      <c r="G14" s="35">
        <v>24646695</v>
      </c>
      <c r="H14" s="41">
        <f>G14/E14</f>
        <v>1.2405708377633691</v>
      </c>
      <c r="I14" s="91"/>
    </row>
    <row r="15" spans="1:10" ht="15" customHeight="1">
      <c r="A15" s="74"/>
      <c r="B15" s="60"/>
      <c r="C15" s="61"/>
      <c r="D15" s="19" t="s">
        <v>6</v>
      </c>
      <c r="E15" s="33">
        <f>SUM(E13:E14)</f>
        <v>24647731</v>
      </c>
      <c r="F15" s="30" t="s">
        <v>16</v>
      </c>
      <c r="G15" s="36">
        <f>SUM(G13:G14)</f>
        <v>29139415</v>
      </c>
      <c r="H15" s="42">
        <f>G15/E15</f>
        <v>1.1822351923590857</v>
      </c>
      <c r="I15" s="92"/>
    </row>
    <row r="16" spans="1:10" ht="15" customHeight="1">
      <c r="A16" s="74" t="s">
        <v>28</v>
      </c>
      <c r="B16" s="58" t="s">
        <v>42</v>
      </c>
      <c r="C16" s="59"/>
      <c r="D16" s="16" t="s">
        <v>4</v>
      </c>
      <c r="E16" s="31">
        <v>0</v>
      </c>
      <c r="F16" s="28" t="s">
        <v>15</v>
      </c>
      <c r="G16" s="34">
        <v>0</v>
      </c>
      <c r="H16" s="40">
        <v>1</v>
      </c>
      <c r="I16" s="90"/>
    </row>
    <row r="17" spans="1:10" ht="15" customHeight="1">
      <c r="A17" s="74"/>
      <c r="B17" s="60"/>
      <c r="C17" s="61"/>
      <c r="D17" s="17" t="s">
        <v>5</v>
      </c>
      <c r="E17" s="32">
        <v>6027</v>
      </c>
      <c r="F17" s="29" t="s">
        <v>15</v>
      </c>
      <c r="G17" s="35">
        <v>376270</v>
      </c>
      <c r="H17" s="41">
        <f t="shared" ref="H17:H33" si="0">G17/E17</f>
        <v>62.430728388916542</v>
      </c>
      <c r="I17" s="91"/>
    </row>
    <row r="18" spans="1:10" ht="15" customHeight="1">
      <c r="A18" s="74"/>
      <c r="B18" s="67"/>
      <c r="C18" s="68"/>
      <c r="D18" s="19" t="s">
        <v>6</v>
      </c>
      <c r="E18" s="33">
        <f>SUM(E16:E17)</f>
        <v>6027</v>
      </c>
      <c r="F18" s="30" t="s">
        <v>15</v>
      </c>
      <c r="G18" s="36">
        <f>SUM(G16:G17)</f>
        <v>376270</v>
      </c>
      <c r="H18" s="42">
        <f t="shared" si="0"/>
        <v>62.430728388916542</v>
      </c>
      <c r="I18" s="92"/>
    </row>
    <row r="19" spans="1:10" ht="15" customHeight="1">
      <c r="A19" s="74" t="s">
        <v>29</v>
      </c>
      <c r="B19" s="60" t="s">
        <v>43</v>
      </c>
      <c r="C19" s="61"/>
      <c r="D19" s="16" t="s">
        <v>4</v>
      </c>
      <c r="E19" s="31">
        <v>0</v>
      </c>
      <c r="F19" s="28" t="s">
        <v>15</v>
      </c>
      <c r="G19" s="34">
        <v>0</v>
      </c>
      <c r="H19" s="40">
        <v>1</v>
      </c>
      <c r="I19" s="90"/>
    </row>
    <row r="20" spans="1:10" ht="15" customHeight="1">
      <c r="A20" s="74"/>
      <c r="B20" s="60"/>
      <c r="C20" s="61"/>
      <c r="D20" s="17" t="s">
        <v>5</v>
      </c>
      <c r="E20" s="32">
        <v>3732590</v>
      </c>
      <c r="F20" s="29" t="s">
        <v>15</v>
      </c>
      <c r="G20" s="35">
        <v>8955070</v>
      </c>
      <c r="H20" s="41">
        <f t="shared" si="0"/>
        <v>2.399157153611835</v>
      </c>
      <c r="I20" s="91"/>
    </row>
    <row r="21" spans="1:10" ht="15" customHeight="1">
      <c r="A21" s="74"/>
      <c r="B21" s="60"/>
      <c r="C21" s="61"/>
      <c r="D21" s="19" t="s">
        <v>6</v>
      </c>
      <c r="E21" s="33">
        <f>SUM(E19:E20)</f>
        <v>3732590</v>
      </c>
      <c r="F21" s="30" t="s">
        <v>15</v>
      </c>
      <c r="G21" s="36">
        <f>SUM(G19:G20)</f>
        <v>8955070</v>
      </c>
      <c r="H21" s="42">
        <f t="shared" si="0"/>
        <v>2.399157153611835</v>
      </c>
      <c r="I21" s="92"/>
    </row>
    <row r="22" spans="1:10" ht="15" customHeight="1">
      <c r="A22" s="74" t="s">
        <v>30</v>
      </c>
      <c r="B22" s="64" t="s">
        <v>3</v>
      </c>
      <c r="C22" s="70" t="s">
        <v>36</v>
      </c>
      <c r="D22" s="18" t="s">
        <v>11</v>
      </c>
      <c r="E22" s="31">
        <f>E13-E16-E19</f>
        <v>4780510</v>
      </c>
      <c r="F22" s="28" t="s">
        <v>15</v>
      </c>
      <c r="G22" s="34">
        <f>G13-G16-G19</f>
        <v>4492720</v>
      </c>
      <c r="H22" s="40">
        <f t="shared" si="0"/>
        <v>0.93979931011544793</v>
      </c>
      <c r="I22" s="90"/>
    </row>
    <row r="23" spans="1:10" ht="15" customHeight="1">
      <c r="A23" s="74"/>
      <c r="B23" s="65"/>
      <c r="C23" s="71"/>
      <c r="D23" s="17" t="s">
        <v>12</v>
      </c>
      <c r="E23" s="32">
        <f>E14-E17-E20</f>
        <v>16128604</v>
      </c>
      <c r="F23" s="29" t="s">
        <v>15</v>
      </c>
      <c r="G23" s="35">
        <f>G14-G17-G20</f>
        <v>15315355</v>
      </c>
      <c r="H23" s="41">
        <f t="shared" si="0"/>
        <v>0.94957722317442972</v>
      </c>
      <c r="I23" s="91"/>
    </row>
    <row r="24" spans="1:10" ht="15" customHeight="1">
      <c r="A24" s="74"/>
      <c r="B24" s="65"/>
      <c r="C24" s="71"/>
      <c r="D24" s="19" t="s">
        <v>6</v>
      </c>
      <c r="E24" s="33">
        <f>SUM(E22:E23)</f>
        <v>20909114</v>
      </c>
      <c r="F24" s="30" t="s">
        <v>15</v>
      </c>
      <c r="G24" s="36">
        <f>SUM(G22:G23)</f>
        <v>19808075</v>
      </c>
      <c r="H24" s="42">
        <f t="shared" si="0"/>
        <v>0.94734167119658919</v>
      </c>
      <c r="I24" s="92"/>
    </row>
    <row r="25" spans="1:10" ht="15" customHeight="1">
      <c r="A25" s="74" t="s">
        <v>31</v>
      </c>
      <c r="B25" s="65"/>
      <c r="C25" s="70" t="s">
        <v>22</v>
      </c>
      <c r="D25" s="18" t="s">
        <v>11</v>
      </c>
      <c r="E25" s="31">
        <v>3122841</v>
      </c>
      <c r="F25" s="28" t="s">
        <v>15</v>
      </c>
      <c r="G25" s="34">
        <v>3189580</v>
      </c>
      <c r="H25" s="40">
        <f t="shared" si="0"/>
        <v>1.021371244965722</v>
      </c>
      <c r="I25" s="90"/>
    </row>
    <row r="26" spans="1:10" ht="15" customHeight="1">
      <c r="A26" s="74"/>
      <c r="B26" s="65"/>
      <c r="C26" s="71"/>
      <c r="D26" s="17" t="s">
        <v>12</v>
      </c>
      <c r="E26" s="32">
        <v>10540908</v>
      </c>
      <c r="F26" s="29" t="s">
        <v>15</v>
      </c>
      <c r="G26" s="35">
        <v>10966468</v>
      </c>
      <c r="H26" s="41">
        <f t="shared" si="0"/>
        <v>1.040372233587467</v>
      </c>
      <c r="I26" s="91"/>
    </row>
    <row r="27" spans="1:10" ht="15" customHeight="1">
      <c r="A27" s="74"/>
      <c r="B27" s="65"/>
      <c r="C27" s="71"/>
      <c r="D27" s="19" t="s">
        <v>6</v>
      </c>
      <c r="E27" s="33">
        <f>SUM(E25:E26)</f>
        <v>13663749</v>
      </c>
      <c r="F27" s="30" t="s">
        <v>15</v>
      </c>
      <c r="G27" s="36">
        <f>SUM(G25:G26)</f>
        <v>14156048</v>
      </c>
      <c r="H27" s="42">
        <f t="shared" si="0"/>
        <v>1.0360295699225739</v>
      </c>
      <c r="I27" s="92"/>
    </row>
    <row r="28" spans="1:10" ht="15" customHeight="1">
      <c r="A28" s="74" t="s">
        <v>32</v>
      </c>
      <c r="B28" s="65"/>
      <c r="C28" s="70" t="s">
        <v>35</v>
      </c>
      <c r="D28" s="18" t="s">
        <v>11</v>
      </c>
      <c r="E28" s="13">
        <f>IF(E25=0,"",E25/E22)</f>
        <v>0.65324431912076331</v>
      </c>
      <c r="F28" s="28" t="s">
        <v>15</v>
      </c>
      <c r="G28" s="13">
        <f>IF(G25=0,"",G25/G22)</f>
        <v>0.70994408732349223</v>
      </c>
      <c r="H28" s="40">
        <f t="shared" si="0"/>
        <v>1.0867971852844343</v>
      </c>
      <c r="I28" s="95"/>
      <c r="J28" s="9"/>
    </row>
    <row r="29" spans="1:10" ht="15" customHeight="1">
      <c r="A29" s="74"/>
      <c r="B29" s="65"/>
      <c r="C29" s="71"/>
      <c r="D29" s="17" t="s">
        <v>12</v>
      </c>
      <c r="E29" s="14">
        <f>IF(E26=0,"",E26/E23)</f>
        <v>0.65355364915649239</v>
      </c>
      <c r="F29" s="29" t="s">
        <v>15</v>
      </c>
      <c r="G29" s="14">
        <f>IF(G26=0,"",G26/G23)</f>
        <v>0.71604399636835059</v>
      </c>
      <c r="H29" s="41">
        <f t="shared" si="0"/>
        <v>1.0956162471015367</v>
      </c>
      <c r="I29" s="96"/>
      <c r="J29" s="9"/>
    </row>
    <row r="30" spans="1:10" ht="15" customHeight="1">
      <c r="A30" s="74"/>
      <c r="B30" s="66"/>
      <c r="C30" s="72"/>
      <c r="D30" s="19" t="s">
        <v>6</v>
      </c>
      <c r="E30" s="15">
        <f>IF(E27=0,"",E27/E24)</f>
        <v>0.65348292615363812</v>
      </c>
      <c r="F30" s="30" t="s">
        <v>15</v>
      </c>
      <c r="G30" s="15">
        <f>IF(G27=0,"",G27/G24)</f>
        <v>0.71466046044353126</v>
      </c>
      <c r="H30" s="42">
        <f t="shared" si="0"/>
        <v>1.0936176475948354</v>
      </c>
      <c r="I30" s="97"/>
      <c r="J30" s="9"/>
    </row>
    <row r="31" spans="1:10" ht="15" customHeight="1">
      <c r="A31" s="74" t="s">
        <v>33</v>
      </c>
      <c r="B31" s="58" t="s">
        <v>37</v>
      </c>
      <c r="C31" s="59"/>
      <c r="D31" s="20" t="s">
        <v>7</v>
      </c>
      <c r="E31" s="21">
        <f>IF(E25=0,"",(E16+E25)/E13)</f>
        <v>0.65324431912076331</v>
      </c>
      <c r="F31" s="37" t="s">
        <v>15</v>
      </c>
      <c r="G31" s="21">
        <f>IF(G25=0,"",(G16+G25)/G13)</f>
        <v>0.70994408732349223</v>
      </c>
      <c r="H31" s="43">
        <f t="shared" si="0"/>
        <v>1.0867971852844343</v>
      </c>
      <c r="I31" s="95"/>
      <c r="J31" s="9"/>
    </row>
    <row r="32" spans="1:10" ht="15" customHeight="1">
      <c r="A32" s="74"/>
      <c r="B32" s="60"/>
      <c r="C32" s="61"/>
      <c r="D32" s="17" t="s">
        <v>8</v>
      </c>
      <c r="E32" s="14">
        <f>IF(E26=0,"",(E17+E26)/E14)</f>
        <v>0.53087117720188448</v>
      </c>
      <c r="F32" s="29" t="s">
        <v>15</v>
      </c>
      <c r="G32" s="14">
        <f>IF(G26=0,"",(G17+G26)/G14)</f>
        <v>0.46021334706336892</v>
      </c>
      <c r="H32" s="41">
        <f t="shared" si="0"/>
        <v>0.8669021164212779</v>
      </c>
      <c r="I32" s="96"/>
      <c r="J32" s="9"/>
    </row>
    <row r="33" spans="1:10" ht="15" customHeight="1" thickBot="1">
      <c r="A33" s="74"/>
      <c r="B33" s="62"/>
      <c r="C33" s="63"/>
      <c r="D33" s="19" t="s">
        <v>9</v>
      </c>
      <c r="E33" s="15">
        <f>IF(E27=0,"",(E18+E27)/E15)</f>
        <v>0.5546058580402391</v>
      </c>
      <c r="F33" s="30" t="s">
        <v>15</v>
      </c>
      <c r="G33" s="15">
        <f>IF(G27=0,"",(G18+G27)/G15)</f>
        <v>0.49871687540741638</v>
      </c>
      <c r="H33" s="42">
        <f t="shared" si="0"/>
        <v>0.89922756526533532</v>
      </c>
      <c r="I33" s="98"/>
      <c r="J33" s="9"/>
    </row>
    <row r="34" spans="1:10" s="2" customFormat="1" ht="11.25" customHeight="1">
      <c r="A34" s="10"/>
      <c r="B34" s="69" t="s">
        <v>48</v>
      </c>
      <c r="C34" s="69"/>
      <c r="D34" s="69"/>
      <c r="E34" s="69"/>
      <c r="F34" s="69"/>
      <c r="G34" s="69"/>
      <c r="H34" s="69"/>
      <c r="I34" s="69"/>
    </row>
    <row r="35" spans="1:10" ht="11.25" customHeight="1">
      <c r="B35" s="54" t="s">
        <v>39</v>
      </c>
      <c r="C35" s="54"/>
      <c r="D35" s="54"/>
      <c r="E35" s="54"/>
      <c r="F35" s="54"/>
      <c r="G35" s="54"/>
      <c r="H35" s="54"/>
      <c r="I35" s="54"/>
    </row>
    <row r="36" spans="1:10">
      <c r="B36" s="3" t="s">
        <v>34</v>
      </c>
    </row>
  </sheetData>
  <mergeCells count="37">
    <mergeCell ref="I7:I8"/>
    <mergeCell ref="I13:I15"/>
    <mergeCell ref="I11:I12"/>
    <mergeCell ref="I16:I18"/>
    <mergeCell ref="I19:I21"/>
    <mergeCell ref="B7:D8"/>
    <mergeCell ref="A13:A15"/>
    <mergeCell ref="A22:A24"/>
    <mergeCell ref="A25:A27"/>
    <mergeCell ref="B9:D9"/>
    <mergeCell ref="B11:D11"/>
    <mergeCell ref="B10:D10"/>
    <mergeCell ref="A16:A18"/>
    <mergeCell ref="A19:A21"/>
    <mergeCell ref="B3:I3"/>
    <mergeCell ref="A31:A33"/>
    <mergeCell ref="E6:F6"/>
    <mergeCell ref="G6:H6"/>
    <mergeCell ref="B6:D6"/>
    <mergeCell ref="E7:F7"/>
    <mergeCell ref="G7:H7"/>
    <mergeCell ref="A28:A30"/>
    <mergeCell ref="C25:C27"/>
    <mergeCell ref="B35:I35"/>
    <mergeCell ref="B12:D12"/>
    <mergeCell ref="B31:C33"/>
    <mergeCell ref="B22:B30"/>
    <mergeCell ref="B19:C21"/>
    <mergeCell ref="B16:C18"/>
    <mergeCell ref="B13:C15"/>
    <mergeCell ref="B34:I34"/>
    <mergeCell ref="C22:C24"/>
    <mergeCell ref="C28:C30"/>
    <mergeCell ref="I22:I24"/>
    <mergeCell ref="I25:I27"/>
    <mergeCell ref="I28:I30"/>
    <mergeCell ref="I31:I33"/>
  </mergeCells>
  <phoneticPr fontId="2"/>
  <pageMargins left="0.78740157480314965" right="0.78740157480314965" top="0.78740157480314965" bottom="0.78740157480314965" header="0" footer="0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債権管理課への移管債権の滞納整理状況の推移</vt:lpstr>
      <vt:lpstr>債権管理課への移管債権の滞納整理状況の推移!Print_Area</vt:lpstr>
    </vt:vector>
  </TitlesOfParts>
  <Company>吹田市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</dc:creator>
  <cp:lastModifiedBy>三住　勝</cp:lastModifiedBy>
  <cp:lastPrinted>2019-09-17T07:34:34Z</cp:lastPrinted>
  <dcterms:created xsi:type="dcterms:W3CDTF">2019-02-28T01:47:33Z</dcterms:created>
  <dcterms:modified xsi:type="dcterms:W3CDTF">2019-09-17T07:34:36Z</dcterms:modified>
</cp:coreProperties>
</file>