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滞納整理状況の推移（移管分）" sheetId="1" r:id="rId1"/>
  </sheets>
  <definedNames>
    <definedName name="_xlnm.Print_Area" localSheetId="0">'滞納整理状況の推移（移管分）'!$A$1:$I$51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I31" i="1"/>
  <c r="I30" i="1"/>
  <c r="I14" i="1"/>
  <c r="I13" i="1"/>
  <c r="I12" i="1"/>
  <c r="I46" i="1"/>
  <c r="I45" i="1"/>
  <c r="I43" i="1"/>
  <c r="I40" i="1"/>
  <c r="H40" i="1"/>
  <c r="G40" i="1"/>
  <c r="F40" i="1"/>
  <c r="E40" i="1"/>
  <c r="I39" i="1"/>
  <c r="H39" i="1"/>
  <c r="G39" i="1"/>
  <c r="F39" i="1"/>
  <c r="E39" i="1"/>
  <c r="I38" i="1"/>
  <c r="H38" i="1"/>
  <c r="G38" i="1"/>
  <c r="F38" i="1"/>
  <c r="E38" i="1"/>
  <c r="I35" i="1"/>
  <c r="H35" i="1"/>
  <c r="H41" i="1" s="1"/>
  <c r="G35" i="1"/>
  <c r="G41" i="1" s="1"/>
  <c r="F35" i="1"/>
  <c r="F41" i="1" s="1"/>
  <c r="E35" i="1"/>
  <c r="E41" i="1" s="1"/>
  <c r="I8" i="1"/>
  <c r="I11" i="1"/>
  <c r="I26" i="1"/>
  <c r="I29" i="1"/>
  <c r="I42" i="1"/>
  <c r="I44" i="1" l="1"/>
  <c r="I47" i="1"/>
  <c r="I48" i="1"/>
  <c r="I41" i="1"/>
  <c r="I49" i="1"/>
  <c r="H46" i="1"/>
  <c r="H45" i="1"/>
  <c r="H48" i="1" s="1"/>
  <c r="H43" i="1"/>
  <c r="H42" i="1"/>
  <c r="H49" i="1" l="1"/>
  <c r="I50" i="1"/>
  <c r="H44" i="1"/>
  <c r="H47" i="1"/>
  <c r="H31" i="1"/>
  <c r="H30" i="1"/>
  <c r="H13" i="1"/>
  <c r="H12" i="1"/>
  <c r="H29" i="1"/>
  <c r="H26" i="1"/>
  <c r="H17" i="1"/>
  <c r="H11" i="1"/>
  <c r="H8" i="1"/>
  <c r="H14" i="1" s="1"/>
  <c r="H50" i="1" l="1"/>
  <c r="H32" i="1"/>
  <c r="G46" i="1"/>
  <c r="F46" i="1"/>
  <c r="E46" i="1"/>
  <c r="G45" i="1"/>
  <c r="G47" i="1" s="1"/>
  <c r="F45" i="1"/>
  <c r="E45" i="1"/>
  <c r="G43" i="1"/>
  <c r="F43" i="1"/>
  <c r="E43" i="1"/>
  <c r="G42" i="1"/>
  <c r="F42" i="1"/>
  <c r="E42" i="1"/>
  <c r="G31" i="1"/>
  <c r="F31" i="1"/>
  <c r="E31" i="1"/>
  <c r="G30" i="1"/>
  <c r="F30" i="1"/>
  <c r="E30" i="1"/>
  <c r="G29" i="1"/>
  <c r="F29" i="1"/>
  <c r="E29" i="1"/>
  <c r="G26" i="1"/>
  <c r="F26" i="1"/>
  <c r="F32" i="1" s="1"/>
  <c r="E26" i="1"/>
  <c r="E32" i="1" s="1"/>
  <c r="G22" i="1"/>
  <c r="F22" i="1"/>
  <c r="E22" i="1"/>
  <c r="G21" i="1"/>
  <c r="F21" i="1"/>
  <c r="E21" i="1"/>
  <c r="G20" i="1"/>
  <c r="F20" i="1"/>
  <c r="E20" i="1"/>
  <c r="G17" i="1"/>
  <c r="F17" i="1"/>
  <c r="F23" i="1" s="1"/>
  <c r="E17" i="1"/>
  <c r="E23" i="1" s="1"/>
  <c r="G13" i="1"/>
  <c r="F13" i="1"/>
  <c r="E13" i="1"/>
  <c r="G12" i="1"/>
  <c r="F12" i="1"/>
  <c r="E12" i="1"/>
  <c r="G11" i="1"/>
  <c r="F11" i="1"/>
  <c r="E11" i="1"/>
  <c r="G8" i="1"/>
  <c r="F8" i="1"/>
  <c r="E8" i="1"/>
  <c r="G49" i="1" l="1"/>
  <c r="G32" i="1"/>
  <c r="E49" i="1"/>
  <c r="F49" i="1"/>
  <c r="E14" i="1"/>
  <c r="F48" i="1"/>
  <c r="G23" i="1"/>
  <c r="G48" i="1"/>
  <c r="E47" i="1"/>
  <c r="F47" i="1"/>
  <c r="F14" i="1"/>
  <c r="E48" i="1"/>
  <c r="G14" i="1"/>
  <c r="E44" i="1"/>
  <c r="F44" i="1"/>
  <c r="G44" i="1"/>
  <c r="G50" i="1" s="1"/>
  <c r="F50" i="1" l="1"/>
  <c r="E50" i="1"/>
</calcChain>
</file>

<file path=xl/sharedStrings.xml><?xml version="1.0" encoding="utf-8"?>
<sst xmlns="http://schemas.openxmlformats.org/spreadsheetml/2006/main" count="90" uniqueCount="34">
  <si>
    <t>滞納整理状況の推移（移管分）</t>
    <rPh sb="10" eb="12">
      <t>イカン</t>
    </rPh>
    <rPh sb="12" eb="13">
      <t>ブン</t>
    </rPh>
    <phoneticPr fontId="2"/>
  </si>
  <si>
    <t>内容</t>
    <phoneticPr fontId="6"/>
  </si>
  <si>
    <t>令和２年度
（2020年度）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</si>
  <si>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令和３年度
（2021年度）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</si>
  <si>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令和４年度
（2022年度）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</si>
  <si>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①</t>
    <phoneticPr fontId="2"/>
  </si>
  <si>
    <t>国民健康保険料</t>
    <rPh sb="0" eb="2">
      <t>コクミン</t>
    </rPh>
    <rPh sb="2" eb="4">
      <t>ケンコウ</t>
    </rPh>
    <rPh sb="4" eb="7">
      <t>ホケンリョウ</t>
    </rPh>
    <phoneticPr fontId="2"/>
  </si>
  <si>
    <r>
      <t xml:space="preserve">調定額
</t>
    </r>
    <r>
      <rPr>
        <sz val="8"/>
        <color theme="1"/>
        <rFont val="BIZ UD明朝 Medium"/>
        <family val="1"/>
        <charset val="128"/>
      </rPr>
      <t>(a)</t>
    </r>
    <rPh sb="0" eb="2">
      <t>チョウテイ</t>
    </rPh>
    <rPh sb="2" eb="3">
      <t>ガク</t>
    </rPh>
    <phoneticPr fontId="6"/>
  </si>
  <si>
    <t>現年度</t>
  </si>
  <si>
    <t>滞納分</t>
  </si>
  <si>
    <t>計</t>
  </si>
  <si>
    <t>②</t>
    <phoneticPr fontId="2"/>
  </si>
  <si>
    <r>
      <t xml:space="preserve">収入額
</t>
    </r>
    <r>
      <rPr>
        <sz val="8"/>
        <color theme="1"/>
        <rFont val="BIZ UD明朝 Medium"/>
        <family val="1"/>
        <charset val="128"/>
      </rPr>
      <t>(b)</t>
    </r>
    <rPh sb="0" eb="2">
      <t>シュウニュウ</t>
    </rPh>
    <rPh sb="2" eb="3">
      <t>ガク</t>
    </rPh>
    <phoneticPr fontId="6"/>
  </si>
  <si>
    <t>③</t>
    <phoneticPr fontId="2"/>
  </si>
  <si>
    <r>
      <t>収納率</t>
    </r>
    <r>
      <rPr>
        <sz val="11"/>
        <color theme="1"/>
        <rFont val="BIZ UD明朝 Medium"/>
        <family val="1"/>
        <charset val="128"/>
      </rPr>
      <t xml:space="preserve">
</t>
    </r>
    <r>
      <rPr>
        <sz val="8"/>
        <color theme="1"/>
        <rFont val="BIZ UD明朝 Medium"/>
        <family val="1"/>
        <charset val="128"/>
      </rPr>
      <t>[(b)/(a)]</t>
    </r>
    <phoneticPr fontId="2"/>
  </si>
  <si>
    <t>④</t>
    <phoneticPr fontId="2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</si>
  <si>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2"/>
  </si>
  <si>
    <t>⑤</t>
    <phoneticPr fontId="2"/>
  </si>
  <si>
    <t>⑥</t>
    <phoneticPr fontId="2"/>
  </si>
  <si>
    <t>⑦</t>
    <phoneticPr fontId="2"/>
  </si>
  <si>
    <t>介護保険料</t>
    <rPh sb="0" eb="2">
      <t>カイゴ</t>
    </rPh>
    <rPh sb="2" eb="5">
      <t>ホケンリョウ</t>
    </rPh>
    <phoneticPr fontId="2"/>
  </si>
  <si>
    <t>⑧</t>
    <phoneticPr fontId="2"/>
  </si>
  <si>
    <t>⑨</t>
    <phoneticPr fontId="2"/>
  </si>
  <si>
    <t>⑩</t>
    <phoneticPr fontId="2"/>
  </si>
  <si>
    <t>計</t>
    <rPh sb="0" eb="1">
      <t>ケイ</t>
    </rPh>
    <phoneticPr fontId="2"/>
  </si>
  <si>
    <t>⑪</t>
    <phoneticPr fontId="2"/>
  </si>
  <si>
    <t>⑫</t>
    <phoneticPr fontId="2"/>
  </si>
  <si>
    <t>令和５年度
（2023年度）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</si>
  <si>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税務部債権管理課</t>
    <phoneticPr fontId="2"/>
  </si>
  <si>
    <t>保育所保育料</t>
    <rPh sb="0" eb="6">
      <t>ホイクショホイクリョウ</t>
    </rPh>
    <phoneticPr fontId="2"/>
  </si>
  <si>
    <t>※ 未熟児養育医療自己負担納入金については、移管対象の債権が無かったため、省略しています。
※ 後期高齢者医療保険料、介護保険料及び保育所保育料については、令和４年度より移管しています。</t>
    <rPh sb="2" eb="5">
      <t>ミジュクジ</t>
    </rPh>
    <rPh sb="22" eb="24">
      <t>イカン</t>
    </rPh>
    <rPh sb="24" eb="26">
      <t>タイショウ</t>
    </rPh>
    <rPh sb="27" eb="29">
      <t>サイケン</t>
    </rPh>
    <rPh sb="30" eb="31">
      <t>ナ</t>
    </rPh>
    <rPh sb="37" eb="39">
      <t>ショウリャク</t>
    </rPh>
    <rPh sb="64" eb="65">
      <t>オヨ</t>
    </rPh>
    <rPh sb="66" eb="72">
      <t>ホイクショホイクリョウ</t>
    </rPh>
    <phoneticPr fontId="2"/>
  </si>
  <si>
    <t>令和６年度
（2024年度）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</si>
  <si>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0円</t>
    <rPh sb="1" eb="2">
      <t>エン</t>
    </rPh>
    <phoneticPr fontId="2"/>
  </si>
  <si>
    <t>第1版　令和7年(2025年)8月15日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</si>
</sst>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件&quot;"/>
    <numFmt numFmtId="177" formatCode="#,###&quot;円&quot;"/>
    <numFmt numFmtId="178" formatCode="0.0%"/>
  </numFmts>
  <fonts count="12" x14ac:knownFonts="1">
    <font>
      <sz val="11"/>
      <color theme="1"/>
      <name val="ＭＳ Ｐ明朝"/>
      <family val="2"/>
      <charset val="128"/>
    </font>
    <font>
      <sz val="11"/>
      <color theme="1"/>
      <name val="BIZ UD明朝 Medium"/>
      <family val="1"/>
      <charset val="128"/>
    </font>
    <font>
      <sz val="6"/>
      <name val="ＭＳ Ｐ明朝"/>
      <family val="2"/>
      <charset val="128"/>
    </font>
    <font>
      <u/>
      <sz val="11"/>
      <color theme="1"/>
      <name val="BIZ UD明朝 Medium"/>
      <family val="1"/>
      <charset val="128"/>
    </font>
    <font>
      <sz val="14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14"/>
      <name val="BIZ UD明朝 Medium"/>
      <family val="1"/>
      <charset val="128"/>
    </font>
    <font>
      <sz val="9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176" fontId="1" fillId="0" borderId="8" xfId="1" applyNumberFormat="1" applyFont="1" applyFill="1" applyBorder="1" applyAlignment="1">
      <alignment horizontal="center" vertical="center"/>
    </xf>
    <xf numFmtId="177" fontId="9" fillId="0" borderId="9" xfId="1" applyNumberFormat="1" applyFont="1" applyFill="1" applyBorder="1" applyAlignment="1">
      <alignment vertical="center" shrinkToFit="1"/>
    </xf>
    <xf numFmtId="177" fontId="9" fillId="0" borderId="10" xfId="1" applyNumberFormat="1" applyFont="1" applyFill="1" applyBorder="1" applyAlignment="1">
      <alignment vertical="center" shrinkToFit="1"/>
    </xf>
    <xf numFmtId="176" fontId="1" fillId="0" borderId="13" xfId="1" applyNumberFormat="1" applyFont="1" applyFill="1" applyBorder="1" applyAlignment="1">
      <alignment horizontal="center" vertical="center"/>
    </xf>
    <xf numFmtId="177" fontId="9" fillId="0" borderId="14" xfId="1" applyNumberFormat="1" applyFont="1" applyFill="1" applyBorder="1" applyAlignment="1">
      <alignment vertical="center" shrinkToFit="1"/>
    </xf>
    <xf numFmtId="177" fontId="9" fillId="0" borderId="15" xfId="1" applyNumberFormat="1" applyFont="1" applyFill="1" applyBorder="1" applyAlignment="1">
      <alignment vertical="center" shrinkToFit="1"/>
    </xf>
    <xf numFmtId="176" fontId="1" fillId="0" borderId="17" xfId="1" applyNumberFormat="1" applyFont="1" applyFill="1" applyBorder="1" applyAlignment="1">
      <alignment horizontal="center" vertical="center"/>
    </xf>
    <xf numFmtId="177" fontId="9" fillId="0" borderId="18" xfId="1" applyNumberFormat="1" applyFont="1" applyFill="1" applyBorder="1" applyAlignment="1">
      <alignment vertical="center" shrinkToFit="1"/>
    </xf>
    <xf numFmtId="177" fontId="9" fillId="0" borderId="19" xfId="1" applyNumberFormat="1" applyFont="1" applyFill="1" applyBorder="1" applyAlignment="1">
      <alignment vertical="center" shrinkToFit="1"/>
    </xf>
    <xf numFmtId="176" fontId="1" fillId="0" borderId="21" xfId="1" applyNumberFormat="1" applyFont="1" applyFill="1" applyBorder="1" applyAlignment="1">
      <alignment horizontal="center" vertical="center"/>
    </xf>
    <xf numFmtId="177" fontId="9" fillId="0" borderId="22" xfId="1" applyNumberFormat="1" applyFont="1" applyFill="1" applyBorder="1" applyAlignment="1">
      <alignment vertical="center" shrinkToFit="1"/>
    </xf>
    <xf numFmtId="177" fontId="9" fillId="0" borderId="23" xfId="1" applyNumberFormat="1" applyFont="1" applyFill="1" applyBorder="1" applyAlignment="1">
      <alignment vertical="center" shrinkToFit="1"/>
    </xf>
    <xf numFmtId="177" fontId="9" fillId="0" borderId="24" xfId="1" applyNumberFormat="1" applyFont="1" applyFill="1" applyBorder="1" applyAlignment="1">
      <alignment vertical="center" shrinkToFit="1"/>
    </xf>
    <xf numFmtId="177" fontId="9" fillId="0" borderId="25" xfId="1" applyNumberFormat="1" applyFont="1" applyFill="1" applyBorder="1" applyAlignment="1">
      <alignment vertical="center" shrinkToFit="1"/>
    </xf>
    <xf numFmtId="178" fontId="10" fillId="0" borderId="22" xfId="1" applyNumberFormat="1" applyFont="1" applyFill="1" applyBorder="1" applyAlignment="1">
      <alignment vertical="center" shrinkToFit="1"/>
    </xf>
    <xf numFmtId="178" fontId="10" fillId="0" borderId="23" xfId="1" applyNumberFormat="1" applyFont="1" applyFill="1" applyBorder="1" applyAlignment="1">
      <alignment vertical="center" shrinkToFit="1"/>
    </xf>
    <xf numFmtId="178" fontId="10" fillId="0" borderId="14" xfId="1" applyNumberFormat="1" applyFont="1" applyFill="1" applyBorder="1" applyAlignment="1">
      <alignment vertical="center" shrinkToFit="1"/>
    </xf>
    <xf numFmtId="178" fontId="10" fillId="0" borderId="15" xfId="1" applyNumberFormat="1" applyFont="1" applyFill="1" applyBorder="1" applyAlignment="1">
      <alignment vertical="center" shrinkToFit="1"/>
    </xf>
    <xf numFmtId="176" fontId="1" fillId="0" borderId="28" xfId="1" applyNumberFormat="1" applyFont="1" applyFill="1" applyBorder="1" applyAlignment="1">
      <alignment horizontal="center" vertical="center"/>
    </xf>
    <xf numFmtId="178" fontId="10" fillId="0" borderId="29" xfId="1" applyNumberFormat="1" applyFont="1" applyFill="1" applyBorder="1" applyAlignment="1">
      <alignment vertical="center" shrinkToFit="1"/>
    </xf>
    <xf numFmtId="178" fontId="10" fillId="0" borderId="30" xfId="1" applyNumberFormat="1" applyFont="1" applyFill="1" applyBorder="1" applyAlignment="1">
      <alignment vertical="center" shrinkToFit="1"/>
    </xf>
    <xf numFmtId="0" fontId="11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9" fillId="0" borderId="23" xfId="1" applyNumberFormat="1" applyFont="1" applyFill="1" applyBorder="1" applyAlignment="1">
      <alignment horizontal="right" vertical="center" shrinkToFit="1"/>
    </xf>
    <xf numFmtId="1" fontId="9" fillId="0" borderId="15" xfId="1" applyNumberFormat="1" applyFont="1" applyFill="1" applyBorder="1" applyAlignment="1">
      <alignment horizontal="right" vertical="center" shrinkToFit="1"/>
    </xf>
    <xf numFmtId="1" fontId="9" fillId="0" borderId="25" xfId="1" applyNumberFormat="1" applyFont="1" applyFill="1" applyBorder="1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 textRotation="255" wrapText="1"/>
    </xf>
    <xf numFmtId="0" fontId="1" fillId="0" borderId="32" xfId="1" applyFont="1" applyFill="1" applyBorder="1" applyAlignment="1">
      <alignment horizontal="center" vertical="center" textRotation="255" wrapText="1"/>
    </xf>
    <xf numFmtId="0" fontId="1" fillId="0" borderId="33" xfId="1" applyFont="1" applyFill="1" applyBorder="1" applyAlignment="1">
      <alignment horizontal="center" vertical="center" textRotation="255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6" xfId="1" applyFont="1" applyFill="1" applyBorder="1" applyAlignment="1">
      <alignment horizontal="center" vertical="center" textRotation="255"/>
    </xf>
    <xf numFmtId="0" fontId="1" fillId="0" borderId="11" xfId="1" applyFont="1" applyFill="1" applyBorder="1" applyAlignment="1">
      <alignment horizontal="center" vertical="center" textRotation="255"/>
    </xf>
    <xf numFmtId="0" fontId="1" fillId="0" borderId="26" xfId="1" applyFont="1" applyFill="1" applyBorder="1" applyAlignment="1">
      <alignment horizontal="center" vertical="center" textRotation="255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 textRotation="255" wrapText="1"/>
    </xf>
    <xf numFmtId="0" fontId="1" fillId="0" borderId="11" xfId="1" applyFont="1" applyFill="1" applyBorder="1" applyAlignment="1">
      <alignment horizontal="center" vertical="center" textRotation="255" wrapText="1"/>
    </xf>
    <xf numFmtId="0" fontId="1" fillId="0" borderId="26" xfId="1" applyFont="1" applyFill="1" applyBorder="1" applyAlignment="1">
      <alignment horizontal="center" vertical="center" textRotation="255" wrapText="1"/>
    </xf>
    <xf numFmtId="0" fontId="8" fillId="0" borderId="34" xfId="1" applyFont="1" applyFill="1" applyBorder="1" applyAlignment="1">
      <alignment vertical="center" wrapText="1"/>
    </xf>
    <xf numFmtId="0" fontId="0" fillId="0" borderId="34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zoomScaleNormal="100" workbookViewId="0">
      <selection activeCell="H4" sqref="H4"/>
    </sheetView>
  </sheetViews>
  <sheetFormatPr defaultRowHeight="15" customHeight="1" x14ac:dyDescent="0.15"/>
  <cols>
    <col min="1" max="1" width="2.5" style="1" customWidth="1"/>
    <col min="2" max="2" width="3.75" style="1" customWidth="1"/>
    <col min="3" max="3" width="8.125" style="1" customWidth="1"/>
    <col min="4" max="4" width="6.875" style="1" customWidth="1"/>
    <col min="5" max="9" width="14.625" style="1" customWidth="1"/>
    <col min="10" max="13" width="9" style="1"/>
    <col min="14" max="14" width="9.5" style="1" bestFit="1" customWidth="1"/>
    <col min="15" max="16384" width="9" style="1"/>
  </cols>
  <sheetData>
    <row r="1" spans="1:9" ht="18" customHeight="1" x14ac:dyDescent="0.15">
      <c r="B1" s="31" t="s">
        <v>33</v>
      </c>
      <c r="C1" s="31"/>
      <c r="D1" s="31"/>
      <c r="F1" s="29"/>
      <c r="G1" s="35" t="s">
        <v>28</v>
      </c>
      <c r="H1" s="36"/>
      <c r="I1" s="36"/>
    </row>
    <row r="2" spans="1:9" ht="9.9499999999999993" customHeight="1" x14ac:dyDescent="0.15">
      <c r="B2" s="2"/>
      <c r="C2" s="2"/>
      <c r="D2" s="2"/>
      <c r="F2" s="3"/>
      <c r="G2" s="3"/>
    </row>
    <row r="3" spans="1:9" ht="24" customHeight="1" x14ac:dyDescent="0.15">
      <c r="A3" s="47" t="s">
        <v>0</v>
      </c>
      <c r="B3" s="47"/>
      <c r="C3" s="47"/>
      <c r="D3" s="47"/>
      <c r="E3" s="47"/>
      <c r="F3" s="47"/>
      <c r="G3" s="47"/>
      <c r="H3" s="36"/>
      <c r="I3" s="36"/>
    </row>
    <row r="4" spans="1:9" ht="9.9499999999999993" customHeight="1" thickBot="1" x14ac:dyDescent="0.2">
      <c r="A4" s="4"/>
      <c r="B4" s="4"/>
      <c r="C4" s="4"/>
      <c r="D4" s="4"/>
      <c r="E4" s="4"/>
      <c r="F4" s="4"/>
      <c r="G4" s="4"/>
    </row>
    <row r="5" spans="1:9" ht="33.75" customHeight="1" thickBot="1" x14ac:dyDescent="0.2">
      <c r="B5" s="51" t="s">
        <v>1</v>
      </c>
      <c r="C5" s="52"/>
      <c r="D5" s="53"/>
      <c r="E5" s="5" t="s">
        <v>2</v>
      </c>
      <c r="F5" s="5" t="s">
        <v>3</v>
      </c>
      <c r="G5" s="6" t="s">
        <v>4</v>
      </c>
      <c r="H5" s="6" t="s">
        <v>27</v>
      </c>
      <c r="I5" s="6" t="s">
        <v>31</v>
      </c>
    </row>
    <row r="6" spans="1:9" ht="21" customHeight="1" x14ac:dyDescent="0.15">
      <c r="A6" s="37" t="s">
        <v>5</v>
      </c>
      <c r="B6" s="54" t="s">
        <v>6</v>
      </c>
      <c r="C6" s="41" t="s">
        <v>7</v>
      </c>
      <c r="D6" s="7" t="s">
        <v>8</v>
      </c>
      <c r="E6" s="8">
        <v>8642220</v>
      </c>
      <c r="F6" s="8">
        <v>4880830</v>
      </c>
      <c r="G6" s="9">
        <v>5715520</v>
      </c>
      <c r="H6" s="9">
        <v>1674620</v>
      </c>
      <c r="I6" s="9">
        <v>3295667</v>
      </c>
    </row>
    <row r="7" spans="1:9" ht="21" customHeight="1" x14ac:dyDescent="0.15">
      <c r="A7" s="37"/>
      <c r="B7" s="55"/>
      <c r="C7" s="42"/>
      <c r="D7" s="10" t="s">
        <v>9</v>
      </c>
      <c r="E7" s="11">
        <v>27031618</v>
      </c>
      <c r="F7" s="11">
        <v>18108439</v>
      </c>
      <c r="G7" s="12">
        <v>9917150</v>
      </c>
      <c r="H7" s="12">
        <v>5001972</v>
      </c>
      <c r="I7" s="12">
        <v>8829483</v>
      </c>
    </row>
    <row r="8" spans="1:9" ht="21" customHeight="1" x14ac:dyDescent="0.15">
      <c r="A8" s="37"/>
      <c r="B8" s="55"/>
      <c r="C8" s="43"/>
      <c r="D8" s="13" t="s">
        <v>10</v>
      </c>
      <c r="E8" s="14">
        <f t="shared" ref="E8:G8" si="0">IF(SUM(E6:E7)&gt;0,SUM(E6:E7),"")</f>
        <v>35673838</v>
      </c>
      <c r="F8" s="14">
        <f t="shared" si="0"/>
        <v>22989269</v>
      </c>
      <c r="G8" s="15">
        <f t="shared" si="0"/>
        <v>15632670</v>
      </c>
      <c r="H8" s="15">
        <f t="shared" ref="H8:I8" si="1">IF(SUM(H6:H7)&gt;0,SUM(H6:H7),"")</f>
        <v>6676592</v>
      </c>
      <c r="I8" s="15">
        <f t="shared" si="1"/>
        <v>12125150</v>
      </c>
    </row>
    <row r="9" spans="1:9" ht="21" customHeight="1" x14ac:dyDescent="0.15">
      <c r="A9" s="37" t="s">
        <v>11</v>
      </c>
      <c r="B9" s="55"/>
      <c r="C9" s="44" t="s">
        <v>12</v>
      </c>
      <c r="D9" s="16" t="s">
        <v>8</v>
      </c>
      <c r="E9" s="17">
        <v>5576066</v>
      </c>
      <c r="F9" s="17">
        <v>3360260</v>
      </c>
      <c r="G9" s="18">
        <v>1436600</v>
      </c>
      <c r="H9" s="18">
        <v>949057</v>
      </c>
      <c r="I9" s="18">
        <v>1036971</v>
      </c>
    </row>
    <row r="10" spans="1:9" ht="21" customHeight="1" x14ac:dyDescent="0.15">
      <c r="A10" s="37"/>
      <c r="B10" s="55"/>
      <c r="C10" s="42"/>
      <c r="D10" s="10" t="s">
        <v>9</v>
      </c>
      <c r="E10" s="11">
        <v>20119649</v>
      </c>
      <c r="F10" s="11">
        <v>7826528</v>
      </c>
      <c r="G10" s="12">
        <v>5753231</v>
      </c>
      <c r="H10" s="12">
        <v>2052290</v>
      </c>
      <c r="I10" s="12">
        <v>4149583</v>
      </c>
    </row>
    <row r="11" spans="1:9" ht="21" customHeight="1" x14ac:dyDescent="0.15">
      <c r="A11" s="37"/>
      <c r="B11" s="55"/>
      <c r="C11" s="42"/>
      <c r="D11" s="13" t="s">
        <v>10</v>
      </c>
      <c r="E11" s="19">
        <f t="shared" ref="E11:G11" si="2">IF(SUM(E9:E10)&gt;0,SUM(E9:E10),"")</f>
        <v>25695715</v>
      </c>
      <c r="F11" s="19">
        <f t="shared" si="2"/>
        <v>11186788</v>
      </c>
      <c r="G11" s="20">
        <f t="shared" si="2"/>
        <v>7189831</v>
      </c>
      <c r="H11" s="20">
        <f t="shared" ref="H11:I11" si="3">IF(SUM(H9:H10)&gt;0,SUM(H9:H10),"")</f>
        <v>3001347</v>
      </c>
      <c r="I11" s="20">
        <f t="shared" si="3"/>
        <v>5186554</v>
      </c>
    </row>
    <row r="12" spans="1:9" ht="21" customHeight="1" x14ac:dyDescent="0.15">
      <c r="A12" s="37" t="s">
        <v>13</v>
      </c>
      <c r="B12" s="55"/>
      <c r="C12" s="44" t="s">
        <v>14</v>
      </c>
      <c r="D12" s="16" t="s">
        <v>8</v>
      </c>
      <c r="E12" s="21">
        <f t="shared" ref="E12:G13" si="4">IF(E6=0,"",E9/E6)</f>
        <v>0.64521222556241331</v>
      </c>
      <c r="F12" s="21">
        <f t="shared" si="4"/>
        <v>0.68846077408965278</v>
      </c>
      <c r="G12" s="22">
        <f t="shared" si="4"/>
        <v>0.25135070824701866</v>
      </c>
      <c r="H12" s="22">
        <f>IF(H6=0,"",H9/H6)</f>
        <v>0.56672976555875365</v>
      </c>
      <c r="I12" s="22">
        <f>IF(I6=0,"",I9/I6)</f>
        <v>0.31464677711674149</v>
      </c>
    </row>
    <row r="13" spans="1:9" ht="21" customHeight="1" x14ac:dyDescent="0.15">
      <c r="A13" s="37"/>
      <c r="B13" s="55"/>
      <c r="C13" s="42"/>
      <c r="D13" s="10" t="s">
        <v>9</v>
      </c>
      <c r="E13" s="23">
        <f t="shared" si="4"/>
        <v>0.74430058163739954</v>
      </c>
      <c r="F13" s="23">
        <f t="shared" si="4"/>
        <v>0.43220335005132138</v>
      </c>
      <c r="G13" s="24">
        <f t="shared" si="4"/>
        <v>0.58012947268116344</v>
      </c>
      <c r="H13" s="24">
        <f>IF(H7=0,"",H10/H7)</f>
        <v>0.41029617918692868</v>
      </c>
      <c r="I13" s="24">
        <f>IF(I7=0,"",I10/I7)</f>
        <v>0.46996896647289543</v>
      </c>
    </row>
    <row r="14" spans="1:9" ht="21" customHeight="1" thickBot="1" x14ac:dyDescent="0.2">
      <c r="A14" s="37"/>
      <c r="B14" s="56"/>
      <c r="C14" s="46"/>
      <c r="D14" s="25" t="s">
        <v>10</v>
      </c>
      <c r="E14" s="26">
        <f t="shared" ref="E14:F14" si="5">IF(E8="","",E11/E8)</f>
        <v>0.72029578090252022</v>
      </c>
      <c r="F14" s="26">
        <f t="shared" si="5"/>
        <v>0.48660912184724098</v>
      </c>
      <c r="G14" s="27">
        <f>IF(G8="","",G11/G8)</f>
        <v>0.45992341679316456</v>
      </c>
      <c r="H14" s="27">
        <f>IF(H8="","",H11/H8)</f>
        <v>0.44953278558881538</v>
      </c>
      <c r="I14" s="27">
        <f>IF(I8="","",I11/I8)</f>
        <v>0.42775173915374243</v>
      </c>
    </row>
    <row r="15" spans="1:9" ht="21" customHeight="1" x14ac:dyDescent="0.15">
      <c r="A15" s="37" t="s">
        <v>15</v>
      </c>
      <c r="B15" s="54" t="s">
        <v>16</v>
      </c>
      <c r="C15" s="41" t="s">
        <v>7</v>
      </c>
      <c r="D15" s="7" t="s">
        <v>8</v>
      </c>
      <c r="E15" s="8"/>
      <c r="F15" s="8"/>
      <c r="G15" s="9">
        <v>586400</v>
      </c>
      <c r="H15" s="9">
        <v>144399</v>
      </c>
      <c r="I15" s="18"/>
    </row>
    <row r="16" spans="1:9" ht="21" customHeight="1" x14ac:dyDescent="0.15">
      <c r="A16" s="37"/>
      <c r="B16" s="55"/>
      <c r="C16" s="42"/>
      <c r="D16" s="10" t="s">
        <v>9</v>
      </c>
      <c r="E16" s="11"/>
      <c r="F16" s="11"/>
      <c r="G16" s="12">
        <v>313446</v>
      </c>
      <c r="H16" s="12">
        <v>143034</v>
      </c>
      <c r="I16" s="12"/>
    </row>
    <row r="17" spans="1:9" ht="21" customHeight="1" x14ac:dyDescent="0.15">
      <c r="A17" s="37"/>
      <c r="B17" s="55"/>
      <c r="C17" s="43"/>
      <c r="D17" s="13" t="s">
        <v>10</v>
      </c>
      <c r="E17" s="14" t="str">
        <f t="shared" ref="E17:G17" si="6">IF(SUM(E15:E16)&gt;0,SUM(E15:E16),"")</f>
        <v/>
      </c>
      <c r="F17" s="14" t="str">
        <f t="shared" si="6"/>
        <v/>
      </c>
      <c r="G17" s="15">
        <f t="shared" si="6"/>
        <v>899846</v>
      </c>
      <c r="H17" s="15">
        <f t="shared" ref="H17" si="7">IF(SUM(H15:H16)&gt;0,SUM(H15:H16),"")</f>
        <v>287433</v>
      </c>
      <c r="I17" s="20"/>
    </row>
    <row r="18" spans="1:9" ht="21" customHeight="1" x14ac:dyDescent="0.15">
      <c r="A18" s="37" t="s">
        <v>17</v>
      </c>
      <c r="B18" s="55"/>
      <c r="C18" s="44" t="s">
        <v>12</v>
      </c>
      <c r="D18" s="16" t="s">
        <v>8</v>
      </c>
      <c r="E18" s="17"/>
      <c r="F18" s="17"/>
      <c r="G18" s="18">
        <v>293200</v>
      </c>
      <c r="H18" s="32" t="s">
        <v>32</v>
      </c>
      <c r="I18" s="18"/>
    </row>
    <row r="19" spans="1:9" ht="21" customHeight="1" x14ac:dyDescent="0.15">
      <c r="A19" s="37"/>
      <c r="B19" s="55"/>
      <c r="C19" s="42"/>
      <c r="D19" s="10" t="s">
        <v>9</v>
      </c>
      <c r="E19" s="11"/>
      <c r="F19" s="11"/>
      <c r="G19" s="12">
        <v>142200</v>
      </c>
      <c r="H19" s="33" t="s">
        <v>32</v>
      </c>
      <c r="I19" s="12"/>
    </row>
    <row r="20" spans="1:9" ht="21" customHeight="1" x14ac:dyDescent="0.15">
      <c r="A20" s="37"/>
      <c r="B20" s="55"/>
      <c r="C20" s="42"/>
      <c r="D20" s="13" t="s">
        <v>10</v>
      </c>
      <c r="E20" s="19" t="str">
        <f t="shared" ref="E20:G20" si="8">IF(SUM(E18:E19)&gt;0,SUM(E18:E19),"")</f>
        <v/>
      </c>
      <c r="F20" s="19" t="str">
        <f t="shared" si="8"/>
        <v/>
      </c>
      <c r="G20" s="20">
        <f t="shared" si="8"/>
        <v>435400</v>
      </c>
      <c r="H20" s="34" t="s">
        <v>32</v>
      </c>
      <c r="I20" s="20"/>
    </row>
    <row r="21" spans="1:9" ht="21" customHeight="1" x14ac:dyDescent="0.15">
      <c r="A21" s="37" t="s">
        <v>18</v>
      </c>
      <c r="B21" s="55"/>
      <c r="C21" s="44" t="s">
        <v>14</v>
      </c>
      <c r="D21" s="16" t="s">
        <v>8</v>
      </c>
      <c r="E21" s="21" t="str">
        <f t="shared" ref="E21:G22" si="9">IF(E15=0,"",E18/E15)</f>
        <v/>
      </c>
      <c r="F21" s="21" t="str">
        <f t="shared" si="9"/>
        <v/>
      </c>
      <c r="G21" s="22">
        <f t="shared" si="9"/>
        <v>0.5</v>
      </c>
      <c r="H21" s="22">
        <v>0</v>
      </c>
      <c r="I21" s="22"/>
    </row>
    <row r="22" spans="1:9" ht="21" customHeight="1" x14ac:dyDescent="0.15">
      <c r="A22" s="37"/>
      <c r="B22" s="55"/>
      <c r="C22" s="42"/>
      <c r="D22" s="10" t="s">
        <v>9</v>
      </c>
      <c r="E22" s="23" t="str">
        <f t="shared" si="9"/>
        <v/>
      </c>
      <c r="F22" s="23" t="str">
        <f t="shared" si="9"/>
        <v/>
      </c>
      <c r="G22" s="24">
        <f t="shared" si="9"/>
        <v>0.45366666028598229</v>
      </c>
      <c r="H22" s="24">
        <v>0</v>
      </c>
      <c r="I22" s="24"/>
    </row>
    <row r="23" spans="1:9" ht="21" customHeight="1" thickBot="1" x14ac:dyDescent="0.2">
      <c r="A23" s="37"/>
      <c r="B23" s="56"/>
      <c r="C23" s="46"/>
      <c r="D23" s="25" t="s">
        <v>10</v>
      </c>
      <c r="E23" s="26" t="str">
        <f t="shared" ref="E23:F23" si="10">IF(E17="","",E20/E17)</f>
        <v/>
      </c>
      <c r="F23" s="26" t="str">
        <f t="shared" si="10"/>
        <v/>
      </c>
      <c r="G23" s="27">
        <f>IF(G17="","",G20/G17)</f>
        <v>0.48386057169782387</v>
      </c>
      <c r="H23" s="27">
        <v>0</v>
      </c>
      <c r="I23" s="27"/>
    </row>
    <row r="24" spans="1:9" ht="21" customHeight="1" x14ac:dyDescent="0.15">
      <c r="A24" s="37" t="s">
        <v>19</v>
      </c>
      <c r="B24" s="48" t="s">
        <v>20</v>
      </c>
      <c r="C24" s="41" t="s">
        <v>7</v>
      </c>
      <c r="D24" s="7" t="s">
        <v>8</v>
      </c>
      <c r="E24" s="8"/>
      <c r="F24" s="8"/>
      <c r="G24" s="9">
        <v>2041571</v>
      </c>
      <c r="H24" s="9">
        <v>275003</v>
      </c>
      <c r="I24" s="9">
        <v>1508331</v>
      </c>
    </row>
    <row r="25" spans="1:9" ht="21" customHeight="1" x14ac:dyDescent="0.15">
      <c r="A25" s="37"/>
      <c r="B25" s="49"/>
      <c r="C25" s="42"/>
      <c r="D25" s="10" t="s">
        <v>9</v>
      </c>
      <c r="E25" s="11"/>
      <c r="F25" s="11"/>
      <c r="G25" s="12">
        <v>4365555</v>
      </c>
      <c r="H25" s="12">
        <v>1412826</v>
      </c>
      <c r="I25" s="12">
        <v>3097522</v>
      </c>
    </row>
    <row r="26" spans="1:9" ht="21" customHeight="1" x14ac:dyDescent="0.15">
      <c r="A26" s="37"/>
      <c r="B26" s="49"/>
      <c r="C26" s="43"/>
      <c r="D26" s="13" t="s">
        <v>10</v>
      </c>
      <c r="E26" s="14" t="str">
        <f t="shared" ref="E26:G26" si="11">IF(SUM(E24:E25)&gt;0,SUM(E24:E25),"")</f>
        <v/>
      </c>
      <c r="F26" s="14" t="str">
        <f t="shared" si="11"/>
        <v/>
      </c>
      <c r="G26" s="15">
        <f t="shared" si="11"/>
        <v>6407126</v>
      </c>
      <c r="H26" s="15">
        <f t="shared" ref="H26:I26" si="12">IF(SUM(H24:H25)&gt;0,SUM(H24:H25),"")</f>
        <v>1687829</v>
      </c>
      <c r="I26" s="15">
        <f t="shared" si="12"/>
        <v>4605853</v>
      </c>
    </row>
    <row r="27" spans="1:9" ht="21" customHeight="1" x14ac:dyDescent="0.15">
      <c r="A27" s="37" t="s">
        <v>21</v>
      </c>
      <c r="B27" s="49"/>
      <c r="C27" s="44" t="s">
        <v>12</v>
      </c>
      <c r="D27" s="16" t="s">
        <v>8</v>
      </c>
      <c r="E27" s="17"/>
      <c r="F27" s="17"/>
      <c r="G27" s="18">
        <v>1377498</v>
      </c>
      <c r="H27" s="18">
        <v>160869</v>
      </c>
      <c r="I27" s="18">
        <v>1194275</v>
      </c>
    </row>
    <row r="28" spans="1:9" ht="21" customHeight="1" x14ac:dyDescent="0.15">
      <c r="A28" s="37"/>
      <c r="B28" s="49"/>
      <c r="C28" s="42"/>
      <c r="D28" s="10" t="s">
        <v>9</v>
      </c>
      <c r="E28" s="11"/>
      <c r="F28" s="11"/>
      <c r="G28" s="12">
        <v>3676508</v>
      </c>
      <c r="H28" s="12">
        <v>1045504</v>
      </c>
      <c r="I28" s="12">
        <v>2858604</v>
      </c>
    </row>
    <row r="29" spans="1:9" ht="21" customHeight="1" x14ac:dyDescent="0.15">
      <c r="A29" s="37"/>
      <c r="B29" s="49"/>
      <c r="C29" s="42"/>
      <c r="D29" s="13" t="s">
        <v>10</v>
      </c>
      <c r="E29" s="19" t="str">
        <f t="shared" ref="E29:G29" si="13">IF(SUM(E27:E28)&gt;0,SUM(E27:E28),"")</f>
        <v/>
      </c>
      <c r="F29" s="19" t="str">
        <f t="shared" si="13"/>
        <v/>
      </c>
      <c r="G29" s="20">
        <f t="shared" si="13"/>
        <v>5054006</v>
      </c>
      <c r="H29" s="20">
        <f t="shared" ref="H29:I29" si="14">IF(SUM(H27:H28)&gt;0,SUM(H27:H28),"")</f>
        <v>1206373</v>
      </c>
      <c r="I29" s="20">
        <f t="shared" si="14"/>
        <v>4052879</v>
      </c>
    </row>
    <row r="30" spans="1:9" ht="21" customHeight="1" x14ac:dyDescent="0.15">
      <c r="A30" s="45" t="s">
        <v>22</v>
      </c>
      <c r="B30" s="49"/>
      <c r="C30" s="44" t="s">
        <v>14</v>
      </c>
      <c r="D30" s="16" t="s">
        <v>8</v>
      </c>
      <c r="E30" s="21" t="str">
        <f t="shared" ref="E30:G31" si="15">IF(E24=0,"",E27/E24)</f>
        <v/>
      </c>
      <c r="F30" s="21" t="str">
        <f t="shared" si="15"/>
        <v/>
      </c>
      <c r="G30" s="22">
        <f t="shared" si="15"/>
        <v>0.67472451362210772</v>
      </c>
      <c r="H30" s="22">
        <f>IF(H24=0,"",H27/H24)</f>
        <v>0.58497180030763296</v>
      </c>
      <c r="I30" s="22">
        <f>IF(I24=0,"",I27/I24)</f>
        <v>0.79178575524868211</v>
      </c>
    </row>
    <row r="31" spans="1:9" ht="21" customHeight="1" x14ac:dyDescent="0.15">
      <c r="A31" s="45"/>
      <c r="B31" s="49"/>
      <c r="C31" s="42"/>
      <c r="D31" s="10" t="s">
        <v>9</v>
      </c>
      <c r="E31" s="23" t="str">
        <f t="shared" si="15"/>
        <v/>
      </c>
      <c r="F31" s="23" t="str">
        <f t="shared" si="15"/>
        <v/>
      </c>
      <c r="G31" s="24">
        <f t="shared" si="15"/>
        <v>0.84216279487945978</v>
      </c>
      <c r="H31" s="24">
        <f>IF(H25=0,"",H28/H25)</f>
        <v>0.74000903154387021</v>
      </c>
      <c r="I31" s="24">
        <f>IF(I25=0,"",I28/I25)</f>
        <v>0.92286802159920089</v>
      </c>
    </row>
    <row r="32" spans="1:9" ht="21" customHeight="1" thickBot="1" x14ac:dyDescent="0.2">
      <c r="A32" s="45"/>
      <c r="B32" s="50"/>
      <c r="C32" s="46"/>
      <c r="D32" s="25" t="s">
        <v>10</v>
      </c>
      <c r="E32" s="26" t="str">
        <f t="shared" ref="E32:F32" si="16">IF(E26="","",E29/E26)</f>
        <v/>
      </c>
      <c r="F32" s="26" t="str">
        <f t="shared" si="16"/>
        <v/>
      </c>
      <c r="G32" s="27">
        <f>IF(G26="","",G29/G26)</f>
        <v>0.78881014670228122</v>
      </c>
      <c r="H32" s="27">
        <f>IF(H26="","",H29/H26)</f>
        <v>0.71474835424678684</v>
      </c>
      <c r="I32" s="27">
        <f>IF(I26="","",I29/I26)</f>
        <v>0.87994102286807674</v>
      </c>
    </row>
    <row r="33" spans="1:9" ht="21" customHeight="1" x14ac:dyDescent="0.15">
      <c r="A33" s="30"/>
      <c r="B33" s="48" t="s">
        <v>29</v>
      </c>
      <c r="C33" s="41" t="s">
        <v>7</v>
      </c>
      <c r="D33" s="7" t="s">
        <v>8</v>
      </c>
      <c r="E33" s="8"/>
      <c r="F33" s="8"/>
      <c r="G33" s="9"/>
      <c r="H33" s="9"/>
      <c r="I33" s="9"/>
    </row>
    <row r="34" spans="1:9" ht="21" customHeight="1" x14ac:dyDescent="0.15">
      <c r="A34" s="30"/>
      <c r="B34" s="49"/>
      <c r="C34" s="42"/>
      <c r="D34" s="10" t="s">
        <v>9</v>
      </c>
      <c r="E34" s="11"/>
      <c r="F34" s="11"/>
      <c r="G34" s="12"/>
      <c r="H34" s="12"/>
      <c r="I34" s="12">
        <v>548200</v>
      </c>
    </row>
    <row r="35" spans="1:9" ht="21" customHeight="1" x14ac:dyDescent="0.15">
      <c r="A35" s="30"/>
      <c r="B35" s="49"/>
      <c r="C35" s="43"/>
      <c r="D35" s="13" t="s">
        <v>10</v>
      </c>
      <c r="E35" s="14" t="str">
        <f t="shared" ref="E35:G35" si="17">IF(SUM(E33:E34)&gt;0,SUM(E33:E34),"")</f>
        <v/>
      </c>
      <c r="F35" s="14" t="str">
        <f t="shared" si="17"/>
        <v/>
      </c>
      <c r="G35" s="15" t="str">
        <f t="shared" si="17"/>
        <v/>
      </c>
      <c r="H35" s="15" t="str">
        <f t="shared" ref="H35:I35" si="18">IF(SUM(H33:H34)&gt;0,SUM(H33:H34),"")</f>
        <v/>
      </c>
      <c r="I35" s="15">
        <f t="shared" si="18"/>
        <v>548200</v>
      </c>
    </row>
    <row r="36" spans="1:9" ht="21" customHeight="1" x14ac:dyDescent="0.15">
      <c r="A36" s="30"/>
      <c r="B36" s="49"/>
      <c r="C36" s="44" t="s">
        <v>12</v>
      </c>
      <c r="D36" s="16" t="s">
        <v>8</v>
      </c>
      <c r="E36" s="17"/>
      <c r="F36" s="17"/>
      <c r="G36" s="18"/>
      <c r="H36" s="18"/>
      <c r="I36" s="18"/>
    </row>
    <row r="37" spans="1:9" ht="21" customHeight="1" x14ac:dyDescent="0.15">
      <c r="A37" s="30"/>
      <c r="B37" s="49"/>
      <c r="C37" s="42"/>
      <c r="D37" s="10" t="s">
        <v>9</v>
      </c>
      <c r="E37" s="11"/>
      <c r="F37" s="11"/>
      <c r="G37" s="12"/>
      <c r="H37" s="12"/>
      <c r="I37" s="12">
        <v>548200</v>
      </c>
    </row>
    <row r="38" spans="1:9" ht="21" customHeight="1" x14ac:dyDescent="0.15">
      <c r="A38" s="30"/>
      <c r="B38" s="49"/>
      <c r="C38" s="42"/>
      <c r="D38" s="13" t="s">
        <v>10</v>
      </c>
      <c r="E38" s="19" t="str">
        <f t="shared" ref="E38:I38" si="19">IF(SUM(E36:E37)&gt;0,SUM(E36:E37),"")</f>
        <v/>
      </c>
      <c r="F38" s="19" t="str">
        <f t="shared" si="19"/>
        <v/>
      </c>
      <c r="G38" s="20" t="str">
        <f t="shared" si="19"/>
        <v/>
      </c>
      <c r="H38" s="20" t="str">
        <f t="shared" si="19"/>
        <v/>
      </c>
      <c r="I38" s="20">
        <f t="shared" si="19"/>
        <v>548200</v>
      </c>
    </row>
    <row r="39" spans="1:9" ht="21" customHeight="1" x14ac:dyDescent="0.15">
      <c r="A39" s="30"/>
      <c r="B39" s="49"/>
      <c r="C39" s="44" t="s">
        <v>14</v>
      </c>
      <c r="D39" s="16" t="s">
        <v>8</v>
      </c>
      <c r="E39" s="21" t="str">
        <f t="shared" ref="E39:G39" si="20">IF(E33=0,"",E36/E33)</f>
        <v/>
      </c>
      <c r="F39" s="21" t="str">
        <f t="shared" si="20"/>
        <v/>
      </c>
      <c r="G39" s="22" t="str">
        <f t="shared" si="20"/>
        <v/>
      </c>
      <c r="H39" s="22" t="str">
        <f>IF(H33=0,"",H36/H33)</f>
        <v/>
      </c>
      <c r="I39" s="22" t="str">
        <f>IF(I33=0,"",I36/I33)</f>
        <v/>
      </c>
    </row>
    <row r="40" spans="1:9" ht="21" customHeight="1" x14ac:dyDescent="0.15">
      <c r="A40" s="30"/>
      <c r="B40" s="49"/>
      <c r="C40" s="42"/>
      <c r="D40" s="10" t="s">
        <v>9</v>
      </c>
      <c r="E40" s="23" t="str">
        <f t="shared" ref="E40:G40" si="21">IF(E34=0,"",E37/E34)</f>
        <v/>
      </c>
      <c r="F40" s="23" t="str">
        <f t="shared" si="21"/>
        <v/>
      </c>
      <c r="G40" s="24" t="str">
        <f t="shared" si="21"/>
        <v/>
      </c>
      <c r="H40" s="24" t="str">
        <f>IF(H34=0,"",H37/H34)</f>
        <v/>
      </c>
      <c r="I40" s="24">
        <f>IF(I34=0,"",I37/I34)</f>
        <v>1</v>
      </c>
    </row>
    <row r="41" spans="1:9" ht="21" customHeight="1" thickBot="1" x14ac:dyDescent="0.2">
      <c r="A41" s="30"/>
      <c r="B41" s="50"/>
      <c r="C41" s="46"/>
      <c r="D41" s="25" t="s">
        <v>10</v>
      </c>
      <c r="E41" s="26" t="str">
        <f t="shared" ref="E41:F41" si="22">IF(E35="","",E38/E35)</f>
        <v/>
      </c>
      <c r="F41" s="26" t="str">
        <f t="shared" si="22"/>
        <v/>
      </c>
      <c r="G41" s="27" t="str">
        <f>IF(G35="","",G38/G35)</f>
        <v/>
      </c>
      <c r="H41" s="27" t="str">
        <f>IF(H35="","",H38/H35)</f>
        <v/>
      </c>
      <c r="I41" s="27">
        <f>IF(I35="","",I38/I35)</f>
        <v>1</v>
      </c>
    </row>
    <row r="42" spans="1:9" ht="21" customHeight="1" x14ac:dyDescent="0.15">
      <c r="A42" s="37" t="s">
        <v>23</v>
      </c>
      <c r="B42" s="38" t="s">
        <v>24</v>
      </c>
      <c r="C42" s="41" t="s">
        <v>7</v>
      </c>
      <c r="D42" s="7" t="s">
        <v>8</v>
      </c>
      <c r="E42" s="8">
        <f t="shared" ref="E42:I43" si="23">SUM(E6,E15,E24)</f>
        <v>8642220</v>
      </c>
      <c r="F42" s="8">
        <f t="shared" si="23"/>
        <v>4880830</v>
      </c>
      <c r="G42" s="9">
        <f t="shared" si="23"/>
        <v>8343491</v>
      </c>
      <c r="H42" s="9">
        <f t="shared" si="23"/>
        <v>2094022</v>
      </c>
      <c r="I42" s="9">
        <f t="shared" si="23"/>
        <v>4803998</v>
      </c>
    </row>
    <row r="43" spans="1:9" ht="21" customHeight="1" x14ac:dyDescent="0.15">
      <c r="A43" s="37"/>
      <c r="B43" s="39"/>
      <c r="C43" s="42"/>
      <c r="D43" s="10" t="s">
        <v>9</v>
      </c>
      <c r="E43" s="11">
        <f t="shared" si="23"/>
        <v>27031618</v>
      </c>
      <c r="F43" s="11">
        <f t="shared" si="23"/>
        <v>18108439</v>
      </c>
      <c r="G43" s="12">
        <f t="shared" si="23"/>
        <v>14596151</v>
      </c>
      <c r="H43" s="12">
        <f t="shared" si="23"/>
        <v>6557832</v>
      </c>
      <c r="I43" s="12">
        <f>SUM(I7,I16,I25)</f>
        <v>11927005</v>
      </c>
    </row>
    <row r="44" spans="1:9" ht="21" customHeight="1" x14ac:dyDescent="0.15">
      <c r="A44" s="37"/>
      <c r="B44" s="39"/>
      <c r="C44" s="43"/>
      <c r="D44" s="13" t="s">
        <v>10</v>
      </c>
      <c r="E44" s="14">
        <f t="shared" ref="E44:G44" si="24">IF(SUM(E42:E43)&gt;0,SUM(E42:E43),"")</f>
        <v>35673838</v>
      </c>
      <c r="F44" s="14">
        <f t="shared" si="24"/>
        <v>22989269</v>
      </c>
      <c r="G44" s="15">
        <f t="shared" si="24"/>
        <v>22939642</v>
      </c>
      <c r="H44" s="15">
        <f>IF(SUM(H42:H43)&gt;0,SUM(H42:H43),"")</f>
        <v>8651854</v>
      </c>
      <c r="I44" s="15">
        <f>IF(SUM(I42:I43)&gt;0,SUM(I42:I43),"")</f>
        <v>16731003</v>
      </c>
    </row>
    <row r="45" spans="1:9" ht="21" customHeight="1" x14ac:dyDescent="0.15">
      <c r="A45" s="37" t="s">
        <v>25</v>
      </c>
      <c r="B45" s="39"/>
      <c r="C45" s="44" t="s">
        <v>12</v>
      </c>
      <c r="D45" s="16" t="s">
        <v>8</v>
      </c>
      <c r="E45" s="17">
        <f t="shared" ref="E45:H46" si="25">SUM(E9,E18,E27)</f>
        <v>5576066</v>
      </c>
      <c r="F45" s="17">
        <f t="shared" si="25"/>
        <v>3360260</v>
      </c>
      <c r="G45" s="18">
        <f t="shared" si="25"/>
        <v>3107298</v>
      </c>
      <c r="H45" s="18">
        <f t="shared" si="25"/>
        <v>1109926</v>
      </c>
      <c r="I45" s="18">
        <f>SUM(I9,I18,I27)</f>
        <v>2231246</v>
      </c>
    </row>
    <row r="46" spans="1:9" ht="21" customHeight="1" x14ac:dyDescent="0.15">
      <c r="A46" s="37"/>
      <c r="B46" s="39"/>
      <c r="C46" s="42"/>
      <c r="D46" s="10" t="s">
        <v>9</v>
      </c>
      <c r="E46" s="11">
        <f t="shared" si="25"/>
        <v>20119649</v>
      </c>
      <c r="F46" s="11">
        <f t="shared" si="25"/>
        <v>7826528</v>
      </c>
      <c r="G46" s="12">
        <f t="shared" si="25"/>
        <v>9571939</v>
      </c>
      <c r="H46" s="12">
        <f t="shared" si="25"/>
        <v>3097794</v>
      </c>
      <c r="I46" s="12">
        <f>SUM(I10,I19,I28)</f>
        <v>7008187</v>
      </c>
    </row>
    <row r="47" spans="1:9" ht="21" customHeight="1" x14ac:dyDescent="0.15">
      <c r="A47" s="37"/>
      <c r="B47" s="39"/>
      <c r="C47" s="42"/>
      <c r="D47" s="13" t="s">
        <v>10</v>
      </c>
      <c r="E47" s="19">
        <f t="shared" ref="E47:G47" si="26">IF(SUM(E45:E46)&gt;0,SUM(E45:E46),"")</f>
        <v>25695715</v>
      </c>
      <c r="F47" s="19">
        <f t="shared" si="26"/>
        <v>11186788</v>
      </c>
      <c r="G47" s="20">
        <f t="shared" si="26"/>
        <v>12679237</v>
      </c>
      <c r="H47" s="20">
        <f>IF(SUM(H45:H46)&gt;0,SUM(H45:H46),"")</f>
        <v>4207720</v>
      </c>
      <c r="I47" s="20">
        <f>IF(SUM(I45:I46)&gt;0,SUM(I45:I46),"")</f>
        <v>9239433</v>
      </c>
    </row>
    <row r="48" spans="1:9" ht="21" customHeight="1" x14ac:dyDescent="0.15">
      <c r="A48" s="45" t="s">
        <v>26</v>
      </c>
      <c r="B48" s="39"/>
      <c r="C48" s="44" t="s">
        <v>14</v>
      </c>
      <c r="D48" s="16" t="s">
        <v>8</v>
      </c>
      <c r="E48" s="21">
        <f t="shared" ref="E48:G49" si="27">IF(E42=0,"",E45/E42)</f>
        <v>0.64521222556241331</v>
      </c>
      <c r="F48" s="21">
        <f t="shared" si="27"/>
        <v>0.68846077408965278</v>
      </c>
      <c r="G48" s="22">
        <f t="shared" si="27"/>
        <v>0.37242180761026772</v>
      </c>
      <c r="H48" s="22">
        <f>IF(H42=0,"",H45/H42)</f>
        <v>0.53004505205771479</v>
      </c>
      <c r="I48" s="22">
        <f>IF(I42=0,"",I45/I42)</f>
        <v>0.46445606347046775</v>
      </c>
    </row>
    <row r="49" spans="1:9" ht="21" customHeight="1" x14ac:dyDescent="0.15">
      <c r="A49" s="45"/>
      <c r="B49" s="39"/>
      <c r="C49" s="42"/>
      <c r="D49" s="10" t="s">
        <v>9</v>
      </c>
      <c r="E49" s="23">
        <f t="shared" si="27"/>
        <v>0.74430058163739954</v>
      </c>
      <c r="F49" s="23">
        <f t="shared" si="27"/>
        <v>0.43220335005132138</v>
      </c>
      <c r="G49" s="24">
        <f t="shared" si="27"/>
        <v>0.65578514500158291</v>
      </c>
      <c r="H49" s="24">
        <f>IF(H43=0,"",H46/H43)</f>
        <v>0.47238081121931763</v>
      </c>
      <c r="I49" s="24">
        <f>IF(I43=0,"",I46/I43)</f>
        <v>0.5875898433848229</v>
      </c>
    </row>
    <row r="50" spans="1:9" ht="21" customHeight="1" thickBot="1" x14ac:dyDescent="0.2">
      <c r="A50" s="45"/>
      <c r="B50" s="40"/>
      <c r="C50" s="46"/>
      <c r="D50" s="25" t="s">
        <v>10</v>
      </c>
      <c r="E50" s="26">
        <f t="shared" ref="E50:F50" si="28">IF(E44="","",E47/E44)</f>
        <v>0.72029578090252022</v>
      </c>
      <c r="F50" s="26">
        <f t="shared" si="28"/>
        <v>0.48660912184724098</v>
      </c>
      <c r="G50" s="27">
        <f>IF(G44="","",G47/G44)</f>
        <v>0.55272165973645093</v>
      </c>
      <c r="H50" s="27">
        <f>IF(H44="","",H47/H44)</f>
        <v>0.48633737924842468</v>
      </c>
      <c r="I50" s="27">
        <f>IF(I44="","",I47/I44)</f>
        <v>0.55223425636825241</v>
      </c>
    </row>
    <row r="51" spans="1:9" ht="27.75" customHeight="1" x14ac:dyDescent="0.15">
      <c r="A51" s="28"/>
      <c r="B51" s="57" t="s">
        <v>30</v>
      </c>
      <c r="C51" s="57"/>
      <c r="D51" s="57"/>
      <c r="E51" s="57"/>
      <c r="F51" s="57"/>
      <c r="G51" s="57"/>
      <c r="H51" s="58"/>
      <c r="I51" s="58"/>
    </row>
  </sheetData>
  <mergeCells count="36">
    <mergeCell ref="B51:I51"/>
    <mergeCell ref="A15:A17"/>
    <mergeCell ref="B15:B23"/>
    <mergeCell ref="C15:C17"/>
    <mergeCell ref="A18:A20"/>
    <mergeCell ref="C18:C20"/>
    <mergeCell ref="A21:A23"/>
    <mergeCell ref="C21:C23"/>
    <mergeCell ref="B24:B32"/>
    <mergeCell ref="C24:C26"/>
    <mergeCell ref="A27:A29"/>
    <mergeCell ref="C27:C29"/>
    <mergeCell ref="A30:A32"/>
    <mergeCell ref="B5:D5"/>
    <mergeCell ref="A6:A8"/>
    <mergeCell ref="B6:B14"/>
    <mergeCell ref="C6:C8"/>
    <mergeCell ref="A9:A11"/>
    <mergeCell ref="A12:A14"/>
    <mergeCell ref="C12:C14"/>
    <mergeCell ref="G1:I1"/>
    <mergeCell ref="A42:A44"/>
    <mergeCell ref="B42:B50"/>
    <mergeCell ref="C42:C44"/>
    <mergeCell ref="A45:A47"/>
    <mergeCell ref="C45:C47"/>
    <mergeCell ref="A48:A50"/>
    <mergeCell ref="C48:C50"/>
    <mergeCell ref="C9:C11"/>
    <mergeCell ref="A3:I3"/>
    <mergeCell ref="B33:B41"/>
    <mergeCell ref="C33:C35"/>
    <mergeCell ref="C36:C38"/>
    <mergeCell ref="C39:C41"/>
    <mergeCell ref="C30:C32"/>
    <mergeCell ref="A24:A26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scale="81" orientation="portrait" r:id="rId1"/>
  <ignoredErrors>
    <ignoredError sqref="H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滞納整理状況の推移（移管分）</vt:lpstr>
      <vt:lpstr>'滞納整理状況の推移（移管分）'!Print_Area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2023-09-04T02:39:09Z</dcterms:created>
  <dcterms:modified xsi:type="dcterms:W3CDTF">2025-08-14T08:47:58Z</dcterms:modified>
</cp:coreProperties>
</file>