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F134592C-FED5-4C10-A24F-260634F6ADEB}" revIDLastSave="0" xr10:uidLastSave="{00000000-0000-0000-0000-000000000000}"/>
  <bookViews>
    <workbookView activeTab="1" xr2:uid="{00000000-000D-0000-FFFF-FFFF00000000}" windowHeight="11040" windowWidth="20730" xWindow="-120" yWindow="-120"/>
  </bookViews>
  <sheets>
    <sheet r:id="rId1" name="①補助金明細 " sheetId="6"/>
    <sheet r:id="rId2" name="②様式" sheetId="2"/>
  </sheets>
  <definedNames>
    <definedName localSheetId="0" name="_xlnm.Print_Area">'①補助金明細 '!$A$1:$R$143</definedName>
    <definedName localSheetId="0" name="_xlnm.Print_Titles">'①補助金明細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6" i="6" l="1"/>
  <c r="P106" i="6"/>
  <c r="O106" i="6"/>
  <c r="N106" i="6"/>
  <c r="M106" i="6"/>
  <c r="L106" i="6"/>
  <c r="K106" i="6"/>
  <c r="J106" i="6"/>
  <c r="I106" i="6"/>
  <c r="H106" i="6"/>
  <c r="G106" i="6"/>
  <c r="F106" i="6"/>
  <c r="R106" i="6" s="1"/>
  <c r="R124" i="6" l="1"/>
  <c r="R123" i="6"/>
  <c r="R122" i="6"/>
  <c r="Q121" i="6"/>
  <c r="P121" i="6"/>
  <c r="O121" i="6"/>
  <c r="N121" i="6"/>
  <c r="N127" i="6" s="1"/>
  <c r="N128" i="6" s="1"/>
  <c r="M121" i="6"/>
  <c r="L121" i="6"/>
  <c r="K121" i="6"/>
  <c r="J121" i="6"/>
  <c r="I121" i="6"/>
  <c r="H121" i="6"/>
  <c r="G121" i="6"/>
  <c r="F121" i="6"/>
  <c r="F127" i="6" s="1"/>
  <c r="F128" i="6" s="1"/>
  <c r="R119" i="6"/>
  <c r="R118" i="6"/>
  <c r="R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R114" i="6"/>
  <c r="R113" i="6"/>
  <c r="R112" i="6"/>
  <c r="Q111" i="6"/>
  <c r="Q127" i="6" s="1"/>
  <c r="Q128" i="6" s="1"/>
  <c r="P111" i="6"/>
  <c r="O111" i="6"/>
  <c r="N111" i="6"/>
  <c r="M111" i="6"/>
  <c r="L111" i="6"/>
  <c r="K111" i="6"/>
  <c r="J111" i="6"/>
  <c r="J127" i="6" s="1"/>
  <c r="J128" i="6" s="1"/>
  <c r="I111" i="6"/>
  <c r="I127" i="6" s="1"/>
  <c r="I128" i="6" s="1"/>
  <c r="H111" i="6"/>
  <c r="G111" i="6"/>
  <c r="F111" i="6"/>
  <c r="R109" i="6"/>
  <c r="R108" i="6"/>
  <c r="R107" i="6"/>
  <c r="G104" i="6"/>
  <c r="R99" i="6"/>
  <c r="R98" i="6"/>
  <c r="R97" i="6"/>
  <c r="Q96" i="6"/>
  <c r="P96" i="6"/>
  <c r="O96" i="6"/>
  <c r="N96" i="6"/>
  <c r="M96" i="6"/>
  <c r="L96" i="6"/>
  <c r="K96" i="6"/>
  <c r="J96" i="6"/>
  <c r="I96" i="6"/>
  <c r="H96" i="6"/>
  <c r="G96" i="6"/>
  <c r="F96" i="6"/>
  <c r="R94" i="6"/>
  <c r="R93" i="6"/>
  <c r="R92" i="6"/>
  <c r="Q91" i="6"/>
  <c r="P91" i="6"/>
  <c r="O91" i="6"/>
  <c r="N91" i="6"/>
  <c r="M91" i="6"/>
  <c r="L91" i="6"/>
  <c r="K91" i="6"/>
  <c r="J91" i="6"/>
  <c r="I91" i="6"/>
  <c r="H91" i="6"/>
  <c r="G91" i="6"/>
  <c r="F91" i="6"/>
  <c r="R89" i="6"/>
  <c r="R88" i="6"/>
  <c r="R87" i="6"/>
  <c r="Q86" i="6"/>
  <c r="P86" i="6"/>
  <c r="O86" i="6"/>
  <c r="N86" i="6"/>
  <c r="M86" i="6"/>
  <c r="L86" i="6"/>
  <c r="K86" i="6"/>
  <c r="J86" i="6"/>
  <c r="I86" i="6"/>
  <c r="H86" i="6"/>
  <c r="G86" i="6"/>
  <c r="F86" i="6"/>
  <c r="R84" i="6"/>
  <c r="R83" i="6"/>
  <c r="R82" i="6"/>
  <c r="Q81" i="6"/>
  <c r="P81" i="6"/>
  <c r="O81" i="6"/>
  <c r="N81" i="6"/>
  <c r="M81" i="6"/>
  <c r="L81" i="6"/>
  <c r="K81" i="6"/>
  <c r="K102" i="6" s="1"/>
  <c r="K103" i="6" s="1"/>
  <c r="J81" i="6"/>
  <c r="I81" i="6"/>
  <c r="I102" i="6" s="1"/>
  <c r="I103" i="6" s="1"/>
  <c r="H81" i="6"/>
  <c r="G81" i="6"/>
  <c r="F81" i="6"/>
  <c r="G79" i="6"/>
  <c r="R74" i="6"/>
  <c r="R73" i="6"/>
  <c r="R72" i="6"/>
  <c r="Q71" i="6"/>
  <c r="P71" i="6"/>
  <c r="O71" i="6"/>
  <c r="N71" i="6"/>
  <c r="M71" i="6"/>
  <c r="L71" i="6"/>
  <c r="K71" i="6"/>
  <c r="J71" i="6"/>
  <c r="I71" i="6"/>
  <c r="H71" i="6"/>
  <c r="G71" i="6"/>
  <c r="F71" i="6"/>
  <c r="R69" i="6"/>
  <c r="R68" i="6"/>
  <c r="R67" i="6"/>
  <c r="Q66" i="6"/>
  <c r="P66" i="6"/>
  <c r="O66" i="6"/>
  <c r="N66" i="6"/>
  <c r="M66" i="6"/>
  <c r="L66" i="6"/>
  <c r="K66" i="6"/>
  <c r="J66" i="6"/>
  <c r="I66" i="6"/>
  <c r="H66" i="6"/>
  <c r="G66" i="6"/>
  <c r="F66" i="6"/>
  <c r="R64" i="6"/>
  <c r="R63" i="6"/>
  <c r="R62" i="6"/>
  <c r="Q61" i="6"/>
  <c r="P61" i="6"/>
  <c r="O61" i="6"/>
  <c r="N61" i="6"/>
  <c r="M61" i="6"/>
  <c r="L61" i="6"/>
  <c r="K61" i="6"/>
  <c r="J61" i="6"/>
  <c r="I61" i="6"/>
  <c r="H61" i="6"/>
  <c r="G61" i="6"/>
  <c r="F61" i="6"/>
  <c r="R59" i="6"/>
  <c r="R58" i="6"/>
  <c r="R57" i="6"/>
  <c r="Q56" i="6"/>
  <c r="P56" i="6"/>
  <c r="P77" i="6" s="1"/>
  <c r="P78" i="6" s="1"/>
  <c r="O56" i="6"/>
  <c r="N56" i="6"/>
  <c r="N77" i="6" s="1"/>
  <c r="N78" i="6" s="1"/>
  <c r="M56" i="6"/>
  <c r="L56" i="6"/>
  <c r="K56" i="6"/>
  <c r="J56" i="6"/>
  <c r="I56" i="6"/>
  <c r="H56" i="6"/>
  <c r="H77" i="6" s="1"/>
  <c r="H78" i="6" s="1"/>
  <c r="G56" i="6"/>
  <c r="F56" i="6"/>
  <c r="G54" i="6"/>
  <c r="R49" i="6"/>
  <c r="R48" i="6"/>
  <c r="R47" i="6"/>
  <c r="Q46" i="6"/>
  <c r="P46" i="6"/>
  <c r="O46" i="6"/>
  <c r="N46" i="6"/>
  <c r="M46" i="6"/>
  <c r="L46" i="6"/>
  <c r="K46" i="6"/>
  <c r="J46" i="6"/>
  <c r="I46" i="6"/>
  <c r="H46" i="6"/>
  <c r="G46" i="6"/>
  <c r="F46" i="6"/>
  <c r="R44" i="6"/>
  <c r="R43" i="6"/>
  <c r="R42" i="6"/>
  <c r="Q41" i="6"/>
  <c r="P41" i="6"/>
  <c r="O41" i="6"/>
  <c r="N41" i="6"/>
  <c r="M41" i="6"/>
  <c r="L41" i="6"/>
  <c r="K41" i="6"/>
  <c r="J41" i="6"/>
  <c r="I41" i="6"/>
  <c r="H41" i="6"/>
  <c r="G41" i="6"/>
  <c r="F41" i="6"/>
  <c r="R39" i="6"/>
  <c r="R38" i="6"/>
  <c r="R37" i="6"/>
  <c r="Q36" i="6"/>
  <c r="P36" i="6"/>
  <c r="O36" i="6"/>
  <c r="N36" i="6"/>
  <c r="M36" i="6"/>
  <c r="L36" i="6"/>
  <c r="K36" i="6"/>
  <c r="J36" i="6"/>
  <c r="I36" i="6"/>
  <c r="H36" i="6"/>
  <c r="G36" i="6"/>
  <c r="F36" i="6"/>
  <c r="R36" i="6" s="1"/>
  <c r="R34" i="6"/>
  <c r="R33" i="6"/>
  <c r="R32" i="6"/>
  <c r="Q31" i="6"/>
  <c r="P31" i="6"/>
  <c r="O31" i="6"/>
  <c r="N31" i="6"/>
  <c r="M31" i="6"/>
  <c r="M52" i="6" s="1"/>
  <c r="M53" i="6" s="1"/>
  <c r="L31" i="6"/>
  <c r="K31" i="6"/>
  <c r="K52" i="6" s="1"/>
  <c r="K53" i="6" s="1"/>
  <c r="J31" i="6"/>
  <c r="I31" i="6"/>
  <c r="H31" i="6"/>
  <c r="G31" i="6"/>
  <c r="F31" i="6"/>
  <c r="G29" i="6"/>
  <c r="H29" i="6" s="1"/>
  <c r="H50" i="6" s="1"/>
  <c r="H51" i="6" s="1"/>
  <c r="F11" i="6"/>
  <c r="F6" i="6"/>
  <c r="R24" i="6"/>
  <c r="R23" i="6"/>
  <c r="R22" i="6"/>
  <c r="Q21" i="6"/>
  <c r="P21" i="6"/>
  <c r="O21" i="6"/>
  <c r="N21" i="6"/>
  <c r="M21" i="6"/>
  <c r="L21" i="6"/>
  <c r="K21" i="6"/>
  <c r="J21" i="6"/>
  <c r="I21" i="6"/>
  <c r="H21" i="6"/>
  <c r="G21" i="6"/>
  <c r="F21" i="6"/>
  <c r="R19" i="6"/>
  <c r="R18" i="6"/>
  <c r="R17" i="6"/>
  <c r="Q16" i="6"/>
  <c r="P16" i="6"/>
  <c r="O16" i="6"/>
  <c r="N16" i="6"/>
  <c r="M16" i="6"/>
  <c r="L16" i="6"/>
  <c r="K16" i="6"/>
  <c r="J16" i="6"/>
  <c r="I16" i="6"/>
  <c r="H16" i="6"/>
  <c r="G16" i="6"/>
  <c r="F16" i="6"/>
  <c r="R14" i="6"/>
  <c r="R13" i="6"/>
  <c r="R12" i="6"/>
  <c r="Q11" i="6"/>
  <c r="P11" i="6"/>
  <c r="O11" i="6"/>
  <c r="N11" i="6"/>
  <c r="M11" i="6"/>
  <c r="L11" i="6"/>
  <c r="K11" i="6"/>
  <c r="J11" i="6"/>
  <c r="I11" i="6"/>
  <c r="H11" i="6"/>
  <c r="G11" i="6"/>
  <c r="R9" i="6"/>
  <c r="R8" i="6"/>
  <c r="R7" i="6"/>
  <c r="Q6" i="6"/>
  <c r="P6" i="6"/>
  <c r="O6" i="6"/>
  <c r="N6" i="6"/>
  <c r="M6" i="6"/>
  <c r="L6" i="6"/>
  <c r="K6" i="6"/>
  <c r="K27" i="6" s="1"/>
  <c r="K28" i="6" s="1"/>
  <c r="J6" i="6"/>
  <c r="I6" i="6"/>
  <c r="H6" i="6"/>
  <c r="G6" i="6"/>
  <c r="G4" i="6"/>
  <c r="H4" i="6" s="1"/>
  <c r="J77" i="6" l="1"/>
  <c r="J78" i="6" s="1"/>
  <c r="M102" i="6"/>
  <c r="M103" i="6" s="1"/>
  <c r="H52" i="6"/>
  <c r="H53" i="6" s="1"/>
  <c r="F102" i="6"/>
  <c r="F103" i="6" s="1"/>
  <c r="G27" i="6"/>
  <c r="G28" i="6" s="1"/>
  <c r="I52" i="6"/>
  <c r="I53" i="6" s="1"/>
  <c r="Q52" i="6"/>
  <c r="Q53" i="6" s="1"/>
  <c r="L77" i="6"/>
  <c r="L78" i="6" s="1"/>
  <c r="F77" i="6"/>
  <c r="F78" i="6" s="1"/>
  <c r="G102" i="6"/>
  <c r="G103" i="6" s="1"/>
  <c r="O102" i="6"/>
  <c r="O103" i="6" s="1"/>
  <c r="G127" i="6"/>
  <c r="G128" i="6" s="1"/>
  <c r="O127" i="6"/>
  <c r="O128" i="6" s="1"/>
  <c r="Q77" i="6"/>
  <c r="Q78" i="6" s="1"/>
  <c r="L127" i="6"/>
  <c r="L128" i="6" s="1"/>
  <c r="O52" i="6"/>
  <c r="O53" i="6" s="1"/>
  <c r="M127" i="6"/>
  <c r="M128" i="6" s="1"/>
  <c r="P52" i="6"/>
  <c r="P53" i="6" s="1"/>
  <c r="K77" i="6"/>
  <c r="K78" i="6" s="1"/>
  <c r="N102" i="6"/>
  <c r="N103" i="6" s="1"/>
  <c r="H27" i="6"/>
  <c r="H28" i="6" s="1"/>
  <c r="J52" i="6"/>
  <c r="J53" i="6" s="1"/>
  <c r="M77" i="6"/>
  <c r="M78" i="6" s="1"/>
  <c r="H102" i="6"/>
  <c r="H103" i="6" s="1"/>
  <c r="R103" i="6" s="1"/>
  <c r="P102" i="6"/>
  <c r="P103" i="6" s="1"/>
  <c r="H127" i="6"/>
  <c r="H128" i="6" s="1"/>
  <c r="P127" i="6"/>
  <c r="P128" i="6" s="1"/>
  <c r="N52" i="6"/>
  <c r="N53" i="6" s="1"/>
  <c r="Q102" i="6"/>
  <c r="Q103" i="6" s="1"/>
  <c r="K127" i="6"/>
  <c r="K128" i="6" s="1"/>
  <c r="K129" i="6" s="1"/>
  <c r="T130" i="6"/>
  <c r="D6" i="2" s="1"/>
  <c r="I77" i="6"/>
  <c r="I78" i="6" s="1"/>
  <c r="L102" i="6"/>
  <c r="L103" i="6" s="1"/>
  <c r="R91" i="6"/>
  <c r="G52" i="6"/>
  <c r="G53" i="6" s="1"/>
  <c r="T129" i="6"/>
  <c r="D5" i="2" s="1"/>
  <c r="L52" i="6"/>
  <c r="L53" i="6" s="1"/>
  <c r="F52" i="6"/>
  <c r="F53" i="6" s="1"/>
  <c r="G77" i="6"/>
  <c r="G78" i="6" s="1"/>
  <c r="O77" i="6"/>
  <c r="O78" i="6" s="1"/>
  <c r="J102" i="6"/>
  <c r="J103" i="6" s="1"/>
  <c r="T131" i="6"/>
  <c r="D7" i="2" s="1"/>
  <c r="O27" i="6"/>
  <c r="O28" i="6" s="1"/>
  <c r="L27" i="6"/>
  <c r="L28" i="6" s="1"/>
  <c r="P27" i="6"/>
  <c r="P28" i="6" s="1"/>
  <c r="P129" i="6" s="1"/>
  <c r="F27" i="6"/>
  <c r="F28" i="6" s="1"/>
  <c r="F129" i="6" s="1"/>
  <c r="J27" i="6"/>
  <c r="J28" i="6" s="1"/>
  <c r="J129" i="6" s="1"/>
  <c r="N27" i="6"/>
  <c r="N28" i="6" s="1"/>
  <c r="I27" i="6"/>
  <c r="I28" i="6" s="1"/>
  <c r="M27" i="6"/>
  <c r="M28" i="6" s="1"/>
  <c r="Q27" i="6"/>
  <c r="Q28" i="6" s="1"/>
  <c r="F125" i="6"/>
  <c r="F126" i="6" s="1"/>
  <c r="F50" i="6"/>
  <c r="F51" i="6" s="1"/>
  <c r="R71" i="6"/>
  <c r="G100" i="6"/>
  <c r="G101" i="6" s="1"/>
  <c r="R86" i="6"/>
  <c r="R121" i="6"/>
  <c r="R46" i="6"/>
  <c r="F100" i="6"/>
  <c r="F101" i="6" s="1"/>
  <c r="R116" i="6"/>
  <c r="G50" i="6"/>
  <c r="G51" i="6" s="1"/>
  <c r="R41" i="6"/>
  <c r="R96" i="6"/>
  <c r="G125" i="6"/>
  <c r="G126" i="6" s="1"/>
  <c r="R111" i="6"/>
  <c r="H104" i="6"/>
  <c r="R81" i="6"/>
  <c r="H79" i="6"/>
  <c r="I29" i="6"/>
  <c r="R66" i="6"/>
  <c r="R31" i="6"/>
  <c r="G75" i="6"/>
  <c r="G76" i="6" s="1"/>
  <c r="R61" i="6"/>
  <c r="F75" i="6"/>
  <c r="R56" i="6"/>
  <c r="H54" i="6"/>
  <c r="R21" i="6"/>
  <c r="F25" i="6"/>
  <c r="F26" i="6" s="1"/>
  <c r="R16" i="6"/>
  <c r="G25" i="6"/>
  <c r="G26" i="6" s="1"/>
  <c r="H25" i="6"/>
  <c r="H26" i="6" s="1"/>
  <c r="R6" i="6"/>
  <c r="R11" i="6"/>
  <c r="I4" i="6"/>
  <c r="Q129" i="6" l="1"/>
  <c r="O129" i="6"/>
  <c r="G129" i="6"/>
  <c r="R78" i="6"/>
  <c r="F76" i="6"/>
  <c r="M129" i="6"/>
  <c r="H129" i="6"/>
  <c r="I129" i="6"/>
  <c r="L129" i="6"/>
  <c r="N129" i="6"/>
  <c r="I50" i="6"/>
  <c r="I51" i="6" s="1"/>
  <c r="R128" i="6"/>
  <c r="R53" i="6"/>
  <c r="J29" i="6"/>
  <c r="K29" i="6" s="1"/>
  <c r="H125" i="6"/>
  <c r="H126" i="6" s="1"/>
  <c r="I104" i="6"/>
  <c r="H100" i="6"/>
  <c r="H101" i="6" s="1"/>
  <c r="I79" i="6"/>
  <c r="I54" i="6"/>
  <c r="H75" i="6"/>
  <c r="H76" i="6" s="1"/>
  <c r="J4" i="6"/>
  <c r="I25" i="6"/>
  <c r="I26" i="6" s="1"/>
  <c r="J50" i="6" l="1"/>
  <c r="J51" i="6" s="1"/>
  <c r="I125" i="6"/>
  <c r="I126" i="6" s="1"/>
  <c r="J104" i="6"/>
  <c r="I100" i="6"/>
  <c r="I101" i="6" s="1"/>
  <c r="J79" i="6"/>
  <c r="I75" i="6"/>
  <c r="I76" i="6" s="1"/>
  <c r="J54" i="6"/>
  <c r="K50" i="6"/>
  <c r="K51" i="6" s="1"/>
  <c r="L29" i="6"/>
  <c r="K4" i="6"/>
  <c r="J25" i="6"/>
  <c r="J26" i="6" s="1"/>
  <c r="J125" i="6" l="1"/>
  <c r="J126" i="6" s="1"/>
  <c r="K104" i="6"/>
  <c r="J100" i="6"/>
  <c r="J101" i="6" s="1"/>
  <c r="K79" i="6"/>
  <c r="J75" i="6"/>
  <c r="J76" i="6" s="1"/>
  <c r="K54" i="6"/>
  <c r="L50" i="6"/>
  <c r="L51" i="6" s="1"/>
  <c r="M29" i="6"/>
  <c r="K25" i="6"/>
  <c r="K26" i="6" s="1"/>
  <c r="L4" i="6"/>
  <c r="K125" i="6" l="1"/>
  <c r="K126" i="6" s="1"/>
  <c r="L104" i="6"/>
  <c r="K100" i="6"/>
  <c r="K101" i="6" s="1"/>
  <c r="L79" i="6"/>
  <c r="K75" i="6"/>
  <c r="K76" i="6" s="1"/>
  <c r="L54" i="6"/>
  <c r="M50" i="6"/>
  <c r="M51" i="6" s="1"/>
  <c r="N29" i="6"/>
  <c r="L25" i="6"/>
  <c r="L26" i="6" s="1"/>
  <c r="M4" i="6"/>
  <c r="L125" i="6" l="1"/>
  <c r="L126" i="6" s="1"/>
  <c r="M104" i="6"/>
  <c r="L100" i="6"/>
  <c r="L101" i="6" s="1"/>
  <c r="M79" i="6"/>
  <c r="M54" i="6"/>
  <c r="L75" i="6"/>
  <c r="L76" i="6" s="1"/>
  <c r="N50" i="6"/>
  <c r="N51" i="6" s="1"/>
  <c r="O29" i="6"/>
  <c r="N4" i="6"/>
  <c r="M25" i="6"/>
  <c r="M26" i="6" s="1"/>
  <c r="M125" i="6" l="1"/>
  <c r="M126" i="6" s="1"/>
  <c r="N104" i="6"/>
  <c r="M100" i="6"/>
  <c r="M101" i="6" s="1"/>
  <c r="N79" i="6"/>
  <c r="N54" i="6"/>
  <c r="M75" i="6"/>
  <c r="M76" i="6" s="1"/>
  <c r="O50" i="6"/>
  <c r="O51" i="6" s="1"/>
  <c r="P29" i="6"/>
  <c r="O4" i="6"/>
  <c r="N25" i="6"/>
  <c r="N26" i="6" s="1"/>
  <c r="N125" i="6" l="1"/>
  <c r="N126" i="6" s="1"/>
  <c r="O104" i="6"/>
  <c r="N100" i="6"/>
  <c r="N101" i="6" s="1"/>
  <c r="O79" i="6"/>
  <c r="N75" i="6"/>
  <c r="N76" i="6" s="1"/>
  <c r="O54" i="6"/>
  <c r="P50" i="6"/>
  <c r="P51" i="6" s="1"/>
  <c r="Q29" i="6"/>
  <c r="R29" i="6" s="1"/>
  <c r="O25" i="6"/>
  <c r="O26" i="6" s="1"/>
  <c r="P4" i="6"/>
  <c r="O125" i="6" l="1"/>
  <c r="O126" i="6" s="1"/>
  <c r="P104" i="6"/>
  <c r="O100" i="6"/>
  <c r="O101" i="6" s="1"/>
  <c r="P79" i="6"/>
  <c r="O75" i="6"/>
  <c r="O76" i="6" s="1"/>
  <c r="P54" i="6"/>
  <c r="Q50" i="6"/>
  <c r="P25" i="6"/>
  <c r="P26" i="6" s="1"/>
  <c r="Q4" i="6"/>
  <c r="R50" i="6" l="1"/>
  <c r="Q51" i="6"/>
  <c r="R51" i="6" s="1"/>
  <c r="P125" i="6"/>
  <c r="P126" i="6" s="1"/>
  <c r="Q104" i="6"/>
  <c r="P100" i="6"/>
  <c r="P101" i="6" s="1"/>
  <c r="Q79" i="6"/>
  <c r="Q54" i="6"/>
  <c r="R54" i="6" s="1"/>
  <c r="P75" i="6"/>
  <c r="P76" i="6" s="1"/>
  <c r="Q25" i="6"/>
  <c r="R4" i="6"/>
  <c r="R25" i="6" l="1"/>
  <c r="Q26" i="6"/>
  <c r="R26" i="6" s="1"/>
  <c r="R28" i="6"/>
  <c r="Q125" i="6"/>
  <c r="R104" i="6"/>
  <c r="T127" i="6" s="1"/>
  <c r="D12" i="2" s="1"/>
  <c r="Q100" i="6"/>
  <c r="R79" i="6"/>
  <c r="Q75" i="6"/>
  <c r="R100" i="6" l="1"/>
  <c r="Q101" i="6"/>
  <c r="R101" i="6" s="1"/>
  <c r="R75" i="6"/>
  <c r="Q76" i="6"/>
  <c r="R76" i="6" s="1"/>
  <c r="R125" i="6"/>
  <c r="Q126" i="6"/>
  <c r="R126" i="6" s="1"/>
  <c r="R129" i="6"/>
  <c r="D4" i="2" l="1"/>
  <c r="D14" i="2" s="1"/>
  <c r="R130" i="6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宮川 公平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2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3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35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4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4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60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65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70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80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85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90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95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05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10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1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  <comment ref="F120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入居者の支給決定市について、以下のとおり
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<sst xmlns="http://schemas.openxmlformats.org/spreadsheetml/2006/main" count="434" uniqueCount="62">
  <si>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</si>
  <si>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</si>
  <si>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</si>
  <si>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</si>
  <si>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</si>
  <si>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</si>
  <si>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</si>
  <si>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</si>
  <si>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</si>
  <si>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</si>
  <si>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</si>
  <si>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</si>
  <si>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</si>
  <si>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</si>
  <si>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</si>
  <si>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家賃</t>
    <rPh sb="0" eb="2">
      <t>ヤチン</t>
    </rPh>
    <phoneticPr fontId="2"/>
  </si>
  <si>
    <t>控除額</t>
    <rPh sb="0" eb="2">
      <t>コウジョ</t>
    </rPh>
    <rPh sb="2" eb="3">
      <t>ガク</t>
    </rPh>
    <phoneticPr fontId="2"/>
  </si>
  <si>
    <t>生活保護費(住宅扶助)</t>
    <rPh sb="0" eb="2">
      <t>セイカツ</t>
    </rPh>
    <rPh sb="2" eb="4">
      <t>ホゴ</t>
    </rPh>
    <rPh sb="4" eb="5">
      <t>ヒ</t>
    </rPh>
    <rPh sb="6" eb="8">
      <t>ジュウタク</t>
    </rPh>
    <rPh sb="8" eb="10">
      <t>フジョ</t>
    </rPh>
    <phoneticPr fontId="2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</si>
  <si>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2"/>
  </si>
  <si>
    <t>控除後額</t>
    <rPh sb="0" eb="2">
      <t>コウジョ</t>
    </rPh>
    <rPh sb="2" eb="3">
      <t>ゴ</t>
    </rPh>
    <rPh sb="3" eb="4">
      <t>ガク</t>
    </rPh>
    <phoneticPr fontId="2"/>
  </si>
  <si>
    <t>-</t>
    <phoneticPr fontId="2"/>
  </si>
  <si>
    <t>補助金額（×1/2）</t>
    <rPh sb="0" eb="2">
      <t>ホジョ</t>
    </rPh>
    <rPh sb="2" eb="4">
      <t>キンガク</t>
    </rPh>
    <phoneticPr fontId="2"/>
  </si>
  <si>
    <t>補助
種別</t>
    <rPh sb="0" eb="2">
      <t>ホジョ</t>
    </rPh>
    <rPh sb="3" eb="5">
      <t>シュベツ</t>
    </rPh>
    <phoneticPr fontId="2"/>
  </si>
  <si>
    <t>収支
種別</t>
    <rPh sb="0" eb="2">
      <t>シュウシ</t>
    </rPh>
    <rPh sb="3" eb="5">
      <t>シュベツ</t>
    </rPh>
    <phoneticPr fontId="2"/>
  </si>
  <si>
    <t>区　　分</t>
    <rPh sb="0" eb="1">
      <t>ク</t>
    </rPh>
    <rPh sb="3" eb="4">
      <t>ブン</t>
    </rPh>
    <phoneticPr fontId="2"/>
  </si>
  <si>
    <t>金額（円）</t>
    <rPh sb="0" eb="2">
      <t>キンガク</t>
    </rPh>
    <rPh sb="3" eb="4">
      <t>エン</t>
    </rPh>
    <phoneticPr fontId="2"/>
  </si>
  <si>
    <t>備　　　　　考</t>
    <rPh sb="0" eb="1">
      <t>ソナエ</t>
    </rPh>
    <rPh sb="6" eb="7">
      <t>コウ</t>
    </rPh>
    <phoneticPr fontId="2"/>
  </si>
  <si>
    <t>施設借上費補助</t>
    <rPh sb="0" eb="2">
      <t>シセツ</t>
    </rPh>
    <rPh sb="2" eb="4">
      <t>カリア</t>
    </rPh>
    <rPh sb="4" eb="5">
      <t>ヒ</t>
    </rPh>
    <rPh sb="5" eb="7">
      <t>ホジョ</t>
    </rPh>
    <phoneticPr fontId="2"/>
  </si>
  <si>
    <t>収入</t>
    <rPh sb="0" eb="2">
      <t>シュウニュウ</t>
    </rPh>
    <phoneticPr fontId="2"/>
  </si>
  <si>
    <t>市補助金</t>
    <rPh sb="0" eb="1">
      <t>シ</t>
    </rPh>
    <rPh sb="1" eb="4">
      <t>ホジョキン</t>
    </rPh>
    <phoneticPr fontId="2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</si>
  <si>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2"/>
  </si>
  <si>
    <t>特定障害者特別給付費</t>
    <phoneticPr fontId="2"/>
  </si>
  <si>
    <t>生活保護費</t>
    <rPh sb="0" eb="2">
      <t>セイカツ</t>
    </rPh>
    <rPh sb="2" eb="4">
      <t>ホゴ</t>
    </rPh>
    <rPh sb="4" eb="5">
      <t>ヒ</t>
    </rPh>
    <phoneticPr fontId="2"/>
  </si>
  <si>
    <t>住宅扶助</t>
  </si>
  <si>
    <t>利用者負担金</t>
    <rPh sb="0" eb="3">
      <t>リヨウシャ</t>
    </rPh>
    <rPh sb="3" eb="6">
      <t>フタンキン</t>
    </rPh>
    <phoneticPr fontId="2"/>
  </si>
  <si>
    <t>法人負担金</t>
    <rPh sb="0" eb="2">
      <t>ホウジン</t>
    </rPh>
    <rPh sb="2" eb="5">
      <t>フタンキン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</si>
  <si>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</si>
  <si>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</si>
  <si>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－</t>
    <phoneticPr fontId="2"/>
  </si>
  <si>
    <t>支出</t>
    <rPh sb="0" eb="2">
      <t>シシュツ</t>
    </rPh>
    <phoneticPr fontId="2"/>
  </si>
  <si>
    <t>賃借料（家賃）</t>
    <rPh sb="0" eb="3">
      <t>チンシャクリョウ</t>
    </rPh>
    <rPh sb="4" eb="6">
      <t>ヤチン</t>
    </rPh>
    <phoneticPr fontId="2"/>
  </si>
  <si>
    <t>市補助金額</t>
    <rPh sb="0" eb="1">
      <t>シ</t>
    </rPh>
    <rPh sb="1" eb="4">
      <t>ホジョキン</t>
    </rPh>
    <rPh sb="4" eb="5">
      <t>ガク</t>
    </rPh>
    <phoneticPr fontId="2"/>
  </si>
  <si>
    <t>ー</t>
    <phoneticPr fontId="2"/>
  </si>
  <si>
    <t>入居者</t>
    <phoneticPr fontId="2"/>
  </si>
  <si>
    <t>名を</t>
    <rPh sb="0" eb="1">
      <t>メイ</t>
    </rPh>
    <phoneticPr fontId="2"/>
  </si>
  <si>
    <t>入力</t>
    <rPh sb="0" eb="2">
      <t>ニュウリョク</t>
    </rPh>
    <phoneticPr fontId="2"/>
  </si>
  <si>
    <t>－</t>
    <phoneticPr fontId="2"/>
  </si>
  <si>
    <t>補助対象経費又は補助基本額</t>
    <rPh sb="0" eb="2">
      <t>ホジョ</t>
    </rPh>
    <rPh sb="2" eb="4">
      <t>タイショウ</t>
    </rPh>
    <rPh sb="4" eb="6">
      <t>ケイヒ</t>
    </rPh>
    <rPh sb="6" eb="7">
      <t>マタ</t>
    </rPh>
    <rPh sb="8" eb="10">
      <t>ホジョ</t>
    </rPh>
    <rPh sb="10" eb="12">
      <t>キホン</t>
    </rPh>
    <rPh sb="12" eb="13">
      <t>ガク</t>
    </rPh>
    <phoneticPr fontId="2"/>
  </si>
  <si>
    <t>他市補助金</t>
    <rPh sb="0" eb="1">
      <t>ホカ</t>
    </rPh>
    <rPh sb="1" eb="2">
      <t>シ</t>
    </rPh>
    <rPh sb="2" eb="5">
      <t>ホジョキン</t>
    </rPh>
    <phoneticPr fontId="2"/>
  </si>
  <si>
    <t>住居名を入力</t>
    <rPh sb="0" eb="2">
      <t>ジュウキョ</t>
    </rPh>
    <rPh sb="2" eb="3">
      <t>メイ</t>
    </rPh>
    <rPh sb="4" eb="6">
      <t>ニュウリョク</t>
    </rPh>
    <phoneticPr fontId="2"/>
  </si>
  <si>
    <t>本市支給決定者入居割合</t>
    <rPh sb="0" eb="2">
      <t>ホンシ</t>
    </rPh>
    <rPh sb="2" eb="7">
      <t>シキュウケッテイシャ</t>
    </rPh>
    <rPh sb="7" eb="9">
      <t>ニュウキョ</t>
    </rPh>
    <rPh sb="9" eb="11">
      <t>ワリアイ</t>
    </rPh>
    <phoneticPr fontId="2"/>
  </si>
  <si>
    <t>　</t>
  </si>
  <si>
    <t>支給決定市</t>
    <rPh sb="0" eb="2">
      <t>シキュウ</t>
    </rPh>
    <rPh sb="2" eb="5">
      <t>ケッテイシ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</si>
  <si>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</si>
  <si>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生活保護費(住宅扶助)</t>
    <phoneticPr fontId="2"/>
  </si>
  <si>
    <t>特定障害者特別給付費</t>
    <phoneticPr fontId="2"/>
  </si>
  <si>
    <t>他市補助金</t>
    <phoneticPr fontId="2"/>
  </si>
  <si>
    <t>他市補助金</t>
    <rPh sb="0" eb="2">
      <t>タシ</t>
    </rPh>
    <rPh sb="2" eb="5">
      <t>ホジョキン</t>
    </rPh>
    <phoneticPr fontId="2"/>
  </si>
  <si>
    <t>－</t>
    <phoneticPr fontId="2"/>
  </si>
  <si>
    <t>家賃</t>
    <rPh sb="0" eb="2">
      <t>ヤチン</t>
    </rPh>
    <phoneticPr fontId="2"/>
  </si>
  <si>
    <t>令和８年度　収支予算書（抄本）</t>
    <rPh sb="0" eb="2">
      <t>レイワ</t>
    </rPh>
    <rPh sb="3" eb="5">
      <t>ネンド</t>
    </rPh>
    <rPh sb="6" eb="8">
      <t>シュウシ</t>
    </rPh>
    <rPh sb="8" eb="10">
      <t>ヨサン</t>
    </rPh>
    <rPh sb="10" eb="11">
      <t>ショ</t>
    </rPh>
    <rPh sb="12" eb="14">
      <t>ショウホン</t>
    </rPh>
    <phoneticPr fontId="2"/>
  </si>
  <si>
    <t>令和８年度　補助金明細（〇〇〇〇【法人名を入力してください】）</t>
    <rPh sb="0" eb="2">
      <t>レイワ</t>
    </rPh>
    <rPh sb="3" eb="5">
      <t>ネンド</t>
    </rPh>
    <rPh sb="6" eb="9">
      <t>ホジョキン</t>
    </rPh>
    <rPh sb="9" eb="11">
      <t>メイサイ</t>
    </rPh>
    <rPh sb="17" eb="19">
      <t>ホウジン</t>
    </rPh>
    <rPh sb="19" eb="20">
      <t>メイ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</si>
</sst>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Arial"/>
      <family val="2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vertical="center"/>
    </xf>
    <xf numFmtId="38" fontId="5" fillId="2" borderId="57" xfId="1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38" fontId="5" fillId="2" borderId="58" xfId="1" applyFont="1" applyFill="1" applyBorder="1" applyAlignment="1">
      <alignment vertical="center"/>
    </xf>
    <xf numFmtId="38" fontId="6" fillId="2" borderId="58" xfId="1" applyFont="1" applyFill="1" applyBorder="1" applyAlignment="1">
      <alignment vertical="center"/>
    </xf>
    <xf numFmtId="38" fontId="5" fillId="0" borderId="58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38" fontId="5" fillId="0" borderId="59" xfId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7" fillId="2" borderId="67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vertical="center"/>
    </xf>
    <xf numFmtId="38" fontId="5" fillId="2" borderId="49" xfId="1" applyFont="1" applyFill="1" applyBorder="1" applyAlignment="1">
      <alignment vertical="center"/>
    </xf>
    <xf numFmtId="38" fontId="5" fillId="2" borderId="50" xfId="1" applyFont="1" applyFill="1" applyBorder="1" applyAlignment="1">
      <alignment vertical="center"/>
    </xf>
    <xf numFmtId="38" fontId="5" fillId="2" borderId="51" xfId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5" fillId="2" borderId="16" xfId="1" applyFont="1" applyFill="1" applyBorder="1" applyAlignment="1">
      <alignment vertical="center"/>
    </xf>
    <xf numFmtId="38" fontId="5" fillId="2" borderId="17" xfId="1" applyFont="1" applyFill="1" applyBorder="1" applyAlignment="1">
      <alignment vertical="center"/>
    </xf>
    <xf numFmtId="38" fontId="5" fillId="2" borderId="18" xfId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2" borderId="30" xfId="1" applyFont="1" applyFill="1" applyBorder="1" applyAlignment="1">
      <alignment vertical="center"/>
    </xf>
    <xf numFmtId="38" fontId="5" fillId="2" borderId="34" xfId="1" applyFont="1" applyFill="1" applyBorder="1" applyAlignment="1">
      <alignment vertical="center"/>
    </xf>
    <xf numFmtId="38" fontId="5" fillId="0" borderId="62" xfId="1" applyFont="1" applyBorder="1" applyAlignment="1">
      <alignment vertical="center"/>
    </xf>
    <xf numFmtId="38" fontId="5" fillId="0" borderId="63" xfId="1" applyFont="1" applyBorder="1" applyAlignment="1">
      <alignment vertical="center"/>
    </xf>
    <xf numFmtId="38" fontId="5" fillId="0" borderId="64" xfId="1" applyFont="1" applyBorder="1" applyAlignment="1">
      <alignment vertical="center"/>
    </xf>
    <xf numFmtId="38" fontId="5" fillId="2" borderId="65" xfId="1" applyFont="1" applyFill="1" applyBorder="1" applyAlignment="1">
      <alignment vertical="center"/>
    </xf>
    <xf numFmtId="38" fontId="5" fillId="2" borderId="37" xfId="1" applyFont="1" applyFill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2" borderId="41" xfId="1" applyFont="1" applyFill="1" applyBorder="1" applyAlignment="1">
      <alignment vertical="center"/>
    </xf>
    <xf numFmtId="38" fontId="5" fillId="2" borderId="53" xfId="1" applyFont="1" applyFill="1" applyBorder="1" applyAlignment="1">
      <alignment vertical="center"/>
    </xf>
    <xf numFmtId="38" fontId="5" fillId="2" borderId="54" xfId="1" applyFont="1" applyFill="1" applyBorder="1" applyAlignment="1">
      <alignment vertical="center"/>
    </xf>
    <xf numFmtId="38" fontId="5" fillId="2" borderId="55" xfId="1" applyFont="1" applyFill="1" applyBorder="1" applyAlignment="1">
      <alignment vertical="center"/>
    </xf>
    <xf numFmtId="38" fontId="5" fillId="2" borderId="56" xfId="1" applyFont="1" applyFill="1" applyBorder="1" applyAlignment="1">
      <alignment vertical="center"/>
    </xf>
    <xf numFmtId="38" fontId="5" fillId="2" borderId="70" xfId="1" applyFont="1" applyFill="1" applyBorder="1" applyAlignment="1">
      <alignment vertical="center"/>
    </xf>
    <xf numFmtId="38" fontId="5" fillId="2" borderId="71" xfId="1" applyFont="1" applyFill="1" applyBorder="1" applyAlignment="1">
      <alignment vertical="center"/>
    </xf>
    <xf numFmtId="38" fontId="5" fillId="2" borderId="72" xfId="1" applyFont="1" applyFill="1" applyBorder="1" applyAlignment="1">
      <alignment vertical="center"/>
    </xf>
    <xf numFmtId="38" fontId="5" fillId="2" borderId="73" xfId="1" applyFont="1" applyFill="1" applyBorder="1" applyAlignment="1">
      <alignment vertical="center"/>
    </xf>
    <xf numFmtId="38" fontId="5" fillId="2" borderId="48" xfId="1" applyFont="1" applyFill="1" applyBorder="1" applyAlignment="1">
      <alignment vertical="center"/>
    </xf>
    <xf numFmtId="38" fontId="5" fillId="2" borderId="42" xfId="1" applyFont="1" applyFill="1" applyBorder="1" applyAlignment="1">
      <alignment vertical="center"/>
    </xf>
    <xf numFmtId="38" fontId="5" fillId="2" borderId="45" xfId="1" applyFont="1" applyFill="1" applyBorder="1" applyAlignment="1">
      <alignment horizontal="center" vertical="center"/>
    </xf>
    <xf numFmtId="38" fontId="5" fillId="2" borderId="46" xfId="1" applyFont="1" applyFill="1" applyBorder="1" applyAlignment="1">
      <alignment horizontal="center" vertical="center"/>
    </xf>
    <xf numFmtId="38" fontId="5" fillId="2" borderId="47" xfId="1" applyFont="1" applyFill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2" borderId="74" xfId="1" applyFont="1" applyFill="1" applyBorder="1" applyAlignment="1">
      <alignment vertical="center"/>
    </xf>
    <xf numFmtId="38" fontId="5" fillId="0" borderId="75" xfId="1" applyFont="1" applyBorder="1" applyAlignment="1">
      <alignment vertical="center"/>
    </xf>
    <xf numFmtId="38" fontId="5" fillId="0" borderId="76" xfId="1" applyFont="1" applyBorder="1" applyAlignment="1">
      <alignment vertical="center"/>
    </xf>
    <xf numFmtId="38" fontId="5" fillId="0" borderId="77" xfId="1" applyFont="1" applyBorder="1" applyAlignment="1">
      <alignment vertical="center"/>
    </xf>
    <xf numFmtId="38" fontId="5" fillId="2" borderId="78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2" borderId="8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66" xfId="1" applyFont="1" applyFill="1" applyBorder="1" applyAlignment="1">
      <alignment vertical="center"/>
    </xf>
    <xf numFmtId="40" fontId="5" fillId="2" borderId="82" xfId="1" applyNumberFormat="1" applyFont="1" applyFill="1" applyBorder="1" applyAlignment="1">
      <alignment vertical="center"/>
    </xf>
    <xf numFmtId="40" fontId="5" fillId="2" borderId="33" xfId="1" applyNumberFormat="1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38" fontId="5" fillId="2" borderId="90" xfId="1" applyFont="1" applyFill="1" applyBorder="1" applyAlignment="1">
      <alignment vertical="center"/>
    </xf>
    <xf numFmtId="3" fontId="5" fillId="2" borderId="46" xfId="1" applyNumberFormat="1" applyFont="1" applyFill="1" applyBorder="1" applyAlignment="1">
      <alignment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38" fontId="5" fillId="2" borderId="14" xfId="1" applyFont="1" applyFill="1" applyBorder="1" applyAlignment="1">
      <alignment vertical="center"/>
    </xf>
    <xf numFmtId="38" fontId="5" fillId="2" borderId="43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42" xfId="0" applyFont="1" applyFill="1" applyBorder="1" applyAlignment="1">
      <alignment horizontal="center" vertical="center" textRotation="255"/>
    </xf>
    <xf numFmtId="38" fontId="5" fillId="2" borderId="9" xfId="1" applyFont="1" applyFill="1" applyBorder="1" applyAlignment="1">
      <alignment vertical="center"/>
    </xf>
    <xf numFmtId="38" fontId="5" fillId="2" borderId="10" xfId="1" applyFont="1" applyFill="1" applyBorder="1" applyAlignment="1">
      <alignment vertical="center"/>
    </xf>
    <xf numFmtId="0" fontId="5" fillId="0" borderId="5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38" fontId="5" fillId="2" borderId="86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88" xfId="1" applyFont="1" applyFill="1" applyBorder="1" applyAlignment="1">
      <alignment vertical="center"/>
    </xf>
    <xf numFmtId="38" fontId="5" fillId="2" borderId="89" xfId="1" applyFont="1" applyFill="1" applyBorder="1" applyAlignment="1">
      <alignment vertical="center"/>
    </xf>
    <xf numFmtId="0" fontId="5" fillId="0" borderId="31" xfId="0" applyFont="1" applyBorder="1" applyAlignment="1">
      <alignment horizontal="center" vertical="center" textRotation="255"/>
    </xf>
    <xf numFmtId="38" fontId="5" fillId="2" borderId="43" xfId="1" applyFont="1" applyFill="1" applyBorder="1" applyAlignment="1">
      <alignment vertical="center"/>
    </xf>
    <xf numFmtId="38" fontId="5" fillId="2" borderId="44" xfId="1" applyFont="1" applyFill="1" applyBorder="1" applyAlignment="1">
      <alignment vertical="center"/>
    </xf>
    <xf numFmtId="38" fontId="5" fillId="2" borderId="68" xfId="1" applyFont="1" applyFill="1" applyBorder="1" applyAlignment="1">
      <alignment vertical="center"/>
    </xf>
    <xf numFmtId="38" fontId="5" fillId="2" borderId="69" xfId="1" applyFont="1" applyFill="1" applyBorder="1" applyAlignment="1">
      <alignment vertical="center"/>
    </xf>
    <xf numFmtId="0" fontId="5" fillId="2" borderId="79" xfId="0" applyFont="1" applyFill="1" applyBorder="1" applyAlignment="1">
      <alignment horizontal="left" vertical="center"/>
    </xf>
    <xf numFmtId="0" fontId="5" fillId="2" borderId="80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38" fontId="5" fillId="2" borderId="82" xfId="1" applyFont="1" applyFill="1" applyBorder="1" applyAlignment="1">
      <alignment horizontal="left" vertical="center"/>
    </xf>
    <xf numFmtId="38" fontId="5" fillId="2" borderId="83" xfId="1" applyFont="1" applyFill="1" applyBorder="1" applyAlignment="1">
      <alignment horizontal="left" vertical="center"/>
    </xf>
    <xf numFmtId="38" fontId="5" fillId="2" borderId="84" xfId="1" applyFont="1" applyFill="1" applyBorder="1" applyAlignment="1">
      <alignment horizontal="left" vertical="center"/>
    </xf>
    <xf numFmtId="38" fontId="5" fillId="2" borderId="68" xfId="1" applyFont="1" applyFill="1" applyBorder="1" applyAlignment="1">
      <alignment horizontal="left" vertical="center"/>
    </xf>
    <xf numFmtId="38" fontId="5" fillId="2" borderId="69" xfId="1" applyFont="1" applyFill="1" applyBorder="1" applyAlignment="1">
      <alignment horizontal="left" vertical="center"/>
    </xf>
    <xf numFmtId="38" fontId="5" fillId="2" borderId="85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42" xfId="0" applyFont="1" applyFill="1" applyBorder="1" applyAlignment="1">
      <alignment horizontal="center" vertical="center" textRotation="255"/>
    </xf>
    <xf numFmtId="38" fontId="5" fillId="2" borderId="19" xfId="1" applyFont="1" applyFill="1" applyBorder="1" applyAlignment="1">
      <alignment vertical="center"/>
    </xf>
    <xf numFmtId="38" fontId="5" fillId="2" borderId="26" xfId="1" applyFont="1" applyFill="1" applyBorder="1" applyAlignment="1">
      <alignment vertical="center"/>
    </xf>
    <xf numFmtId="38" fontId="5" fillId="0" borderId="95" xfId="1" applyFont="1" applyFill="1" applyBorder="1" applyAlignment="1">
      <alignment horizontal="left" vertical="center"/>
    </xf>
    <xf numFmtId="38" fontId="5" fillId="0" borderId="94" xfId="1" applyFont="1" applyFill="1" applyBorder="1" applyAlignment="1">
      <alignment horizontal="left" vertical="center"/>
    </xf>
    <xf numFmtId="38" fontId="5" fillId="2" borderId="13" xfId="1" applyFont="1" applyFill="1" applyBorder="1" applyAlignment="1">
      <alignment vertical="center"/>
    </xf>
    <xf numFmtId="38" fontId="5" fillId="2" borderId="32" xfId="1" applyFont="1" applyFill="1" applyBorder="1" applyAlignment="1">
      <alignment vertical="center"/>
    </xf>
    <xf numFmtId="0" fontId="5" fillId="0" borderId="35" xfId="0" applyFont="1" applyBorder="1" applyAlignment="1">
      <alignment horizontal="center" vertical="center" textRotation="255"/>
    </xf>
    <xf numFmtId="38" fontId="5" fillId="2" borderId="36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textRotation="255"/>
    </xf>
    <xf numFmtId="0" fontId="5" fillId="2" borderId="2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1"/>
  <sheetViews>
    <sheetView zoomScale="85" zoomScaleNormal="85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" sqref="K1"/>
    </sheetView>
  </sheetViews>
  <sheetFormatPr defaultRowHeight="17.25" customHeight="1"/>
  <cols>
    <col min="1" max="1" width="4" style="1" bestFit="1" customWidth="1"/>
    <col min="2" max="3" width="3.375" style="1" bestFit="1" customWidth="1"/>
    <col min="4" max="4" width="1.375" style="1" customWidth="1"/>
    <col min="5" max="5" width="28" style="1" customWidth="1"/>
    <col min="6" max="17" width="10.375" style="1" customWidth="1"/>
    <col min="18" max="18" width="12.125" style="1" customWidth="1"/>
    <col min="19" max="19" width="21.5" style="1" bestFit="1" customWidth="1"/>
    <col min="20" max="20" width="9" style="22"/>
    <col min="21" max="16384" width="9" style="1"/>
  </cols>
  <sheetData>
    <row r="1" spans="1:18" ht="27" customHeight="1">
      <c r="B1" s="23" t="s">
        <v>61</v>
      </c>
    </row>
    <row r="2" spans="1:18" ht="15" thickBot="1">
      <c r="B2" s="24"/>
      <c r="R2" s="25" t="s">
        <v>0</v>
      </c>
    </row>
    <row r="3" spans="1:18" ht="15.75" customHeight="1" thickBot="1">
      <c r="B3" s="130" t="s">
        <v>1</v>
      </c>
      <c r="C3" s="131"/>
      <c r="D3" s="131"/>
      <c r="E3" s="132"/>
      <c r="F3" s="26" t="s">
        <v>2</v>
      </c>
      <c r="G3" s="27" t="s">
        <v>3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11</v>
      </c>
      <c r="P3" s="27" t="s">
        <v>12</v>
      </c>
      <c r="Q3" s="28" t="s">
        <v>13</v>
      </c>
      <c r="R3" s="29" t="s">
        <v>14</v>
      </c>
    </row>
    <row r="4" spans="1:18" ht="15.75" customHeight="1" thickBot="1">
      <c r="A4" s="1">
        <v>1</v>
      </c>
      <c r="B4" s="94" t="s">
        <v>49</v>
      </c>
      <c r="C4" s="97" t="s">
        <v>15</v>
      </c>
      <c r="D4" s="98"/>
      <c r="E4" s="98"/>
      <c r="F4" s="30"/>
      <c r="G4" s="31">
        <f>F4</f>
        <v>0</v>
      </c>
      <c r="H4" s="31">
        <f t="shared" ref="H4:Q4" si="0">G4</f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31">
        <f t="shared" si="0"/>
        <v>0</v>
      </c>
      <c r="P4" s="31">
        <f t="shared" si="0"/>
        <v>0</v>
      </c>
      <c r="Q4" s="32">
        <f t="shared" si="0"/>
        <v>0</v>
      </c>
      <c r="R4" s="33">
        <f t="shared" ref="R4" si="1">SUM(F4:Q4)</f>
        <v>0</v>
      </c>
    </row>
    <row r="5" spans="1:18" ht="15.75" customHeight="1" thickTop="1">
      <c r="B5" s="95"/>
      <c r="C5" s="99" t="s">
        <v>43</v>
      </c>
      <c r="D5" s="124" t="s">
        <v>52</v>
      </c>
      <c r="E5" s="125"/>
      <c r="F5" s="87" t="s">
        <v>51</v>
      </c>
      <c r="G5" s="88" t="s">
        <v>51</v>
      </c>
      <c r="H5" s="88" t="s">
        <v>51</v>
      </c>
      <c r="I5" s="88" t="s">
        <v>51</v>
      </c>
      <c r="J5" s="88" t="s">
        <v>51</v>
      </c>
      <c r="K5" s="88" t="s">
        <v>51</v>
      </c>
      <c r="L5" s="88" t="s">
        <v>51</v>
      </c>
      <c r="M5" s="88" t="s">
        <v>51</v>
      </c>
      <c r="N5" s="88" t="s">
        <v>51</v>
      </c>
      <c r="O5" s="88" t="s">
        <v>51</v>
      </c>
      <c r="P5" s="88" t="s">
        <v>51</v>
      </c>
      <c r="Q5" s="89" t="s">
        <v>51</v>
      </c>
      <c r="R5" s="85"/>
    </row>
    <row r="6" spans="1:18" ht="15.75" customHeight="1">
      <c r="B6" s="95"/>
      <c r="C6" s="100"/>
      <c r="D6" s="102" t="s">
        <v>16</v>
      </c>
      <c r="E6" s="103"/>
      <c r="F6" s="34">
        <f>F7+F8+F9</f>
        <v>0</v>
      </c>
      <c r="G6" s="35">
        <f>G7+G8+G9</f>
        <v>0</v>
      </c>
      <c r="H6" s="35">
        <f t="shared" ref="H6:O6" si="2">H7+H8+H9</f>
        <v>0</v>
      </c>
      <c r="I6" s="35">
        <f t="shared" si="2"/>
        <v>0</v>
      </c>
      <c r="J6" s="35">
        <f t="shared" si="2"/>
        <v>0</v>
      </c>
      <c r="K6" s="35">
        <f t="shared" si="2"/>
        <v>0</v>
      </c>
      <c r="L6" s="35">
        <f t="shared" si="2"/>
        <v>0</v>
      </c>
      <c r="M6" s="35">
        <f t="shared" si="2"/>
        <v>0</v>
      </c>
      <c r="N6" s="35">
        <f t="shared" si="2"/>
        <v>0</v>
      </c>
      <c r="O6" s="35">
        <f t="shared" si="2"/>
        <v>0</v>
      </c>
      <c r="P6" s="35">
        <f>P7+P8+P9</f>
        <v>0</v>
      </c>
      <c r="Q6" s="36">
        <f>Q7+Q8+Q9</f>
        <v>0</v>
      </c>
      <c r="R6" s="37">
        <f>SUM(F6:Q6)</f>
        <v>0</v>
      </c>
    </row>
    <row r="7" spans="1:18" ht="15.75" customHeight="1">
      <c r="B7" s="95"/>
      <c r="C7" s="100"/>
      <c r="D7" s="104"/>
      <c r="E7" s="38" t="s">
        <v>17</v>
      </c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2">
        <f>SUM(F7:Q7)</f>
        <v>0</v>
      </c>
    </row>
    <row r="8" spans="1:18" ht="15.75" customHeight="1">
      <c r="B8" s="95"/>
      <c r="C8" s="100"/>
      <c r="D8" s="104"/>
      <c r="E8" s="73" t="s">
        <v>18</v>
      </c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  <c r="R8" s="77">
        <f>SUM(F8:Q8)</f>
        <v>0</v>
      </c>
    </row>
    <row r="9" spans="1:18" ht="15.75" customHeight="1" thickBot="1">
      <c r="B9" s="95"/>
      <c r="C9" s="101"/>
      <c r="D9" s="105"/>
      <c r="E9" s="80" t="s">
        <v>48</v>
      </c>
      <c r="F9" s="70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  <c r="R9" s="37">
        <f>SUM(F9:Q9)</f>
        <v>0</v>
      </c>
    </row>
    <row r="10" spans="1:18" ht="15.75" customHeight="1" thickTop="1">
      <c r="B10" s="95"/>
      <c r="C10" s="106" t="s">
        <v>44</v>
      </c>
      <c r="D10" s="124" t="s">
        <v>52</v>
      </c>
      <c r="E10" s="125"/>
      <c r="F10" s="87" t="s">
        <v>51</v>
      </c>
      <c r="G10" s="88" t="s">
        <v>51</v>
      </c>
      <c r="H10" s="88" t="s">
        <v>51</v>
      </c>
      <c r="I10" s="88" t="s">
        <v>51</v>
      </c>
      <c r="J10" s="88" t="s">
        <v>51</v>
      </c>
      <c r="K10" s="88" t="s">
        <v>51</v>
      </c>
      <c r="L10" s="88" t="s">
        <v>51</v>
      </c>
      <c r="M10" s="88" t="s">
        <v>51</v>
      </c>
      <c r="N10" s="88" t="s">
        <v>51</v>
      </c>
      <c r="O10" s="88" t="s">
        <v>51</v>
      </c>
      <c r="P10" s="88" t="s">
        <v>51</v>
      </c>
      <c r="Q10" s="89" t="s">
        <v>51</v>
      </c>
      <c r="R10" s="85"/>
    </row>
    <row r="11" spans="1:18" ht="15.75" customHeight="1">
      <c r="B11" s="95"/>
      <c r="C11" s="100"/>
      <c r="D11" s="126" t="s">
        <v>16</v>
      </c>
      <c r="E11" s="103"/>
      <c r="F11" s="34">
        <f>F12+F13+F14</f>
        <v>0</v>
      </c>
      <c r="G11" s="35">
        <f>G12+G13+G14</f>
        <v>0</v>
      </c>
      <c r="H11" s="35">
        <f>H12+H13+H14</f>
        <v>0</v>
      </c>
      <c r="I11" s="35">
        <f>I12+I13+I14</f>
        <v>0</v>
      </c>
      <c r="J11" s="35">
        <f t="shared" ref="J11:O11" si="3">J12+J13+J14</f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0</v>
      </c>
      <c r="O11" s="35">
        <f t="shared" si="3"/>
        <v>0</v>
      </c>
      <c r="P11" s="35">
        <f>P12+P13+P14</f>
        <v>0</v>
      </c>
      <c r="Q11" s="36">
        <f>Q12+Q13+Q14</f>
        <v>0</v>
      </c>
      <c r="R11" s="37">
        <f t="shared" ref="R11:R24" si="4">SUM(F11:Q11)</f>
        <v>0</v>
      </c>
    </row>
    <row r="12" spans="1:18" ht="15.75" customHeight="1">
      <c r="B12" s="95"/>
      <c r="C12" s="100"/>
      <c r="D12" s="122"/>
      <c r="E12" s="38" t="s">
        <v>17</v>
      </c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2">
        <f t="shared" si="4"/>
        <v>0</v>
      </c>
    </row>
    <row r="13" spans="1:18" ht="15.75" customHeight="1">
      <c r="B13" s="95"/>
      <c r="C13" s="100"/>
      <c r="D13" s="122"/>
      <c r="E13" s="73" t="s">
        <v>18</v>
      </c>
      <c r="F13" s="74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  <c r="R13" s="77">
        <f>SUM(F13:Q13)</f>
        <v>0</v>
      </c>
    </row>
    <row r="14" spans="1:18" ht="15.75" customHeight="1" thickBot="1">
      <c r="B14" s="95"/>
      <c r="C14" s="101"/>
      <c r="D14" s="123"/>
      <c r="E14" s="80" t="s">
        <v>48</v>
      </c>
      <c r="F14" s="43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6">
        <f t="shared" si="4"/>
        <v>0</v>
      </c>
    </row>
    <row r="15" spans="1:18" ht="15.75" customHeight="1" thickTop="1">
      <c r="B15" s="95"/>
      <c r="C15" s="106" t="s">
        <v>45</v>
      </c>
      <c r="D15" s="124" t="s">
        <v>52</v>
      </c>
      <c r="E15" s="125"/>
      <c r="F15" s="87" t="s">
        <v>51</v>
      </c>
      <c r="G15" s="88" t="s">
        <v>51</v>
      </c>
      <c r="H15" s="88" t="s">
        <v>51</v>
      </c>
      <c r="I15" s="88" t="s">
        <v>51</v>
      </c>
      <c r="J15" s="88" t="s">
        <v>51</v>
      </c>
      <c r="K15" s="88" t="s">
        <v>51</v>
      </c>
      <c r="L15" s="88" t="s">
        <v>51</v>
      </c>
      <c r="M15" s="88" t="s">
        <v>51</v>
      </c>
      <c r="N15" s="88" t="s">
        <v>51</v>
      </c>
      <c r="O15" s="88" t="s">
        <v>51</v>
      </c>
      <c r="P15" s="88" t="s">
        <v>51</v>
      </c>
      <c r="Q15" s="89" t="s">
        <v>51</v>
      </c>
      <c r="R15" s="85"/>
    </row>
    <row r="16" spans="1:18" ht="15.75" customHeight="1">
      <c r="B16" s="95"/>
      <c r="C16" s="100"/>
      <c r="D16" s="126" t="s">
        <v>16</v>
      </c>
      <c r="E16" s="103"/>
      <c r="F16" s="34">
        <f t="shared" ref="F16:Q16" si="5">F17+F18+F19</f>
        <v>0</v>
      </c>
      <c r="G16" s="35">
        <f t="shared" si="5"/>
        <v>0</v>
      </c>
      <c r="H16" s="35">
        <f t="shared" si="5"/>
        <v>0</v>
      </c>
      <c r="I16" s="35">
        <f t="shared" si="5"/>
        <v>0</v>
      </c>
      <c r="J16" s="35">
        <f t="shared" si="5"/>
        <v>0</v>
      </c>
      <c r="K16" s="35">
        <f t="shared" si="5"/>
        <v>0</v>
      </c>
      <c r="L16" s="35">
        <f t="shared" si="5"/>
        <v>0</v>
      </c>
      <c r="M16" s="35">
        <f t="shared" si="5"/>
        <v>0</v>
      </c>
      <c r="N16" s="35">
        <f t="shared" si="5"/>
        <v>0</v>
      </c>
      <c r="O16" s="35">
        <f t="shared" si="5"/>
        <v>0</v>
      </c>
      <c r="P16" s="35">
        <f t="shared" si="5"/>
        <v>0</v>
      </c>
      <c r="Q16" s="36">
        <f t="shared" si="5"/>
        <v>0</v>
      </c>
      <c r="R16" s="47">
        <f t="shared" ref="R16:R19" si="6">SUM(F16:Q16)</f>
        <v>0</v>
      </c>
    </row>
    <row r="17" spans="1:18" ht="15.75" customHeight="1">
      <c r="B17" s="95"/>
      <c r="C17" s="100"/>
      <c r="D17" s="122"/>
      <c r="E17" s="38" t="s">
        <v>17</v>
      </c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2">
        <f t="shared" si="6"/>
        <v>0</v>
      </c>
    </row>
    <row r="18" spans="1:18" ht="15.75" customHeight="1">
      <c r="B18" s="95"/>
      <c r="C18" s="100"/>
      <c r="D18" s="126"/>
      <c r="E18" s="73" t="s">
        <v>18</v>
      </c>
      <c r="F18" s="7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6"/>
      <c r="R18" s="77">
        <f>SUM(F18:Q18)</f>
        <v>0</v>
      </c>
    </row>
    <row r="19" spans="1:18" ht="15.75" customHeight="1" thickBot="1">
      <c r="B19" s="95"/>
      <c r="C19" s="101"/>
      <c r="D19" s="127"/>
      <c r="E19" s="80" t="s">
        <v>48</v>
      </c>
      <c r="F19" s="48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  <c r="R19" s="51">
        <f t="shared" si="6"/>
        <v>0</v>
      </c>
    </row>
    <row r="20" spans="1:18" ht="15.75" customHeight="1" thickTop="1">
      <c r="B20" s="95"/>
      <c r="C20" s="100"/>
      <c r="D20" s="124" t="s">
        <v>52</v>
      </c>
      <c r="E20" s="125"/>
      <c r="F20" s="87" t="s">
        <v>51</v>
      </c>
      <c r="G20" s="90" t="s">
        <v>51</v>
      </c>
      <c r="H20" s="90" t="s">
        <v>51</v>
      </c>
      <c r="I20" s="90" t="s">
        <v>51</v>
      </c>
      <c r="J20" s="90" t="s">
        <v>51</v>
      </c>
      <c r="K20" s="90" t="s">
        <v>51</v>
      </c>
      <c r="L20" s="90" t="s">
        <v>51</v>
      </c>
      <c r="M20" s="90" t="s">
        <v>51</v>
      </c>
      <c r="N20" s="90" t="s">
        <v>51</v>
      </c>
      <c r="O20" s="90" t="s">
        <v>51</v>
      </c>
      <c r="P20" s="90" t="s">
        <v>51</v>
      </c>
      <c r="Q20" s="91" t="s">
        <v>51</v>
      </c>
      <c r="R20" s="85"/>
    </row>
    <row r="21" spans="1:18" ht="15.75" customHeight="1">
      <c r="B21" s="95"/>
      <c r="C21" s="100"/>
      <c r="D21" s="126" t="s">
        <v>16</v>
      </c>
      <c r="E21" s="103"/>
      <c r="F21" s="34">
        <f>F22+F23+F24</f>
        <v>0</v>
      </c>
      <c r="G21" s="35">
        <f>G22+G23+G24</f>
        <v>0</v>
      </c>
      <c r="H21" s="35">
        <f t="shared" ref="H21:Q21" si="7">H22+H23+H24</f>
        <v>0</v>
      </c>
      <c r="I21" s="35">
        <f>I22+I23+I24</f>
        <v>0</v>
      </c>
      <c r="J21" s="35">
        <f t="shared" si="7"/>
        <v>0</v>
      </c>
      <c r="K21" s="35">
        <f t="shared" si="7"/>
        <v>0</v>
      </c>
      <c r="L21" s="35">
        <f t="shared" si="7"/>
        <v>0</v>
      </c>
      <c r="M21" s="35">
        <f t="shared" si="7"/>
        <v>0</v>
      </c>
      <c r="N21" s="35">
        <f t="shared" si="7"/>
        <v>0</v>
      </c>
      <c r="O21" s="35">
        <f t="shared" si="7"/>
        <v>0</v>
      </c>
      <c r="P21" s="35">
        <f t="shared" si="7"/>
        <v>0</v>
      </c>
      <c r="Q21" s="36">
        <f t="shared" si="7"/>
        <v>0</v>
      </c>
      <c r="R21" s="47">
        <f t="shared" si="4"/>
        <v>0</v>
      </c>
    </row>
    <row r="22" spans="1:18" ht="15.75" customHeight="1">
      <c r="B22" s="95"/>
      <c r="C22" s="100"/>
      <c r="D22" s="122"/>
      <c r="E22" s="38" t="s">
        <v>17</v>
      </c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2">
        <f t="shared" si="4"/>
        <v>0</v>
      </c>
    </row>
    <row r="23" spans="1:18" ht="15.75" customHeight="1">
      <c r="B23" s="95"/>
      <c r="C23" s="100"/>
      <c r="D23" s="126"/>
      <c r="E23" s="73" t="s">
        <v>18</v>
      </c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  <c r="R23" s="77">
        <f>SUM(F23:Q23)</f>
        <v>0</v>
      </c>
    </row>
    <row r="24" spans="1:18" ht="15.75" customHeight="1" thickBot="1">
      <c r="B24" s="95"/>
      <c r="C24" s="128"/>
      <c r="D24" s="129"/>
      <c r="E24" s="52" t="s">
        <v>48</v>
      </c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  <c r="R24" s="56">
        <f t="shared" si="4"/>
        <v>0</v>
      </c>
    </row>
    <row r="25" spans="1:18" ht="15.75" customHeight="1" thickTop="1" thickBot="1">
      <c r="B25" s="95"/>
      <c r="C25" s="109" t="s">
        <v>19</v>
      </c>
      <c r="D25" s="110"/>
      <c r="E25" s="110"/>
      <c r="F25" s="61">
        <f t="shared" ref="F25:Q25" si="8">F4-F6-F11-F16-F21</f>
        <v>0</v>
      </c>
      <c r="G25" s="62">
        <f t="shared" si="8"/>
        <v>0</v>
      </c>
      <c r="H25" s="62">
        <f t="shared" si="8"/>
        <v>0</v>
      </c>
      <c r="I25" s="62">
        <f t="shared" si="8"/>
        <v>0</v>
      </c>
      <c r="J25" s="62">
        <f t="shared" si="8"/>
        <v>0</v>
      </c>
      <c r="K25" s="62">
        <f t="shared" si="8"/>
        <v>0</v>
      </c>
      <c r="L25" s="62">
        <f t="shared" si="8"/>
        <v>0</v>
      </c>
      <c r="M25" s="62">
        <f t="shared" si="8"/>
        <v>0</v>
      </c>
      <c r="N25" s="62">
        <f t="shared" si="8"/>
        <v>0</v>
      </c>
      <c r="O25" s="62">
        <f t="shared" si="8"/>
        <v>0</v>
      </c>
      <c r="P25" s="62">
        <f t="shared" si="8"/>
        <v>0</v>
      </c>
      <c r="Q25" s="63">
        <f t="shared" si="8"/>
        <v>0</v>
      </c>
      <c r="R25" s="64">
        <f>SUM(F25:Q25)</f>
        <v>0</v>
      </c>
    </row>
    <row r="26" spans="1:18" ht="15.75" customHeight="1" thickTop="1">
      <c r="B26" s="95"/>
      <c r="C26" s="111" t="s">
        <v>47</v>
      </c>
      <c r="D26" s="112"/>
      <c r="E26" s="113"/>
      <c r="F26" s="57">
        <f>IF(F25&gt;220000,220000,F25)</f>
        <v>0</v>
      </c>
      <c r="G26" s="58">
        <f>IF(G25&gt;220000,220000,G25)</f>
        <v>0</v>
      </c>
      <c r="H26" s="58">
        <f t="shared" ref="H26:P26" si="9">IF(H25&gt;220000,220000,H25)</f>
        <v>0</v>
      </c>
      <c r="I26" s="58">
        <f t="shared" si="9"/>
        <v>0</v>
      </c>
      <c r="J26" s="58">
        <f t="shared" si="9"/>
        <v>0</v>
      </c>
      <c r="K26" s="58">
        <f t="shared" si="9"/>
        <v>0</v>
      </c>
      <c r="L26" s="58">
        <f t="shared" si="9"/>
        <v>0</v>
      </c>
      <c r="M26" s="58">
        <f t="shared" si="9"/>
        <v>0</v>
      </c>
      <c r="N26" s="58">
        <f t="shared" si="9"/>
        <v>0</v>
      </c>
      <c r="O26" s="58">
        <f t="shared" si="9"/>
        <v>0</v>
      </c>
      <c r="P26" s="58">
        <f t="shared" si="9"/>
        <v>0</v>
      </c>
      <c r="Q26" s="59">
        <f>IF(Q25&gt;220000,220000,Q25)</f>
        <v>0</v>
      </c>
      <c r="R26" s="60">
        <f>SUM(F26:Q26)</f>
        <v>0</v>
      </c>
    </row>
    <row r="27" spans="1:18" ht="15.75" customHeight="1">
      <c r="B27" s="95"/>
      <c r="C27" s="114" t="s">
        <v>50</v>
      </c>
      <c r="D27" s="115"/>
      <c r="E27" s="116"/>
      <c r="F27" s="83">
        <f>IFERROR(COUNTIF(F5:F24,"吹田市")/(COUNTIF(F5:F24,"吹田市")+COUNTIF(F5:F24,"他市")),0)</f>
        <v>0</v>
      </c>
      <c r="G27" s="83">
        <f>IFERROR(COUNTIF(G5:G24,"吹田市")/(COUNTIF(G5:G24,"吹田市")+COUNTIF(G5:G24,"他市")),0)</f>
        <v>0</v>
      </c>
      <c r="H27" s="83">
        <f t="shared" ref="H27:Q27" si="10">IFERROR(COUNTIF(H5:H24,"吹田市")/(COUNTIF(H5:H24,"吹田市")+COUNTIF(H5:H24,"他市")),0)</f>
        <v>0</v>
      </c>
      <c r="I27" s="83">
        <f t="shared" si="10"/>
        <v>0</v>
      </c>
      <c r="J27" s="83">
        <f t="shared" si="10"/>
        <v>0</v>
      </c>
      <c r="K27" s="83">
        <f t="shared" si="10"/>
        <v>0</v>
      </c>
      <c r="L27" s="83">
        <f t="shared" si="10"/>
        <v>0</v>
      </c>
      <c r="M27" s="83">
        <f t="shared" si="10"/>
        <v>0</v>
      </c>
      <c r="N27" s="83">
        <f t="shared" si="10"/>
        <v>0</v>
      </c>
      <c r="O27" s="83">
        <f t="shared" si="10"/>
        <v>0</v>
      </c>
      <c r="P27" s="83">
        <f t="shared" si="10"/>
        <v>0</v>
      </c>
      <c r="Q27" s="83">
        <f t="shared" si="10"/>
        <v>0</v>
      </c>
      <c r="R27" s="79"/>
    </row>
    <row r="28" spans="1:18" ht="15.75" customHeight="1" thickBot="1">
      <c r="B28" s="96"/>
      <c r="C28" s="117" t="s">
        <v>53</v>
      </c>
      <c r="D28" s="118"/>
      <c r="E28" s="119"/>
      <c r="F28" s="81">
        <f>ROUNDDOWN(IF(F27&gt;=0.6,F26*F27,0),0)</f>
        <v>0</v>
      </c>
      <c r="G28" s="86">
        <f>ROUNDDOWN(IF(G27&gt;=0.6,G26*G27,0),0)</f>
        <v>0</v>
      </c>
      <c r="H28" s="86">
        <f t="shared" ref="H28:P28" si="11">ROUNDDOWN(IF(H27&gt;=0.6,H26*H27,0),0)</f>
        <v>0</v>
      </c>
      <c r="I28" s="86">
        <f t="shared" si="11"/>
        <v>0</v>
      </c>
      <c r="J28" s="86">
        <f t="shared" si="11"/>
        <v>0</v>
      </c>
      <c r="K28" s="86">
        <f t="shared" si="11"/>
        <v>0</v>
      </c>
      <c r="L28" s="86">
        <f t="shared" si="11"/>
        <v>0</v>
      </c>
      <c r="M28" s="86">
        <f t="shared" si="11"/>
        <v>0</v>
      </c>
      <c r="N28" s="86">
        <f t="shared" si="11"/>
        <v>0</v>
      </c>
      <c r="O28" s="86">
        <f t="shared" si="11"/>
        <v>0</v>
      </c>
      <c r="P28" s="86">
        <f t="shared" si="11"/>
        <v>0</v>
      </c>
      <c r="Q28" s="86">
        <f t="shared" ref="Q28" si="12">ROUNDDOWN(IF(Q27&gt;=0.6,Q26*Q27,0),0)</f>
        <v>0</v>
      </c>
      <c r="R28" s="78">
        <f>SUM(F28:Q28)</f>
        <v>0</v>
      </c>
    </row>
    <row r="29" spans="1:18" ht="17.25" customHeight="1" thickBot="1">
      <c r="A29" s="1">
        <v>2</v>
      </c>
      <c r="B29" s="94" t="s">
        <v>49</v>
      </c>
      <c r="C29" s="97" t="s">
        <v>15</v>
      </c>
      <c r="D29" s="98"/>
      <c r="E29" s="98"/>
      <c r="F29" s="30"/>
      <c r="G29" s="31">
        <f>F29</f>
        <v>0</v>
      </c>
      <c r="H29" s="31">
        <f t="shared" ref="H29" si="13">G29</f>
        <v>0</v>
      </c>
      <c r="I29" s="31">
        <f t="shared" ref="I29" si="14">H29</f>
        <v>0</v>
      </c>
      <c r="J29" s="31">
        <f t="shared" ref="J29" si="15">I29</f>
        <v>0</v>
      </c>
      <c r="K29" s="31">
        <f t="shared" ref="K29" si="16">J29</f>
        <v>0</v>
      </c>
      <c r="L29" s="31">
        <f t="shared" ref="L29" si="17">K29</f>
        <v>0</v>
      </c>
      <c r="M29" s="31">
        <f t="shared" ref="M29" si="18">L29</f>
        <v>0</v>
      </c>
      <c r="N29" s="31">
        <f t="shared" ref="N29" si="19">M29</f>
        <v>0</v>
      </c>
      <c r="O29" s="31">
        <f t="shared" ref="O29" si="20">N29</f>
        <v>0</v>
      </c>
      <c r="P29" s="31">
        <f t="shared" ref="P29" si="21">O29</f>
        <v>0</v>
      </c>
      <c r="Q29" s="32">
        <f t="shared" ref="Q29" si="22">P29</f>
        <v>0</v>
      </c>
      <c r="R29" s="33">
        <f t="shared" ref="R29" si="23">SUM(F29:Q29)</f>
        <v>0</v>
      </c>
    </row>
    <row r="30" spans="1:18" ht="17.25" customHeight="1" thickTop="1">
      <c r="B30" s="95"/>
      <c r="C30" s="99" t="s">
        <v>43</v>
      </c>
      <c r="D30" s="124" t="s">
        <v>52</v>
      </c>
      <c r="E30" s="125"/>
      <c r="F30" s="87" t="s">
        <v>51</v>
      </c>
      <c r="G30" s="90" t="s">
        <v>51</v>
      </c>
      <c r="H30" s="90" t="s">
        <v>51</v>
      </c>
      <c r="I30" s="90" t="s">
        <v>51</v>
      </c>
      <c r="J30" s="90" t="s">
        <v>51</v>
      </c>
      <c r="K30" s="90" t="s">
        <v>51</v>
      </c>
      <c r="L30" s="90" t="s">
        <v>51</v>
      </c>
      <c r="M30" s="90" t="s">
        <v>51</v>
      </c>
      <c r="N30" s="90" t="s">
        <v>51</v>
      </c>
      <c r="O30" s="90" t="s">
        <v>51</v>
      </c>
      <c r="P30" s="90" t="s">
        <v>51</v>
      </c>
      <c r="Q30" s="91" t="s">
        <v>51</v>
      </c>
      <c r="R30" s="85"/>
    </row>
    <row r="31" spans="1:18" ht="17.25" customHeight="1">
      <c r="B31" s="95"/>
      <c r="C31" s="100"/>
      <c r="D31" s="102" t="s">
        <v>16</v>
      </c>
      <c r="E31" s="103"/>
      <c r="F31" s="34">
        <f>F32+F33+F34</f>
        <v>0</v>
      </c>
      <c r="G31" s="35">
        <f>G32+G33+G34</f>
        <v>0</v>
      </c>
      <c r="H31" s="35">
        <f t="shared" ref="H31:O31" si="24">H32+H33+H34</f>
        <v>0</v>
      </c>
      <c r="I31" s="35">
        <f t="shared" si="24"/>
        <v>0</v>
      </c>
      <c r="J31" s="35">
        <f t="shared" si="24"/>
        <v>0</v>
      </c>
      <c r="K31" s="35">
        <f t="shared" si="24"/>
        <v>0</v>
      </c>
      <c r="L31" s="35">
        <f t="shared" si="24"/>
        <v>0</v>
      </c>
      <c r="M31" s="35">
        <f t="shared" si="24"/>
        <v>0</v>
      </c>
      <c r="N31" s="35">
        <f t="shared" si="24"/>
        <v>0</v>
      </c>
      <c r="O31" s="35">
        <f t="shared" si="24"/>
        <v>0</v>
      </c>
      <c r="P31" s="35">
        <f>P32+P33+P34</f>
        <v>0</v>
      </c>
      <c r="Q31" s="36">
        <f>Q32+Q33+Q34</f>
        <v>0</v>
      </c>
      <c r="R31" s="37">
        <f>SUM(F31:Q31)</f>
        <v>0</v>
      </c>
    </row>
    <row r="32" spans="1:18" ht="17.25" customHeight="1">
      <c r="B32" s="95"/>
      <c r="C32" s="100"/>
      <c r="D32" s="104"/>
      <c r="E32" s="38" t="s">
        <v>17</v>
      </c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  <c r="R32" s="42">
        <f>SUM(F32:Q32)</f>
        <v>0</v>
      </c>
    </row>
    <row r="33" spans="2:18" ht="17.25" customHeight="1">
      <c r="B33" s="95"/>
      <c r="C33" s="100"/>
      <c r="D33" s="104"/>
      <c r="E33" s="73" t="s">
        <v>18</v>
      </c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77">
        <f>SUM(F33:Q33)</f>
        <v>0</v>
      </c>
    </row>
    <row r="34" spans="2:18" ht="17.25" customHeight="1" thickBot="1">
      <c r="B34" s="95"/>
      <c r="C34" s="101"/>
      <c r="D34" s="105"/>
      <c r="E34" s="92" t="s">
        <v>48</v>
      </c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/>
      <c r="R34" s="37">
        <f>SUM(F34:Q34)</f>
        <v>0</v>
      </c>
    </row>
    <row r="35" spans="2:18" ht="17.25" customHeight="1" thickTop="1">
      <c r="B35" s="95"/>
      <c r="C35" s="106" t="s">
        <v>44</v>
      </c>
      <c r="D35" s="124" t="s">
        <v>52</v>
      </c>
      <c r="E35" s="125"/>
      <c r="F35" s="87" t="s">
        <v>51</v>
      </c>
      <c r="G35" s="90" t="s">
        <v>51</v>
      </c>
      <c r="H35" s="90" t="s">
        <v>51</v>
      </c>
      <c r="I35" s="90" t="s">
        <v>51</v>
      </c>
      <c r="J35" s="90" t="s">
        <v>51</v>
      </c>
      <c r="K35" s="90" t="s">
        <v>51</v>
      </c>
      <c r="L35" s="90" t="s">
        <v>51</v>
      </c>
      <c r="M35" s="90" t="s">
        <v>51</v>
      </c>
      <c r="N35" s="90" t="s">
        <v>51</v>
      </c>
      <c r="O35" s="90" t="s">
        <v>51</v>
      </c>
      <c r="P35" s="90" t="s">
        <v>51</v>
      </c>
      <c r="Q35" s="91" t="s">
        <v>51</v>
      </c>
      <c r="R35" s="85"/>
    </row>
    <row r="36" spans="2:18" ht="17.25" customHeight="1">
      <c r="B36" s="95"/>
      <c r="C36" s="100"/>
      <c r="D36" s="126" t="s">
        <v>16</v>
      </c>
      <c r="E36" s="103"/>
      <c r="F36" s="34">
        <f>F37+F38+F39</f>
        <v>0</v>
      </c>
      <c r="G36" s="35">
        <f>G37+G38+G39</f>
        <v>0</v>
      </c>
      <c r="H36" s="35">
        <f>H37+H38+H39</f>
        <v>0</v>
      </c>
      <c r="I36" s="35">
        <f>I37+I38+I39</f>
        <v>0</v>
      </c>
      <c r="J36" s="35">
        <f t="shared" ref="J36:O36" si="25">J37+J38+J39</f>
        <v>0</v>
      </c>
      <c r="K36" s="35">
        <f t="shared" si="25"/>
        <v>0</v>
      </c>
      <c r="L36" s="35">
        <f t="shared" si="25"/>
        <v>0</v>
      </c>
      <c r="M36" s="35">
        <f t="shared" si="25"/>
        <v>0</v>
      </c>
      <c r="N36" s="35">
        <f t="shared" si="25"/>
        <v>0</v>
      </c>
      <c r="O36" s="35">
        <f t="shared" si="25"/>
        <v>0</v>
      </c>
      <c r="P36" s="35">
        <f>P37+P38+P39</f>
        <v>0</v>
      </c>
      <c r="Q36" s="36">
        <f>Q37+Q38+Q39</f>
        <v>0</v>
      </c>
      <c r="R36" s="37">
        <f t="shared" ref="R36:R37" si="26">SUM(F36:Q36)</f>
        <v>0</v>
      </c>
    </row>
    <row r="37" spans="2:18" ht="17.25" customHeight="1">
      <c r="B37" s="95"/>
      <c r="C37" s="100"/>
      <c r="D37" s="122"/>
      <c r="E37" s="38" t="s">
        <v>17</v>
      </c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2">
        <f t="shared" si="26"/>
        <v>0</v>
      </c>
    </row>
    <row r="38" spans="2:18" ht="17.25" customHeight="1">
      <c r="B38" s="95"/>
      <c r="C38" s="100"/>
      <c r="D38" s="122"/>
      <c r="E38" s="73" t="s">
        <v>18</v>
      </c>
      <c r="F38" s="74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  <c r="R38" s="77">
        <f>SUM(F38:Q38)</f>
        <v>0</v>
      </c>
    </row>
    <row r="39" spans="2:18" ht="17.25" customHeight="1" thickBot="1">
      <c r="B39" s="95"/>
      <c r="C39" s="101"/>
      <c r="D39" s="123"/>
      <c r="E39" s="92" t="s">
        <v>48</v>
      </c>
      <c r="F39" s="43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  <c r="R39" s="46">
        <f t="shared" ref="R39" si="27">SUM(F39:Q39)</f>
        <v>0</v>
      </c>
    </row>
    <row r="40" spans="2:18" ht="17.25" customHeight="1" thickTop="1">
      <c r="B40" s="95"/>
      <c r="C40" s="106" t="s">
        <v>45</v>
      </c>
      <c r="D40" s="124" t="s">
        <v>52</v>
      </c>
      <c r="E40" s="125"/>
      <c r="F40" s="87" t="s">
        <v>51</v>
      </c>
      <c r="G40" s="90" t="s">
        <v>51</v>
      </c>
      <c r="H40" s="90" t="s">
        <v>51</v>
      </c>
      <c r="I40" s="90" t="s">
        <v>51</v>
      </c>
      <c r="J40" s="90" t="s">
        <v>51</v>
      </c>
      <c r="K40" s="90" t="s">
        <v>51</v>
      </c>
      <c r="L40" s="90" t="s">
        <v>51</v>
      </c>
      <c r="M40" s="90" t="s">
        <v>51</v>
      </c>
      <c r="N40" s="90" t="s">
        <v>51</v>
      </c>
      <c r="O40" s="90" t="s">
        <v>51</v>
      </c>
      <c r="P40" s="90" t="s">
        <v>51</v>
      </c>
      <c r="Q40" s="91" t="s">
        <v>51</v>
      </c>
      <c r="R40" s="85"/>
    </row>
    <row r="41" spans="2:18" ht="17.25" customHeight="1">
      <c r="B41" s="95"/>
      <c r="C41" s="100"/>
      <c r="D41" s="126" t="s">
        <v>16</v>
      </c>
      <c r="E41" s="103"/>
      <c r="F41" s="34">
        <f t="shared" ref="F41:Q41" si="28">F42+F43+F44</f>
        <v>0</v>
      </c>
      <c r="G41" s="35">
        <f t="shared" si="28"/>
        <v>0</v>
      </c>
      <c r="H41" s="35">
        <f t="shared" si="28"/>
        <v>0</v>
      </c>
      <c r="I41" s="35">
        <f t="shared" si="28"/>
        <v>0</v>
      </c>
      <c r="J41" s="35">
        <f t="shared" si="28"/>
        <v>0</v>
      </c>
      <c r="K41" s="35">
        <f t="shared" si="28"/>
        <v>0</v>
      </c>
      <c r="L41" s="35">
        <f t="shared" si="28"/>
        <v>0</v>
      </c>
      <c r="M41" s="35">
        <f t="shared" si="28"/>
        <v>0</v>
      </c>
      <c r="N41" s="35">
        <f t="shared" si="28"/>
        <v>0</v>
      </c>
      <c r="O41" s="35">
        <f t="shared" si="28"/>
        <v>0</v>
      </c>
      <c r="P41" s="35">
        <f t="shared" si="28"/>
        <v>0</v>
      </c>
      <c r="Q41" s="36">
        <f t="shared" si="28"/>
        <v>0</v>
      </c>
      <c r="R41" s="47">
        <f t="shared" ref="R41:R42" si="29">SUM(F41:Q41)</f>
        <v>0</v>
      </c>
    </row>
    <row r="42" spans="2:18" ht="17.25" customHeight="1">
      <c r="B42" s="95"/>
      <c r="C42" s="100"/>
      <c r="D42" s="122"/>
      <c r="E42" s="38" t="s">
        <v>17</v>
      </c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2">
        <f t="shared" si="29"/>
        <v>0</v>
      </c>
    </row>
    <row r="43" spans="2:18" ht="17.25" customHeight="1">
      <c r="B43" s="95"/>
      <c r="C43" s="100"/>
      <c r="D43" s="126"/>
      <c r="E43" s="73" t="s">
        <v>18</v>
      </c>
      <c r="F43" s="74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  <c r="R43" s="77">
        <f>SUM(F43:Q43)</f>
        <v>0</v>
      </c>
    </row>
    <row r="44" spans="2:18" ht="17.25" customHeight="1" thickBot="1">
      <c r="B44" s="95"/>
      <c r="C44" s="101"/>
      <c r="D44" s="127"/>
      <c r="E44" s="92" t="s">
        <v>48</v>
      </c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0"/>
      <c r="R44" s="51">
        <f t="shared" ref="R44" si="30">SUM(F44:Q44)</f>
        <v>0</v>
      </c>
    </row>
    <row r="45" spans="2:18" ht="17.25" customHeight="1" thickTop="1">
      <c r="B45" s="95"/>
      <c r="C45" s="100"/>
      <c r="D45" s="124" t="s">
        <v>52</v>
      </c>
      <c r="E45" s="125"/>
      <c r="F45" s="87" t="s">
        <v>51</v>
      </c>
      <c r="G45" s="90" t="s">
        <v>51</v>
      </c>
      <c r="H45" s="90" t="s">
        <v>51</v>
      </c>
      <c r="I45" s="90" t="s">
        <v>51</v>
      </c>
      <c r="J45" s="90" t="s">
        <v>51</v>
      </c>
      <c r="K45" s="90" t="s">
        <v>51</v>
      </c>
      <c r="L45" s="90" t="s">
        <v>51</v>
      </c>
      <c r="M45" s="90" t="s">
        <v>51</v>
      </c>
      <c r="N45" s="90" t="s">
        <v>51</v>
      </c>
      <c r="O45" s="90" t="s">
        <v>51</v>
      </c>
      <c r="P45" s="90" t="s">
        <v>51</v>
      </c>
      <c r="Q45" s="91" t="s">
        <v>51</v>
      </c>
      <c r="R45" s="85"/>
    </row>
    <row r="46" spans="2:18" ht="17.25" customHeight="1">
      <c r="B46" s="95"/>
      <c r="C46" s="100"/>
      <c r="D46" s="126" t="s">
        <v>16</v>
      </c>
      <c r="E46" s="103"/>
      <c r="F46" s="34">
        <f>F47+F48+F49</f>
        <v>0</v>
      </c>
      <c r="G46" s="35">
        <f>G47+G48+G49</f>
        <v>0</v>
      </c>
      <c r="H46" s="35">
        <f t="shared" ref="H46" si="31">H47+H48+H49</f>
        <v>0</v>
      </c>
      <c r="I46" s="35">
        <f>I47+I48+I49</f>
        <v>0</v>
      </c>
      <c r="J46" s="35">
        <f t="shared" ref="J46:Q46" si="32">J47+J48+J49</f>
        <v>0</v>
      </c>
      <c r="K46" s="35">
        <f t="shared" si="32"/>
        <v>0</v>
      </c>
      <c r="L46" s="35">
        <f t="shared" si="32"/>
        <v>0</v>
      </c>
      <c r="M46" s="35">
        <f t="shared" si="32"/>
        <v>0</v>
      </c>
      <c r="N46" s="35">
        <f t="shared" si="32"/>
        <v>0</v>
      </c>
      <c r="O46" s="35">
        <f t="shared" si="32"/>
        <v>0</v>
      </c>
      <c r="P46" s="35">
        <f t="shared" si="32"/>
        <v>0</v>
      </c>
      <c r="Q46" s="36">
        <f t="shared" si="32"/>
        <v>0</v>
      </c>
      <c r="R46" s="47">
        <f t="shared" ref="R46:R47" si="33">SUM(F46:Q46)</f>
        <v>0</v>
      </c>
    </row>
    <row r="47" spans="2:18" ht="17.25" customHeight="1">
      <c r="B47" s="95"/>
      <c r="C47" s="100"/>
      <c r="D47" s="122"/>
      <c r="E47" s="38" t="s">
        <v>17</v>
      </c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1"/>
      <c r="R47" s="42">
        <f t="shared" si="33"/>
        <v>0</v>
      </c>
    </row>
    <row r="48" spans="2:18" ht="17.25" customHeight="1">
      <c r="B48" s="95"/>
      <c r="C48" s="100"/>
      <c r="D48" s="126"/>
      <c r="E48" s="73" t="s">
        <v>18</v>
      </c>
      <c r="F48" s="7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6"/>
      <c r="R48" s="77">
        <f>SUM(F48:Q48)</f>
        <v>0</v>
      </c>
    </row>
    <row r="49" spans="1:18" ht="17.25" customHeight="1" thickBot="1">
      <c r="B49" s="95"/>
      <c r="C49" s="128"/>
      <c r="D49" s="129"/>
      <c r="E49" s="52" t="s">
        <v>48</v>
      </c>
      <c r="F49" s="5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5"/>
      <c r="R49" s="56">
        <f t="shared" ref="R49" si="34">SUM(F49:Q49)</f>
        <v>0</v>
      </c>
    </row>
    <row r="50" spans="1:18" ht="17.25" customHeight="1" thickTop="1" thickBot="1">
      <c r="B50" s="95"/>
      <c r="C50" s="109" t="s">
        <v>19</v>
      </c>
      <c r="D50" s="110"/>
      <c r="E50" s="110"/>
      <c r="F50" s="61">
        <f t="shared" ref="F50:Q50" si="35">F29-F31-F36-F41-F46</f>
        <v>0</v>
      </c>
      <c r="G50" s="62">
        <f t="shared" si="35"/>
        <v>0</v>
      </c>
      <c r="H50" s="62">
        <f t="shared" si="35"/>
        <v>0</v>
      </c>
      <c r="I50" s="62">
        <f t="shared" si="35"/>
        <v>0</v>
      </c>
      <c r="J50" s="62">
        <f t="shared" si="35"/>
        <v>0</v>
      </c>
      <c r="K50" s="62">
        <f t="shared" si="35"/>
        <v>0</v>
      </c>
      <c r="L50" s="62">
        <f t="shared" si="35"/>
        <v>0</v>
      </c>
      <c r="M50" s="62">
        <f t="shared" si="35"/>
        <v>0</v>
      </c>
      <c r="N50" s="62">
        <f t="shared" si="35"/>
        <v>0</v>
      </c>
      <c r="O50" s="62">
        <f t="shared" si="35"/>
        <v>0</v>
      </c>
      <c r="P50" s="62">
        <f t="shared" si="35"/>
        <v>0</v>
      </c>
      <c r="Q50" s="63">
        <f t="shared" si="35"/>
        <v>0</v>
      </c>
      <c r="R50" s="64">
        <f>SUM(F50:Q50)</f>
        <v>0</v>
      </c>
    </row>
    <row r="51" spans="1:18" ht="17.25" customHeight="1" thickTop="1">
      <c r="B51" s="95"/>
      <c r="C51" s="111" t="s">
        <v>47</v>
      </c>
      <c r="D51" s="112"/>
      <c r="E51" s="113"/>
      <c r="F51" s="57">
        <f>IF(F50&gt;220000,220000,F50)</f>
        <v>0</v>
      </c>
      <c r="G51" s="58">
        <f>IF(G50&gt;220000,220000,G50)</f>
        <v>0</v>
      </c>
      <c r="H51" s="58">
        <f t="shared" ref="H51" si="36">IF(H50&gt;220000,220000,H50)</f>
        <v>0</v>
      </c>
      <c r="I51" s="58">
        <f t="shared" ref="I51" si="37">IF(I50&gt;220000,220000,I50)</f>
        <v>0</v>
      </c>
      <c r="J51" s="58">
        <f t="shared" ref="J51" si="38">IF(J50&gt;220000,220000,J50)</f>
        <v>0</v>
      </c>
      <c r="K51" s="58">
        <f t="shared" ref="K51" si="39">IF(K50&gt;220000,220000,K50)</f>
        <v>0</v>
      </c>
      <c r="L51" s="58">
        <f t="shared" ref="L51" si="40">IF(L50&gt;220000,220000,L50)</f>
        <v>0</v>
      </c>
      <c r="M51" s="58">
        <f t="shared" ref="M51" si="41">IF(M50&gt;220000,220000,M50)</f>
        <v>0</v>
      </c>
      <c r="N51" s="58">
        <f t="shared" ref="N51" si="42">IF(N50&gt;220000,220000,N50)</f>
        <v>0</v>
      </c>
      <c r="O51" s="58">
        <f t="shared" ref="O51" si="43">IF(O50&gt;220000,220000,O50)</f>
        <v>0</v>
      </c>
      <c r="P51" s="58">
        <f t="shared" ref="P51" si="44">IF(P50&gt;220000,220000,P50)</f>
        <v>0</v>
      </c>
      <c r="Q51" s="59">
        <f>IF(Q50&gt;220000,220000,Q50)</f>
        <v>0</v>
      </c>
      <c r="R51" s="60">
        <f>SUM(F51:Q51)</f>
        <v>0</v>
      </c>
    </row>
    <row r="52" spans="1:18" ht="17.25" customHeight="1">
      <c r="B52" s="95"/>
      <c r="C52" s="114" t="s">
        <v>50</v>
      </c>
      <c r="D52" s="115"/>
      <c r="E52" s="116"/>
      <c r="F52" s="83">
        <f>IFERROR(COUNTIF(F30:F49,"吹田市")/(COUNTIF(F30:F49,"吹田市")+COUNTIF(F30:F49,"他市")),0)</f>
        <v>0</v>
      </c>
      <c r="G52" s="83">
        <f>IFERROR(COUNTIF(G30:G49,"吹田市")/(COUNTIF(G30:G49,"吹田市")+COUNTIF(G30:G49,"他市")),0)</f>
        <v>0</v>
      </c>
      <c r="H52" s="83">
        <f t="shared" ref="H52:Q52" si="45">IFERROR(COUNTIF(H30:H49,"吹田市")/(COUNTIF(H30:H49,"吹田市")+COUNTIF(H30:H49,"他市")),0)</f>
        <v>0</v>
      </c>
      <c r="I52" s="83">
        <f t="shared" si="45"/>
        <v>0</v>
      </c>
      <c r="J52" s="83">
        <f t="shared" si="45"/>
        <v>0</v>
      </c>
      <c r="K52" s="83">
        <f t="shared" si="45"/>
        <v>0</v>
      </c>
      <c r="L52" s="83">
        <f t="shared" si="45"/>
        <v>0</v>
      </c>
      <c r="M52" s="83">
        <f t="shared" si="45"/>
        <v>0</v>
      </c>
      <c r="N52" s="83">
        <f t="shared" si="45"/>
        <v>0</v>
      </c>
      <c r="O52" s="83">
        <f t="shared" si="45"/>
        <v>0</v>
      </c>
      <c r="P52" s="83">
        <f t="shared" si="45"/>
        <v>0</v>
      </c>
      <c r="Q52" s="83">
        <f t="shared" si="45"/>
        <v>0</v>
      </c>
      <c r="R52" s="79"/>
    </row>
    <row r="53" spans="1:18" ht="17.25" customHeight="1" thickBot="1">
      <c r="B53" s="96"/>
      <c r="C53" s="117" t="s">
        <v>53</v>
      </c>
      <c r="D53" s="118"/>
      <c r="E53" s="119"/>
      <c r="F53" s="93">
        <f>ROUNDDOWN(IF(F52&gt;=0.6,F51*F52,0),0)</f>
        <v>0</v>
      </c>
      <c r="G53" s="86">
        <f>ROUNDDOWN(IF(G52&gt;=0.6,G51*G52,0),0)</f>
        <v>0</v>
      </c>
      <c r="H53" s="86">
        <f t="shared" ref="H53" si="46">ROUNDDOWN(IF(H52&gt;=0.6,H51*H52,0),0)</f>
        <v>0</v>
      </c>
      <c r="I53" s="86">
        <f t="shared" ref="I53" si="47">ROUNDDOWN(IF(I52&gt;=0.6,I51*I52,0),0)</f>
        <v>0</v>
      </c>
      <c r="J53" s="86">
        <f t="shared" ref="J53" si="48">ROUNDDOWN(IF(J52&gt;=0.6,J51*J52,0),0)</f>
        <v>0</v>
      </c>
      <c r="K53" s="86">
        <f t="shared" ref="K53" si="49">ROUNDDOWN(IF(K52&gt;=0.6,K51*K52,0),0)</f>
        <v>0</v>
      </c>
      <c r="L53" s="86">
        <f t="shared" ref="L53" si="50">ROUNDDOWN(IF(L52&gt;=0.6,L51*L52,0),0)</f>
        <v>0</v>
      </c>
      <c r="M53" s="86">
        <f t="shared" ref="M53" si="51">ROUNDDOWN(IF(M52&gt;=0.6,M51*M52,0),0)</f>
        <v>0</v>
      </c>
      <c r="N53" s="86">
        <f t="shared" ref="N53" si="52">ROUNDDOWN(IF(N52&gt;=0.6,N51*N52,0),0)</f>
        <v>0</v>
      </c>
      <c r="O53" s="86">
        <f t="shared" ref="O53" si="53">ROUNDDOWN(IF(O52&gt;=0.6,O51*O52,0),0)</f>
        <v>0</v>
      </c>
      <c r="P53" s="86">
        <f t="shared" ref="P53" si="54">ROUNDDOWN(IF(P52&gt;=0.6,P51*P52,0),0)</f>
        <v>0</v>
      </c>
      <c r="Q53" s="86">
        <f t="shared" ref="Q53" si="55">ROUNDDOWN(IF(Q52&gt;=0.6,Q51*Q52,0),0)</f>
        <v>0</v>
      </c>
      <c r="R53" s="66">
        <f>SUM(F53:Q53)</f>
        <v>0</v>
      </c>
    </row>
    <row r="54" spans="1:18" ht="17.25" customHeight="1" thickBot="1">
      <c r="A54" s="1">
        <v>3</v>
      </c>
      <c r="B54" s="94" t="s">
        <v>49</v>
      </c>
      <c r="C54" s="97" t="s">
        <v>15</v>
      </c>
      <c r="D54" s="98"/>
      <c r="E54" s="98"/>
      <c r="F54" s="30"/>
      <c r="G54" s="31">
        <f>F54</f>
        <v>0</v>
      </c>
      <c r="H54" s="31">
        <f t="shared" ref="H54" si="56">G54</f>
        <v>0</v>
      </c>
      <c r="I54" s="31">
        <f t="shared" ref="I54" si="57">H54</f>
        <v>0</v>
      </c>
      <c r="J54" s="31">
        <f t="shared" ref="J54" si="58">I54</f>
        <v>0</v>
      </c>
      <c r="K54" s="31">
        <f t="shared" ref="K54" si="59">J54</f>
        <v>0</v>
      </c>
      <c r="L54" s="31">
        <f t="shared" ref="L54" si="60">K54</f>
        <v>0</v>
      </c>
      <c r="M54" s="31">
        <f t="shared" ref="M54" si="61">L54</f>
        <v>0</v>
      </c>
      <c r="N54" s="31">
        <f t="shared" ref="N54" si="62">M54</f>
        <v>0</v>
      </c>
      <c r="O54" s="31">
        <f t="shared" ref="O54" si="63">N54</f>
        <v>0</v>
      </c>
      <c r="P54" s="31">
        <f t="shared" ref="P54" si="64">O54</f>
        <v>0</v>
      </c>
      <c r="Q54" s="32">
        <f t="shared" ref="Q54" si="65">P54</f>
        <v>0</v>
      </c>
      <c r="R54" s="33">
        <f t="shared" ref="R54" si="66">SUM(F54:Q54)</f>
        <v>0</v>
      </c>
    </row>
    <row r="55" spans="1:18" ht="17.25" customHeight="1" thickTop="1">
      <c r="B55" s="95"/>
      <c r="C55" s="99" t="s">
        <v>43</v>
      </c>
      <c r="D55" s="124" t="s">
        <v>52</v>
      </c>
      <c r="E55" s="125"/>
      <c r="F55" s="87" t="s">
        <v>51</v>
      </c>
      <c r="G55" s="90" t="s">
        <v>51</v>
      </c>
      <c r="H55" s="90" t="s">
        <v>51</v>
      </c>
      <c r="I55" s="90" t="s">
        <v>51</v>
      </c>
      <c r="J55" s="90" t="s">
        <v>51</v>
      </c>
      <c r="K55" s="90" t="s">
        <v>51</v>
      </c>
      <c r="L55" s="90" t="s">
        <v>51</v>
      </c>
      <c r="M55" s="90" t="s">
        <v>51</v>
      </c>
      <c r="N55" s="90" t="s">
        <v>51</v>
      </c>
      <c r="O55" s="90" t="s">
        <v>51</v>
      </c>
      <c r="P55" s="90" t="s">
        <v>51</v>
      </c>
      <c r="Q55" s="91" t="s">
        <v>51</v>
      </c>
      <c r="R55" s="85"/>
    </row>
    <row r="56" spans="1:18" ht="17.25" customHeight="1">
      <c r="B56" s="95"/>
      <c r="C56" s="100"/>
      <c r="D56" s="102" t="s">
        <v>16</v>
      </c>
      <c r="E56" s="103"/>
      <c r="F56" s="34">
        <f>F57+F58+F59</f>
        <v>0</v>
      </c>
      <c r="G56" s="35">
        <f>G57+G58+G59</f>
        <v>0</v>
      </c>
      <c r="H56" s="35">
        <f t="shared" ref="H56:O56" si="67">H57+H58+H59</f>
        <v>0</v>
      </c>
      <c r="I56" s="35">
        <f t="shared" si="67"/>
        <v>0</v>
      </c>
      <c r="J56" s="35">
        <f t="shared" si="67"/>
        <v>0</v>
      </c>
      <c r="K56" s="35">
        <f t="shared" si="67"/>
        <v>0</v>
      </c>
      <c r="L56" s="35">
        <f t="shared" si="67"/>
        <v>0</v>
      </c>
      <c r="M56" s="35">
        <f t="shared" si="67"/>
        <v>0</v>
      </c>
      <c r="N56" s="35">
        <f t="shared" si="67"/>
        <v>0</v>
      </c>
      <c r="O56" s="35">
        <f t="shared" si="67"/>
        <v>0</v>
      </c>
      <c r="P56" s="35">
        <f>P57+P58+P59</f>
        <v>0</v>
      </c>
      <c r="Q56" s="36">
        <f>Q57+Q58+Q59</f>
        <v>0</v>
      </c>
      <c r="R56" s="37">
        <f>SUM(F56:Q56)</f>
        <v>0</v>
      </c>
    </row>
    <row r="57" spans="1:18" ht="17.25" customHeight="1">
      <c r="B57" s="95"/>
      <c r="C57" s="100"/>
      <c r="D57" s="104"/>
      <c r="E57" s="38" t="s">
        <v>17</v>
      </c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42">
        <f>SUM(F57:Q57)</f>
        <v>0</v>
      </c>
    </row>
    <row r="58" spans="1:18" ht="17.25" customHeight="1">
      <c r="B58" s="95"/>
      <c r="C58" s="100"/>
      <c r="D58" s="104"/>
      <c r="E58" s="73" t="s">
        <v>18</v>
      </c>
      <c r="F58" s="74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6"/>
      <c r="R58" s="77">
        <f>SUM(F58:Q58)</f>
        <v>0</v>
      </c>
    </row>
    <row r="59" spans="1:18" ht="17.25" customHeight="1" thickBot="1">
      <c r="B59" s="95"/>
      <c r="C59" s="101"/>
      <c r="D59" s="105"/>
      <c r="E59" s="80" t="s">
        <v>48</v>
      </c>
      <c r="F59" s="70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/>
      <c r="R59" s="37">
        <f>SUM(F59:Q59)</f>
        <v>0</v>
      </c>
    </row>
    <row r="60" spans="1:18" ht="17.25" customHeight="1" thickTop="1">
      <c r="B60" s="95"/>
      <c r="C60" s="106" t="s">
        <v>44</v>
      </c>
      <c r="D60" s="124" t="s">
        <v>52</v>
      </c>
      <c r="E60" s="125"/>
      <c r="F60" s="87" t="s">
        <v>51</v>
      </c>
      <c r="G60" s="90" t="s">
        <v>51</v>
      </c>
      <c r="H60" s="90" t="s">
        <v>51</v>
      </c>
      <c r="I60" s="90" t="s">
        <v>51</v>
      </c>
      <c r="J60" s="90" t="s">
        <v>51</v>
      </c>
      <c r="K60" s="90" t="s">
        <v>51</v>
      </c>
      <c r="L60" s="90" t="s">
        <v>51</v>
      </c>
      <c r="M60" s="90" t="s">
        <v>51</v>
      </c>
      <c r="N60" s="90" t="s">
        <v>51</v>
      </c>
      <c r="O60" s="90" t="s">
        <v>51</v>
      </c>
      <c r="P60" s="90" t="s">
        <v>51</v>
      </c>
      <c r="Q60" s="91" t="s">
        <v>51</v>
      </c>
      <c r="R60" s="85"/>
    </row>
    <row r="61" spans="1:18" ht="17.25" customHeight="1">
      <c r="B61" s="95"/>
      <c r="C61" s="100"/>
      <c r="D61" s="126" t="s">
        <v>16</v>
      </c>
      <c r="E61" s="103"/>
      <c r="F61" s="34">
        <f>F62+F63+F64</f>
        <v>0</v>
      </c>
      <c r="G61" s="35">
        <f>G62+G63+G64</f>
        <v>0</v>
      </c>
      <c r="H61" s="35">
        <f>H62+H63+H64</f>
        <v>0</v>
      </c>
      <c r="I61" s="35">
        <f>I62+I63+I64</f>
        <v>0</v>
      </c>
      <c r="J61" s="35">
        <f t="shared" ref="J61:O61" si="68">J62+J63+J64</f>
        <v>0</v>
      </c>
      <c r="K61" s="35">
        <f t="shared" si="68"/>
        <v>0</v>
      </c>
      <c r="L61" s="35">
        <f t="shared" si="68"/>
        <v>0</v>
      </c>
      <c r="M61" s="35">
        <f t="shared" si="68"/>
        <v>0</v>
      </c>
      <c r="N61" s="35">
        <f t="shared" si="68"/>
        <v>0</v>
      </c>
      <c r="O61" s="35">
        <f t="shared" si="68"/>
        <v>0</v>
      </c>
      <c r="P61" s="35">
        <f>P62+P63+P64</f>
        <v>0</v>
      </c>
      <c r="Q61" s="36">
        <f>Q62+Q63+Q64</f>
        <v>0</v>
      </c>
      <c r="R61" s="37">
        <f t="shared" ref="R61:R62" si="69">SUM(F61:Q61)</f>
        <v>0</v>
      </c>
    </row>
    <row r="62" spans="1:18" ht="17.25" customHeight="1">
      <c r="B62" s="95"/>
      <c r="C62" s="100"/>
      <c r="D62" s="122"/>
      <c r="E62" s="38" t="s">
        <v>17</v>
      </c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2">
        <f t="shared" si="69"/>
        <v>0</v>
      </c>
    </row>
    <row r="63" spans="1:18" ht="17.25" customHeight="1">
      <c r="B63" s="95"/>
      <c r="C63" s="100"/>
      <c r="D63" s="122"/>
      <c r="E63" s="73" t="s">
        <v>18</v>
      </c>
      <c r="F63" s="74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6"/>
      <c r="R63" s="77">
        <f>SUM(F63:Q63)</f>
        <v>0</v>
      </c>
    </row>
    <row r="64" spans="1:18" ht="17.25" customHeight="1" thickBot="1">
      <c r="B64" s="95"/>
      <c r="C64" s="101"/>
      <c r="D64" s="123"/>
      <c r="E64" s="80" t="s">
        <v>48</v>
      </c>
      <c r="F64" s="43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5"/>
      <c r="R64" s="46">
        <f t="shared" ref="R64" si="70">SUM(F64:Q64)</f>
        <v>0</v>
      </c>
    </row>
    <row r="65" spans="1:18" ht="17.25" customHeight="1" thickTop="1">
      <c r="B65" s="95"/>
      <c r="C65" s="106" t="s">
        <v>45</v>
      </c>
      <c r="D65" s="124" t="s">
        <v>52</v>
      </c>
      <c r="E65" s="125"/>
      <c r="F65" s="87" t="s">
        <v>51</v>
      </c>
      <c r="G65" s="90" t="s">
        <v>51</v>
      </c>
      <c r="H65" s="90" t="s">
        <v>51</v>
      </c>
      <c r="I65" s="90" t="s">
        <v>51</v>
      </c>
      <c r="J65" s="90" t="s">
        <v>51</v>
      </c>
      <c r="K65" s="90" t="s">
        <v>51</v>
      </c>
      <c r="L65" s="90" t="s">
        <v>51</v>
      </c>
      <c r="M65" s="90" t="s">
        <v>51</v>
      </c>
      <c r="N65" s="90" t="s">
        <v>51</v>
      </c>
      <c r="O65" s="90" t="s">
        <v>51</v>
      </c>
      <c r="P65" s="90" t="s">
        <v>51</v>
      </c>
      <c r="Q65" s="91" t="s">
        <v>51</v>
      </c>
      <c r="R65" s="85"/>
    </row>
    <row r="66" spans="1:18" ht="17.25" customHeight="1">
      <c r="B66" s="95"/>
      <c r="C66" s="100"/>
      <c r="D66" s="126" t="s">
        <v>16</v>
      </c>
      <c r="E66" s="103"/>
      <c r="F66" s="34">
        <f t="shared" ref="F66:Q66" si="71">F67+F68+F69</f>
        <v>0</v>
      </c>
      <c r="G66" s="35">
        <f t="shared" si="71"/>
        <v>0</v>
      </c>
      <c r="H66" s="35">
        <f t="shared" si="71"/>
        <v>0</v>
      </c>
      <c r="I66" s="35">
        <f t="shared" si="71"/>
        <v>0</v>
      </c>
      <c r="J66" s="35">
        <f t="shared" si="71"/>
        <v>0</v>
      </c>
      <c r="K66" s="35">
        <f t="shared" si="71"/>
        <v>0</v>
      </c>
      <c r="L66" s="35">
        <f t="shared" si="71"/>
        <v>0</v>
      </c>
      <c r="M66" s="35">
        <f t="shared" si="71"/>
        <v>0</v>
      </c>
      <c r="N66" s="35">
        <f t="shared" si="71"/>
        <v>0</v>
      </c>
      <c r="O66" s="35">
        <f t="shared" si="71"/>
        <v>0</v>
      </c>
      <c r="P66" s="35">
        <f t="shared" si="71"/>
        <v>0</v>
      </c>
      <c r="Q66" s="36">
        <f t="shared" si="71"/>
        <v>0</v>
      </c>
      <c r="R66" s="47">
        <f t="shared" ref="R66:R67" si="72">SUM(F66:Q66)</f>
        <v>0</v>
      </c>
    </row>
    <row r="67" spans="1:18" ht="17.25" customHeight="1">
      <c r="B67" s="95"/>
      <c r="C67" s="100"/>
      <c r="D67" s="122"/>
      <c r="E67" s="38" t="s">
        <v>17</v>
      </c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2">
        <f t="shared" si="72"/>
        <v>0</v>
      </c>
    </row>
    <row r="68" spans="1:18" ht="17.25" customHeight="1">
      <c r="B68" s="95"/>
      <c r="C68" s="100"/>
      <c r="D68" s="126"/>
      <c r="E68" s="73" t="s">
        <v>18</v>
      </c>
      <c r="F68" s="74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6"/>
      <c r="R68" s="77">
        <f>SUM(F68:Q68)</f>
        <v>0</v>
      </c>
    </row>
    <row r="69" spans="1:18" ht="17.25" customHeight="1" thickBot="1">
      <c r="B69" s="95"/>
      <c r="C69" s="101"/>
      <c r="D69" s="127"/>
      <c r="E69" s="80" t="s">
        <v>48</v>
      </c>
      <c r="F69" s="48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50"/>
      <c r="R69" s="51">
        <f t="shared" ref="R69" si="73">SUM(F69:Q69)</f>
        <v>0</v>
      </c>
    </row>
    <row r="70" spans="1:18" ht="17.25" customHeight="1" thickTop="1">
      <c r="B70" s="95"/>
      <c r="C70" s="100"/>
      <c r="D70" s="124" t="s">
        <v>52</v>
      </c>
      <c r="E70" s="125"/>
      <c r="F70" s="87" t="s">
        <v>51</v>
      </c>
      <c r="G70" s="90" t="s">
        <v>51</v>
      </c>
      <c r="H70" s="90" t="s">
        <v>51</v>
      </c>
      <c r="I70" s="90" t="s">
        <v>51</v>
      </c>
      <c r="J70" s="90" t="s">
        <v>51</v>
      </c>
      <c r="K70" s="90" t="s">
        <v>51</v>
      </c>
      <c r="L70" s="90" t="s">
        <v>51</v>
      </c>
      <c r="M70" s="90" t="s">
        <v>51</v>
      </c>
      <c r="N70" s="90" t="s">
        <v>51</v>
      </c>
      <c r="O70" s="90" t="s">
        <v>51</v>
      </c>
      <c r="P70" s="90" t="s">
        <v>51</v>
      </c>
      <c r="Q70" s="91" t="s">
        <v>51</v>
      </c>
      <c r="R70" s="85"/>
    </row>
    <row r="71" spans="1:18" ht="17.25" customHeight="1">
      <c r="B71" s="95"/>
      <c r="C71" s="100"/>
      <c r="D71" s="126" t="s">
        <v>16</v>
      </c>
      <c r="E71" s="103"/>
      <c r="F71" s="34">
        <f>F72+F73+F74</f>
        <v>0</v>
      </c>
      <c r="G71" s="35">
        <f>G72+G73+G74</f>
        <v>0</v>
      </c>
      <c r="H71" s="35">
        <f t="shared" ref="H71" si="74">H72+H73+H74</f>
        <v>0</v>
      </c>
      <c r="I71" s="35">
        <f>I72+I73+I74</f>
        <v>0</v>
      </c>
      <c r="J71" s="35">
        <f t="shared" ref="J71:Q71" si="75">J72+J73+J74</f>
        <v>0</v>
      </c>
      <c r="K71" s="35">
        <f t="shared" si="75"/>
        <v>0</v>
      </c>
      <c r="L71" s="35">
        <f t="shared" si="75"/>
        <v>0</v>
      </c>
      <c r="M71" s="35">
        <f t="shared" si="75"/>
        <v>0</v>
      </c>
      <c r="N71" s="35">
        <f t="shared" si="75"/>
        <v>0</v>
      </c>
      <c r="O71" s="35">
        <f t="shared" si="75"/>
        <v>0</v>
      </c>
      <c r="P71" s="35">
        <f t="shared" si="75"/>
        <v>0</v>
      </c>
      <c r="Q71" s="36">
        <f t="shared" si="75"/>
        <v>0</v>
      </c>
      <c r="R71" s="47">
        <f t="shared" ref="R71:R72" si="76">SUM(F71:Q71)</f>
        <v>0</v>
      </c>
    </row>
    <row r="72" spans="1:18" ht="17.25" customHeight="1">
      <c r="B72" s="95"/>
      <c r="C72" s="100"/>
      <c r="D72" s="122"/>
      <c r="E72" s="38" t="s">
        <v>17</v>
      </c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1"/>
      <c r="R72" s="42">
        <f t="shared" si="76"/>
        <v>0</v>
      </c>
    </row>
    <row r="73" spans="1:18" ht="17.25" customHeight="1">
      <c r="B73" s="95"/>
      <c r="C73" s="100"/>
      <c r="D73" s="126"/>
      <c r="E73" s="73" t="s">
        <v>18</v>
      </c>
      <c r="F73" s="74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6"/>
      <c r="R73" s="77">
        <f>SUM(F73:Q73)</f>
        <v>0</v>
      </c>
    </row>
    <row r="74" spans="1:18" ht="17.25" customHeight="1" thickBot="1">
      <c r="B74" s="95"/>
      <c r="C74" s="128"/>
      <c r="D74" s="129"/>
      <c r="E74" s="52" t="s">
        <v>48</v>
      </c>
      <c r="F74" s="53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5"/>
      <c r="R74" s="56">
        <f t="shared" ref="R74" si="77">SUM(F74:Q74)</f>
        <v>0</v>
      </c>
    </row>
    <row r="75" spans="1:18" ht="17.25" customHeight="1" thickTop="1" thickBot="1">
      <c r="B75" s="95"/>
      <c r="C75" s="109" t="s">
        <v>19</v>
      </c>
      <c r="D75" s="110"/>
      <c r="E75" s="110"/>
      <c r="F75" s="61">
        <f t="shared" ref="F75:Q75" si="78">F54-F56-F61-F66-F71</f>
        <v>0</v>
      </c>
      <c r="G75" s="62">
        <f t="shared" si="78"/>
        <v>0</v>
      </c>
      <c r="H75" s="62">
        <f t="shared" si="78"/>
        <v>0</v>
      </c>
      <c r="I75" s="62">
        <f t="shared" si="78"/>
        <v>0</v>
      </c>
      <c r="J75" s="62">
        <f t="shared" si="78"/>
        <v>0</v>
      </c>
      <c r="K75" s="62">
        <f t="shared" si="78"/>
        <v>0</v>
      </c>
      <c r="L75" s="62">
        <f t="shared" si="78"/>
        <v>0</v>
      </c>
      <c r="M75" s="62">
        <f t="shared" si="78"/>
        <v>0</v>
      </c>
      <c r="N75" s="62">
        <f t="shared" si="78"/>
        <v>0</v>
      </c>
      <c r="O75" s="62">
        <f t="shared" si="78"/>
        <v>0</v>
      </c>
      <c r="P75" s="62">
        <f t="shared" si="78"/>
        <v>0</v>
      </c>
      <c r="Q75" s="63">
        <f t="shared" si="78"/>
        <v>0</v>
      </c>
      <c r="R75" s="64">
        <f>SUM(F75:Q75)</f>
        <v>0</v>
      </c>
    </row>
    <row r="76" spans="1:18" ht="17.25" customHeight="1" thickTop="1">
      <c r="B76" s="95"/>
      <c r="C76" s="111" t="s">
        <v>47</v>
      </c>
      <c r="D76" s="112"/>
      <c r="E76" s="113"/>
      <c r="F76" s="57">
        <f>IF(F75&gt;220000,220000,F75)</f>
        <v>0</v>
      </c>
      <c r="G76" s="58">
        <f>IF(G75&gt;220000,220000,G75)</f>
        <v>0</v>
      </c>
      <c r="H76" s="58">
        <f t="shared" ref="H76" si="79">IF(H75&gt;220000,220000,H75)</f>
        <v>0</v>
      </c>
      <c r="I76" s="58">
        <f t="shared" ref="I76" si="80">IF(I75&gt;220000,220000,I75)</f>
        <v>0</v>
      </c>
      <c r="J76" s="58">
        <f t="shared" ref="J76" si="81">IF(J75&gt;220000,220000,J75)</f>
        <v>0</v>
      </c>
      <c r="K76" s="58">
        <f t="shared" ref="K76" si="82">IF(K75&gt;220000,220000,K75)</f>
        <v>0</v>
      </c>
      <c r="L76" s="58">
        <f t="shared" ref="L76" si="83">IF(L75&gt;220000,220000,L75)</f>
        <v>0</v>
      </c>
      <c r="M76" s="58">
        <f t="shared" ref="M76" si="84">IF(M75&gt;220000,220000,M75)</f>
        <v>0</v>
      </c>
      <c r="N76" s="58">
        <f t="shared" ref="N76" si="85">IF(N75&gt;220000,220000,N75)</f>
        <v>0</v>
      </c>
      <c r="O76" s="58">
        <f t="shared" ref="O76" si="86">IF(O75&gt;220000,220000,O75)</f>
        <v>0</v>
      </c>
      <c r="P76" s="58">
        <f t="shared" ref="P76" si="87">IF(P75&gt;220000,220000,P75)</f>
        <v>0</v>
      </c>
      <c r="Q76" s="59">
        <f>IF(Q75&gt;220000,220000,Q75)</f>
        <v>0</v>
      </c>
      <c r="R76" s="60">
        <f>SUM(F76:Q76)</f>
        <v>0</v>
      </c>
    </row>
    <row r="77" spans="1:18" ht="17.25" customHeight="1">
      <c r="B77" s="95"/>
      <c r="C77" s="114" t="s">
        <v>50</v>
      </c>
      <c r="D77" s="115"/>
      <c r="E77" s="116"/>
      <c r="F77" s="83">
        <f>IFERROR(COUNTIF(F55:F74,"吹田市")/(COUNTIF(F55:F74,"吹田市")+COUNTIF(F55:F74,"他市")),0)</f>
        <v>0</v>
      </c>
      <c r="G77" s="83">
        <f>IFERROR(COUNTIF(G55:G74,"吹田市")/(COUNTIF(G55:G74,"吹田市")+COUNTIF(G55:G74,"他市")),0)</f>
        <v>0</v>
      </c>
      <c r="H77" s="83">
        <f t="shared" ref="H77:Q77" si="88">IFERROR(COUNTIF(H55:H74,"吹田市")/(COUNTIF(H55:H74,"吹田市")+COUNTIF(H55:H74,"他市")),0)</f>
        <v>0</v>
      </c>
      <c r="I77" s="83">
        <f t="shared" si="88"/>
        <v>0</v>
      </c>
      <c r="J77" s="83">
        <f t="shared" si="88"/>
        <v>0</v>
      </c>
      <c r="K77" s="83">
        <f t="shared" si="88"/>
        <v>0</v>
      </c>
      <c r="L77" s="83">
        <f t="shared" si="88"/>
        <v>0</v>
      </c>
      <c r="M77" s="83">
        <f t="shared" si="88"/>
        <v>0</v>
      </c>
      <c r="N77" s="83">
        <f t="shared" si="88"/>
        <v>0</v>
      </c>
      <c r="O77" s="83">
        <f t="shared" si="88"/>
        <v>0</v>
      </c>
      <c r="P77" s="83">
        <f t="shared" si="88"/>
        <v>0</v>
      </c>
      <c r="Q77" s="83">
        <f t="shared" si="88"/>
        <v>0</v>
      </c>
      <c r="R77" s="79"/>
    </row>
    <row r="78" spans="1:18" ht="17.25" customHeight="1" thickBot="1">
      <c r="B78" s="96"/>
      <c r="C78" s="117" t="s">
        <v>53</v>
      </c>
      <c r="D78" s="118"/>
      <c r="E78" s="119"/>
      <c r="F78" s="81">
        <f>ROUNDDOWN(IF(F77&gt;=0.6,F76*F77,0),0)</f>
        <v>0</v>
      </c>
      <c r="G78" s="86">
        <f>ROUNDDOWN(IF(G77&gt;=0.6,G76*G77,0),0)</f>
        <v>0</v>
      </c>
      <c r="H78" s="86">
        <f t="shared" ref="H78" si="89">ROUNDDOWN(IF(H77&gt;=0.6,H76*H77,0),0)</f>
        <v>0</v>
      </c>
      <c r="I78" s="86">
        <f t="shared" ref="I78" si="90">ROUNDDOWN(IF(I77&gt;=0.6,I76*I77,0),0)</f>
        <v>0</v>
      </c>
      <c r="J78" s="86">
        <f t="shared" ref="J78" si="91">ROUNDDOWN(IF(J77&gt;=0.6,J76*J77,0),0)</f>
        <v>0</v>
      </c>
      <c r="K78" s="86">
        <f t="shared" ref="K78" si="92">ROUNDDOWN(IF(K77&gt;=0.6,K76*K77,0),0)</f>
        <v>0</v>
      </c>
      <c r="L78" s="86">
        <f t="shared" ref="L78" si="93">ROUNDDOWN(IF(L77&gt;=0.6,L76*L77,0),0)</f>
        <v>0</v>
      </c>
      <c r="M78" s="86">
        <f t="shared" ref="M78" si="94">ROUNDDOWN(IF(M77&gt;=0.6,M76*M77,0),0)</f>
        <v>0</v>
      </c>
      <c r="N78" s="86">
        <f t="shared" ref="N78" si="95">ROUNDDOWN(IF(N77&gt;=0.6,N76*N77,0),0)</f>
        <v>0</v>
      </c>
      <c r="O78" s="86">
        <f t="shared" ref="O78" si="96">ROUNDDOWN(IF(O77&gt;=0.6,O76*O77,0),0)</f>
        <v>0</v>
      </c>
      <c r="P78" s="86">
        <f t="shared" ref="P78" si="97">ROUNDDOWN(IF(P77&gt;=0.6,P76*P77,0),0)</f>
        <v>0</v>
      </c>
      <c r="Q78" s="86">
        <f t="shared" ref="Q78" si="98">ROUNDDOWN(IF(Q77&gt;=0.6,Q76*Q77,0),0)</f>
        <v>0</v>
      </c>
      <c r="R78" s="78">
        <f>SUM(F78:Q78)</f>
        <v>0</v>
      </c>
    </row>
    <row r="79" spans="1:18" ht="17.25" customHeight="1" thickBot="1">
      <c r="A79" s="1">
        <v>4</v>
      </c>
      <c r="B79" s="94" t="s">
        <v>49</v>
      </c>
      <c r="C79" s="97" t="s">
        <v>15</v>
      </c>
      <c r="D79" s="98"/>
      <c r="E79" s="98"/>
      <c r="F79" s="30"/>
      <c r="G79" s="31">
        <f>F79</f>
        <v>0</v>
      </c>
      <c r="H79" s="31">
        <f t="shared" ref="H79" si="99">G79</f>
        <v>0</v>
      </c>
      <c r="I79" s="31">
        <f t="shared" ref="I79" si="100">H79</f>
        <v>0</v>
      </c>
      <c r="J79" s="31">
        <f t="shared" ref="J79" si="101">I79</f>
        <v>0</v>
      </c>
      <c r="K79" s="31">
        <f t="shared" ref="K79" si="102">J79</f>
        <v>0</v>
      </c>
      <c r="L79" s="31">
        <f t="shared" ref="L79" si="103">K79</f>
        <v>0</v>
      </c>
      <c r="M79" s="31">
        <f t="shared" ref="M79" si="104">L79</f>
        <v>0</v>
      </c>
      <c r="N79" s="31">
        <f t="shared" ref="N79" si="105">M79</f>
        <v>0</v>
      </c>
      <c r="O79" s="31">
        <f t="shared" ref="O79" si="106">N79</f>
        <v>0</v>
      </c>
      <c r="P79" s="31">
        <f t="shared" ref="P79" si="107">O79</f>
        <v>0</v>
      </c>
      <c r="Q79" s="32">
        <f t="shared" ref="Q79" si="108">P79</f>
        <v>0</v>
      </c>
      <c r="R79" s="33">
        <f t="shared" ref="R79" si="109">SUM(F79:Q79)</f>
        <v>0</v>
      </c>
    </row>
    <row r="80" spans="1:18" ht="17.25" customHeight="1" thickTop="1">
      <c r="B80" s="95"/>
      <c r="C80" s="99" t="s">
        <v>43</v>
      </c>
      <c r="D80" s="124" t="s">
        <v>52</v>
      </c>
      <c r="E80" s="125"/>
      <c r="F80" s="87" t="s">
        <v>51</v>
      </c>
      <c r="G80" s="90" t="s">
        <v>51</v>
      </c>
      <c r="H80" s="90" t="s">
        <v>51</v>
      </c>
      <c r="I80" s="90" t="s">
        <v>51</v>
      </c>
      <c r="J80" s="90" t="s">
        <v>51</v>
      </c>
      <c r="K80" s="90" t="s">
        <v>51</v>
      </c>
      <c r="L80" s="90" t="s">
        <v>51</v>
      </c>
      <c r="M80" s="90" t="s">
        <v>51</v>
      </c>
      <c r="N80" s="90" t="s">
        <v>51</v>
      </c>
      <c r="O80" s="90" t="s">
        <v>51</v>
      </c>
      <c r="P80" s="90" t="s">
        <v>51</v>
      </c>
      <c r="Q80" s="91" t="s">
        <v>51</v>
      </c>
      <c r="R80" s="85"/>
    </row>
    <row r="81" spans="2:18" ht="17.25" customHeight="1">
      <c r="B81" s="95"/>
      <c r="C81" s="100"/>
      <c r="D81" s="102" t="s">
        <v>16</v>
      </c>
      <c r="E81" s="103"/>
      <c r="F81" s="34">
        <f>F82+F83+F84</f>
        <v>0</v>
      </c>
      <c r="G81" s="35">
        <f>G82+G83+G84</f>
        <v>0</v>
      </c>
      <c r="H81" s="35">
        <f t="shared" ref="H81:O81" si="110">H82+H83+H84</f>
        <v>0</v>
      </c>
      <c r="I81" s="35">
        <f t="shared" si="110"/>
        <v>0</v>
      </c>
      <c r="J81" s="35">
        <f t="shared" si="110"/>
        <v>0</v>
      </c>
      <c r="K81" s="35">
        <f t="shared" si="110"/>
        <v>0</v>
      </c>
      <c r="L81" s="35">
        <f t="shared" si="110"/>
        <v>0</v>
      </c>
      <c r="M81" s="35">
        <f t="shared" si="110"/>
        <v>0</v>
      </c>
      <c r="N81" s="35">
        <f t="shared" si="110"/>
        <v>0</v>
      </c>
      <c r="O81" s="35">
        <f t="shared" si="110"/>
        <v>0</v>
      </c>
      <c r="P81" s="35">
        <f>P82+P83+P84</f>
        <v>0</v>
      </c>
      <c r="Q81" s="36">
        <f>Q82+Q83+Q84</f>
        <v>0</v>
      </c>
      <c r="R81" s="37">
        <f>SUM(F81:Q81)</f>
        <v>0</v>
      </c>
    </row>
    <row r="82" spans="2:18" ht="17.25" customHeight="1">
      <c r="B82" s="95"/>
      <c r="C82" s="100"/>
      <c r="D82" s="104"/>
      <c r="E82" s="38" t="s">
        <v>17</v>
      </c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1"/>
      <c r="R82" s="42">
        <f>SUM(F82:Q82)</f>
        <v>0</v>
      </c>
    </row>
    <row r="83" spans="2:18" ht="17.25" customHeight="1">
      <c r="B83" s="95"/>
      <c r="C83" s="100"/>
      <c r="D83" s="104"/>
      <c r="E83" s="73" t="s">
        <v>18</v>
      </c>
      <c r="F83" s="74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6"/>
      <c r="R83" s="77">
        <f>SUM(F83:Q83)</f>
        <v>0</v>
      </c>
    </row>
    <row r="84" spans="2:18" ht="17.25" customHeight="1" thickBot="1">
      <c r="B84" s="95"/>
      <c r="C84" s="101"/>
      <c r="D84" s="105"/>
      <c r="E84" s="92" t="s">
        <v>48</v>
      </c>
      <c r="F84" s="70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/>
      <c r="R84" s="37">
        <f>SUM(F84:Q84)</f>
        <v>0</v>
      </c>
    </row>
    <row r="85" spans="2:18" ht="17.25" customHeight="1" thickTop="1">
      <c r="B85" s="95"/>
      <c r="C85" s="106" t="s">
        <v>44</v>
      </c>
      <c r="D85" s="124" t="s">
        <v>52</v>
      </c>
      <c r="E85" s="125"/>
      <c r="F85" s="87" t="s">
        <v>51</v>
      </c>
      <c r="G85" s="90" t="s">
        <v>51</v>
      </c>
      <c r="H85" s="90" t="s">
        <v>51</v>
      </c>
      <c r="I85" s="90" t="s">
        <v>51</v>
      </c>
      <c r="J85" s="90" t="s">
        <v>51</v>
      </c>
      <c r="K85" s="90" t="s">
        <v>51</v>
      </c>
      <c r="L85" s="90" t="s">
        <v>51</v>
      </c>
      <c r="M85" s="90" t="s">
        <v>51</v>
      </c>
      <c r="N85" s="90" t="s">
        <v>51</v>
      </c>
      <c r="O85" s="90" t="s">
        <v>51</v>
      </c>
      <c r="P85" s="90" t="s">
        <v>51</v>
      </c>
      <c r="Q85" s="91" t="s">
        <v>51</v>
      </c>
      <c r="R85" s="85"/>
    </row>
    <row r="86" spans="2:18" ht="17.25" customHeight="1">
      <c r="B86" s="95"/>
      <c r="C86" s="100"/>
      <c r="D86" s="126" t="s">
        <v>16</v>
      </c>
      <c r="E86" s="103"/>
      <c r="F86" s="34">
        <f>F87+F88+F89</f>
        <v>0</v>
      </c>
      <c r="G86" s="35">
        <f>G87+G88+G89</f>
        <v>0</v>
      </c>
      <c r="H86" s="35">
        <f>H87+H88+H89</f>
        <v>0</v>
      </c>
      <c r="I86" s="35">
        <f>I87+I88+I89</f>
        <v>0</v>
      </c>
      <c r="J86" s="35">
        <f t="shared" ref="J86:O86" si="111">J87+J88+J89</f>
        <v>0</v>
      </c>
      <c r="K86" s="35">
        <f t="shared" si="111"/>
        <v>0</v>
      </c>
      <c r="L86" s="35">
        <f t="shared" si="111"/>
        <v>0</v>
      </c>
      <c r="M86" s="35">
        <f t="shared" si="111"/>
        <v>0</v>
      </c>
      <c r="N86" s="35">
        <f t="shared" si="111"/>
        <v>0</v>
      </c>
      <c r="O86" s="35">
        <f t="shared" si="111"/>
        <v>0</v>
      </c>
      <c r="P86" s="35">
        <f>P87+P88+P89</f>
        <v>0</v>
      </c>
      <c r="Q86" s="36">
        <f>Q87+Q88+Q89</f>
        <v>0</v>
      </c>
      <c r="R86" s="37">
        <f t="shared" ref="R86:R87" si="112">SUM(F86:Q86)</f>
        <v>0</v>
      </c>
    </row>
    <row r="87" spans="2:18" ht="17.25" customHeight="1">
      <c r="B87" s="95"/>
      <c r="C87" s="100"/>
      <c r="D87" s="122"/>
      <c r="E87" s="38" t="s">
        <v>17</v>
      </c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2">
        <f t="shared" si="112"/>
        <v>0</v>
      </c>
    </row>
    <row r="88" spans="2:18" ht="17.25" customHeight="1">
      <c r="B88" s="95"/>
      <c r="C88" s="100"/>
      <c r="D88" s="122"/>
      <c r="E88" s="73" t="s">
        <v>18</v>
      </c>
      <c r="F88" s="74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6"/>
      <c r="R88" s="77">
        <f>SUM(F88:Q88)</f>
        <v>0</v>
      </c>
    </row>
    <row r="89" spans="2:18" ht="17.25" customHeight="1" thickBot="1">
      <c r="B89" s="95"/>
      <c r="C89" s="101"/>
      <c r="D89" s="123"/>
      <c r="E89" s="92" t="s">
        <v>48</v>
      </c>
      <c r="F89" s="43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5"/>
      <c r="R89" s="46">
        <f t="shared" ref="R89" si="113">SUM(F89:Q89)</f>
        <v>0</v>
      </c>
    </row>
    <row r="90" spans="2:18" ht="17.25" customHeight="1" thickTop="1">
      <c r="B90" s="95"/>
      <c r="C90" s="106" t="s">
        <v>45</v>
      </c>
      <c r="D90" s="124" t="s">
        <v>52</v>
      </c>
      <c r="E90" s="125"/>
      <c r="F90" s="87" t="s">
        <v>51</v>
      </c>
      <c r="G90" s="90" t="s">
        <v>51</v>
      </c>
      <c r="H90" s="90" t="s">
        <v>51</v>
      </c>
      <c r="I90" s="90" t="s">
        <v>51</v>
      </c>
      <c r="J90" s="90" t="s">
        <v>51</v>
      </c>
      <c r="K90" s="90" t="s">
        <v>51</v>
      </c>
      <c r="L90" s="90" t="s">
        <v>51</v>
      </c>
      <c r="M90" s="90" t="s">
        <v>51</v>
      </c>
      <c r="N90" s="90" t="s">
        <v>51</v>
      </c>
      <c r="O90" s="90" t="s">
        <v>51</v>
      </c>
      <c r="P90" s="90" t="s">
        <v>51</v>
      </c>
      <c r="Q90" s="91" t="s">
        <v>51</v>
      </c>
      <c r="R90" s="85"/>
    </row>
    <row r="91" spans="2:18" ht="17.25" customHeight="1">
      <c r="B91" s="95"/>
      <c r="C91" s="100"/>
      <c r="D91" s="126" t="s">
        <v>16</v>
      </c>
      <c r="E91" s="103"/>
      <c r="F91" s="34">
        <f t="shared" ref="F91:Q91" si="114">F92+F93+F94</f>
        <v>0</v>
      </c>
      <c r="G91" s="35">
        <f t="shared" si="114"/>
        <v>0</v>
      </c>
      <c r="H91" s="35">
        <f t="shared" si="114"/>
        <v>0</v>
      </c>
      <c r="I91" s="35">
        <f t="shared" si="114"/>
        <v>0</v>
      </c>
      <c r="J91" s="35">
        <f t="shared" si="114"/>
        <v>0</v>
      </c>
      <c r="K91" s="35">
        <f t="shared" si="114"/>
        <v>0</v>
      </c>
      <c r="L91" s="35">
        <f t="shared" si="114"/>
        <v>0</v>
      </c>
      <c r="M91" s="35">
        <f t="shared" si="114"/>
        <v>0</v>
      </c>
      <c r="N91" s="35">
        <f t="shared" si="114"/>
        <v>0</v>
      </c>
      <c r="O91" s="35">
        <f t="shared" si="114"/>
        <v>0</v>
      </c>
      <c r="P91" s="35">
        <f t="shared" si="114"/>
        <v>0</v>
      </c>
      <c r="Q91" s="36">
        <f t="shared" si="114"/>
        <v>0</v>
      </c>
      <c r="R91" s="47">
        <f t="shared" ref="R91:R92" si="115">SUM(F91:Q91)</f>
        <v>0</v>
      </c>
    </row>
    <row r="92" spans="2:18" ht="17.25" customHeight="1">
      <c r="B92" s="95"/>
      <c r="C92" s="100"/>
      <c r="D92" s="122"/>
      <c r="E92" s="38" t="s">
        <v>17</v>
      </c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2">
        <f t="shared" si="115"/>
        <v>0</v>
      </c>
    </row>
    <row r="93" spans="2:18" ht="17.25" customHeight="1">
      <c r="B93" s="95"/>
      <c r="C93" s="100"/>
      <c r="D93" s="126"/>
      <c r="E93" s="73" t="s">
        <v>18</v>
      </c>
      <c r="F93" s="74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6"/>
      <c r="R93" s="77">
        <f>SUM(F93:Q93)</f>
        <v>0</v>
      </c>
    </row>
    <row r="94" spans="2:18" ht="17.25" customHeight="1" thickBot="1">
      <c r="B94" s="95"/>
      <c r="C94" s="101"/>
      <c r="D94" s="127"/>
      <c r="E94" s="92" t="s">
        <v>48</v>
      </c>
      <c r="F94" s="48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50"/>
      <c r="R94" s="51">
        <f t="shared" ref="R94" si="116">SUM(F94:Q94)</f>
        <v>0</v>
      </c>
    </row>
    <row r="95" spans="2:18" ht="17.25" customHeight="1" thickTop="1">
      <c r="B95" s="95"/>
      <c r="C95" s="100"/>
      <c r="D95" s="124" t="s">
        <v>52</v>
      </c>
      <c r="E95" s="125"/>
      <c r="F95" s="87" t="s">
        <v>51</v>
      </c>
      <c r="G95" s="90" t="s">
        <v>51</v>
      </c>
      <c r="H95" s="90" t="s">
        <v>51</v>
      </c>
      <c r="I95" s="90" t="s">
        <v>51</v>
      </c>
      <c r="J95" s="90" t="s">
        <v>51</v>
      </c>
      <c r="K95" s="90" t="s">
        <v>51</v>
      </c>
      <c r="L95" s="90" t="s">
        <v>51</v>
      </c>
      <c r="M95" s="90" t="s">
        <v>51</v>
      </c>
      <c r="N95" s="90" t="s">
        <v>51</v>
      </c>
      <c r="O95" s="90" t="s">
        <v>51</v>
      </c>
      <c r="P95" s="90" t="s">
        <v>51</v>
      </c>
      <c r="Q95" s="91" t="s">
        <v>51</v>
      </c>
      <c r="R95" s="85"/>
    </row>
    <row r="96" spans="2:18" ht="17.25" customHeight="1">
      <c r="B96" s="95"/>
      <c r="C96" s="100"/>
      <c r="D96" s="126" t="s">
        <v>16</v>
      </c>
      <c r="E96" s="103"/>
      <c r="F96" s="34">
        <f>F97+F98+F99</f>
        <v>0</v>
      </c>
      <c r="G96" s="35">
        <f>G97+G98+G99</f>
        <v>0</v>
      </c>
      <c r="H96" s="35">
        <f t="shared" ref="H96" si="117">H97+H98+H99</f>
        <v>0</v>
      </c>
      <c r="I96" s="35">
        <f>I97+I98+I99</f>
        <v>0</v>
      </c>
      <c r="J96" s="35">
        <f t="shared" ref="J96:Q96" si="118">J97+J98+J99</f>
        <v>0</v>
      </c>
      <c r="K96" s="35">
        <f t="shared" si="118"/>
        <v>0</v>
      </c>
      <c r="L96" s="35">
        <f t="shared" si="118"/>
        <v>0</v>
      </c>
      <c r="M96" s="35">
        <f t="shared" si="118"/>
        <v>0</v>
      </c>
      <c r="N96" s="35">
        <f t="shared" si="118"/>
        <v>0</v>
      </c>
      <c r="O96" s="35">
        <f t="shared" si="118"/>
        <v>0</v>
      </c>
      <c r="P96" s="35">
        <f t="shared" si="118"/>
        <v>0</v>
      </c>
      <c r="Q96" s="36">
        <f t="shared" si="118"/>
        <v>0</v>
      </c>
      <c r="R96" s="47">
        <f t="shared" ref="R96:R97" si="119">SUM(F96:Q96)</f>
        <v>0</v>
      </c>
    </row>
    <row r="97" spans="1:18" ht="17.25" customHeight="1">
      <c r="B97" s="95"/>
      <c r="C97" s="100"/>
      <c r="D97" s="122"/>
      <c r="E97" s="38" t="s">
        <v>17</v>
      </c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1"/>
      <c r="R97" s="42">
        <f t="shared" si="119"/>
        <v>0</v>
      </c>
    </row>
    <row r="98" spans="1:18" ht="17.25" customHeight="1">
      <c r="B98" s="95"/>
      <c r="C98" s="100"/>
      <c r="D98" s="126"/>
      <c r="E98" s="73" t="s">
        <v>18</v>
      </c>
      <c r="F98" s="74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  <c r="R98" s="77">
        <f>SUM(F98:Q98)</f>
        <v>0</v>
      </c>
    </row>
    <row r="99" spans="1:18" ht="17.25" customHeight="1" thickBot="1">
      <c r="B99" s="95"/>
      <c r="C99" s="128"/>
      <c r="D99" s="129"/>
      <c r="E99" s="52" t="s">
        <v>48</v>
      </c>
      <c r="F99" s="53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5"/>
      <c r="R99" s="56">
        <f t="shared" ref="R99" si="120">SUM(F99:Q99)</f>
        <v>0</v>
      </c>
    </row>
    <row r="100" spans="1:18" ht="17.25" customHeight="1" thickTop="1" thickBot="1">
      <c r="B100" s="95"/>
      <c r="C100" s="109" t="s">
        <v>19</v>
      </c>
      <c r="D100" s="110"/>
      <c r="E100" s="110"/>
      <c r="F100" s="61">
        <f t="shared" ref="F100:Q100" si="121">F79-F81-F86-F91-F96</f>
        <v>0</v>
      </c>
      <c r="G100" s="62">
        <f t="shared" si="121"/>
        <v>0</v>
      </c>
      <c r="H100" s="62">
        <f t="shared" si="121"/>
        <v>0</v>
      </c>
      <c r="I100" s="62">
        <f t="shared" si="121"/>
        <v>0</v>
      </c>
      <c r="J100" s="62">
        <f t="shared" si="121"/>
        <v>0</v>
      </c>
      <c r="K100" s="62">
        <f t="shared" si="121"/>
        <v>0</v>
      </c>
      <c r="L100" s="62">
        <f t="shared" si="121"/>
        <v>0</v>
      </c>
      <c r="M100" s="62">
        <f t="shared" si="121"/>
        <v>0</v>
      </c>
      <c r="N100" s="62">
        <f t="shared" si="121"/>
        <v>0</v>
      </c>
      <c r="O100" s="62">
        <f t="shared" si="121"/>
        <v>0</v>
      </c>
      <c r="P100" s="62">
        <f t="shared" si="121"/>
        <v>0</v>
      </c>
      <c r="Q100" s="63">
        <f t="shared" si="121"/>
        <v>0</v>
      </c>
      <c r="R100" s="64">
        <f>SUM(F100:Q100)</f>
        <v>0</v>
      </c>
    </row>
    <row r="101" spans="1:18" ht="17.25" customHeight="1" thickTop="1">
      <c r="B101" s="95"/>
      <c r="C101" s="111" t="s">
        <v>47</v>
      </c>
      <c r="D101" s="112"/>
      <c r="E101" s="113"/>
      <c r="F101" s="57">
        <f>IF(F100&gt;220000,220000,F100)</f>
        <v>0</v>
      </c>
      <c r="G101" s="58">
        <f>IF(G100&gt;220000,220000,G100)</f>
        <v>0</v>
      </c>
      <c r="H101" s="58">
        <f t="shared" ref="H101" si="122">IF(H100&gt;220000,220000,H100)</f>
        <v>0</v>
      </c>
      <c r="I101" s="58">
        <f t="shared" ref="I101" si="123">IF(I100&gt;220000,220000,I100)</f>
        <v>0</v>
      </c>
      <c r="J101" s="58">
        <f t="shared" ref="J101" si="124">IF(J100&gt;220000,220000,J100)</f>
        <v>0</v>
      </c>
      <c r="K101" s="58">
        <f t="shared" ref="K101" si="125">IF(K100&gt;220000,220000,K100)</f>
        <v>0</v>
      </c>
      <c r="L101" s="58">
        <f t="shared" ref="L101" si="126">IF(L100&gt;220000,220000,L100)</f>
        <v>0</v>
      </c>
      <c r="M101" s="58">
        <f t="shared" ref="M101" si="127">IF(M100&gt;220000,220000,M100)</f>
        <v>0</v>
      </c>
      <c r="N101" s="58">
        <f t="shared" ref="N101" si="128">IF(N100&gt;220000,220000,N100)</f>
        <v>0</v>
      </c>
      <c r="O101" s="58">
        <f t="shared" ref="O101" si="129">IF(O100&gt;220000,220000,O100)</f>
        <v>0</v>
      </c>
      <c r="P101" s="58">
        <f t="shared" ref="P101" si="130">IF(P100&gt;220000,220000,P100)</f>
        <v>0</v>
      </c>
      <c r="Q101" s="59">
        <f>IF(Q100&gt;220000,220000,Q100)</f>
        <v>0</v>
      </c>
      <c r="R101" s="60">
        <f>SUM(F101:Q101)</f>
        <v>0</v>
      </c>
    </row>
    <row r="102" spans="1:18" ht="17.25" customHeight="1">
      <c r="B102" s="95"/>
      <c r="C102" s="114" t="s">
        <v>50</v>
      </c>
      <c r="D102" s="115"/>
      <c r="E102" s="116"/>
      <c r="F102" s="83">
        <f>IFERROR(COUNTIF(F80:F99,"吹田市")/(COUNTIF(F80:F99,"吹田市")+COUNTIF(F80:F99,"他市")),0)</f>
        <v>0</v>
      </c>
      <c r="G102" s="83">
        <f>IFERROR(COUNTIF(G80:G99,"吹田市")/(COUNTIF(G80:G99,"吹田市")+COUNTIF(G80:G99,"他市")),0)</f>
        <v>0</v>
      </c>
      <c r="H102" s="83">
        <f t="shared" ref="H102:Q102" si="131">IFERROR(COUNTIF(H80:H99,"吹田市")/(COUNTIF(H80:H99,"吹田市")+COUNTIF(H80:H99,"他市")),0)</f>
        <v>0</v>
      </c>
      <c r="I102" s="83">
        <f t="shared" si="131"/>
        <v>0</v>
      </c>
      <c r="J102" s="83">
        <f t="shared" si="131"/>
        <v>0</v>
      </c>
      <c r="K102" s="83">
        <f t="shared" si="131"/>
        <v>0</v>
      </c>
      <c r="L102" s="83">
        <f t="shared" si="131"/>
        <v>0</v>
      </c>
      <c r="M102" s="83">
        <f t="shared" si="131"/>
        <v>0</v>
      </c>
      <c r="N102" s="83">
        <f t="shared" si="131"/>
        <v>0</v>
      </c>
      <c r="O102" s="83">
        <f t="shared" si="131"/>
        <v>0</v>
      </c>
      <c r="P102" s="83">
        <f t="shared" si="131"/>
        <v>0</v>
      </c>
      <c r="Q102" s="83">
        <f t="shared" si="131"/>
        <v>0</v>
      </c>
      <c r="R102" s="79"/>
    </row>
    <row r="103" spans="1:18" ht="17.25" customHeight="1" thickBot="1">
      <c r="B103" s="96"/>
      <c r="C103" s="117" t="s">
        <v>53</v>
      </c>
      <c r="D103" s="118"/>
      <c r="E103" s="119"/>
      <c r="F103" s="93">
        <f>ROUNDDOWN(IF(F102&gt;=0.6,F101*F102,0),0)</f>
        <v>0</v>
      </c>
      <c r="G103" s="86">
        <f>ROUNDDOWN(IF(G102&gt;=0.6,G101*G102,0),0)</f>
        <v>0</v>
      </c>
      <c r="H103" s="86">
        <f t="shared" ref="H103" si="132">ROUNDDOWN(IF(H102&gt;=0.6,H101*H102,0),0)</f>
        <v>0</v>
      </c>
      <c r="I103" s="86">
        <f t="shared" ref="I103" si="133">ROUNDDOWN(IF(I102&gt;=0.6,I101*I102,0),0)</f>
        <v>0</v>
      </c>
      <c r="J103" s="86">
        <f t="shared" ref="J103" si="134">ROUNDDOWN(IF(J102&gt;=0.6,J101*J102,0),0)</f>
        <v>0</v>
      </c>
      <c r="K103" s="86">
        <f t="shared" ref="K103" si="135">ROUNDDOWN(IF(K102&gt;=0.6,K101*K102,0),0)</f>
        <v>0</v>
      </c>
      <c r="L103" s="86">
        <f t="shared" ref="L103" si="136">ROUNDDOWN(IF(L102&gt;=0.6,L101*L102,0),0)</f>
        <v>0</v>
      </c>
      <c r="M103" s="86">
        <f t="shared" ref="M103" si="137">ROUNDDOWN(IF(M102&gt;=0.6,M101*M102,0),0)</f>
        <v>0</v>
      </c>
      <c r="N103" s="86">
        <f t="shared" ref="N103" si="138">ROUNDDOWN(IF(N102&gt;=0.6,N101*N102,0),0)</f>
        <v>0</v>
      </c>
      <c r="O103" s="86">
        <f t="shared" ref="O103" si="139">ROUNDDOWN(IF(O102&gt;=0.6,O101*O102,0),0)</f>
        <v>0</v>
      </c>
      <c r="P103" s="86">
        <f t="shared" ref="P103" si="140">ROUNDDOWN(IF(P102&gt;=0.6,P101*P102,0),0)</f>
        <v>0</v>
      </c>
      <c r="Q103" s="86">
        <f t="shared" ref="Q103" si="141">ROUNDDOWN(IF(Q102&gt;=0.6,Q101*Q102,0),0)</f>
        <v>0</v>
      </c>
      <c r="R103" s="66">
        <f>SUM(F103:Q103)</f>
        <v>0</v>
      </c>
    </row>
    <row r="104" spans="1:18" ht="17.25" customHeight="1" thickBot="1">
      <c r="A104" s="1">
        <v>5</v>
      </c>
      <c r="B104" s="94" t="s">
        <v>49</v>
      </c>
      <c r="C104" s="97" t="s">
        <v>15</v>
      </c>
      <c r="D104" s="98"/>
      <c r="E104" s="98"/>
      <c r="F104" s="30"/>
      <c r="G104" s="31">
        <f>F104</f>
        <v>0</v>
      </c>
      <c r="H104" s="31">
        <f t="shared" ref="H104" si="142">G104</f>
        <v>0</v>
      </c>
      <c r="I104" s="31">
        <f t="shared" ref="I104" si="143">H104</f>
        <v>0</v>
      </c>
      <c r="J104" s="31">
        <f t="shared" ref="J104" si="144">I104</f>
        <v>0</v>
      </c>
      <c r="K104" s="31">
        <f t="shared" ref="K104" si="145">J104</f>
        <v>0</v>
      </c>
      <c r="L104" s="31">
        <f t="shared" ref="L104" si="146">K104</f>
        <v>0</v>
      </c>
      <c r="M104" s="31">
        <f t="shared" ref="M104" si="147">L104</f>
        <v>0</v>
      </c>
      <c r="N104" s="31">
        <f t="shared" ref="N104" si="148">M104</f>
        <v>0</v>
      </c>
      <c r="O104" s="31">
        <f t="shared" ref="O104" si="149">N104</f>
        <v>0</v>
      </c>
      <c r="P104" s="31">
        <f t="shared" ref="P104" si="150">O104</f>
        <v>0</v>
      </c>
      <c r="Q104" s="32">
        <f t="shared" ref="Q104" si="151">P104</f>
        <v>0</v>
      </c>
      <c r="R104" s="33">
        <f t="shared" ref="R104" si="152">SUM(F104:Q104)</f>
        <v>0</v>
      </c>
    </row>
    <row r="105" spans="1:18" ht="17.25" customHeight="1" thickTop="1">
      <c r="B105" s="95"/>
      <c r="C105" s="99" t="s">
        <v>43</v>
      </c>
      <c r="D105" s="124" t="s">
        <v>52</v>
      </c>
      <c r="E105" s="125"/>
      <c r="F105" s="87" t="s">
        <v>51</v>
      </c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5"/>
    </row>
    <row r="106" spans="1:18" ht="17.25" customHeight="1">
      <c r="B106" s="95"/>
      <c r="C106" s="100"/>
      <c r="D106" s="102" t="s">
        <v>16</v>
      </c>
      <c r="E106" s="103"/>
      <c r="F106" s="34">
        <f>F107+F108+F109</f>
        <v>0</v>
      </c>
      <c r="G106" s="35">
        <f>G107+G108+G109</f>
        <v>0</v>
      </c>
      <c r="H106" s="35">
        <f t="shared" ref="H106" si="153">H107+H108+H109</f>
        <v>0</v>
      </c>
      <c r="I106" s="35">
        <f>I107+I108+I109</f>
        <v>0</v>
      </c>
      <c r="J106" s="35">
        <f t="shared" ref="J106:Q106" si="154">J107+J108+J109</f>
        <v>0</v>
      </c>
      <c r="K106" s="35">
        <f t="shared" si="154"/>
        <v>0</v>
      </c>
      <c r="L106" s="35">
        <f t="shared" si="154"/>
        <v>0</v>
      </c>
      <c r="M106" s="35">
        <f t="shared" si="154"/>
        <v>0</v>
      </c>
      <c r="N106" s="35">
        <f t="shared" si="154"/>
        <v>0</v>
      </c>
      <c r="O106" s="35">
        <f t="shared" si="154"/>
        <v>0</v>
      </c>
      <c r="P106" s="35">
        <f t="shared" si="154"/>
        <v>0</v>
      </c>
      <c r="Q106" s="36">
        <f t="shared" si="154"/>
        <v>0</v>
      </c>
      <c r="R106" s="47">
        <f>SUM(F106:Q106)</f>
        <v>0</v>
      </c>
    </row>
    <row r="107" spans="1:18" ht="17.25" customHeight="1">
      <c r="B107" s="95"/>
      <c r="C107" s="100"/>
      <c r="D107" s="104"/>
      <c r="E107" s="38" t="s">
        <v>17</v>
      </c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1"/>
      <c r="R107" s="42">
        <f>SUM(F107:Q107)</f>
        <v>0</v>
      </c>
    </row>
    <row r="108" spans="1:18" ht="17.25" customHeight="1">
      <c r="B108" s="95"/>
      <c r="C108" s="100"/>
      <c r="D108" s="104"/>
      <c r="E108" s="73" t="s">
        <v>18</v>
      </c>
      <c r="F108" s="74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6"/>
      <c r="R108" s="77">
        <f>SUM(F108:Q108)</f>
        <v>0</v>
      </c>
    </row>
    <row r="109" spans="1:18" ht="17.25" customHeight="1" thickBot="1">
      <c r="B109" s="95"/>
      <c r="C109" s="101"/>
      <c r="D109" s="105"/>
      <c r="E109" s="80" t="s">
        <v>48</v>
      </c>
      <c r="F109" s="70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2"/>
      <c r="R109" s="37">
        <f>SUM(F109:Q109)</f>
        <v>0</v>
      </c>
    </row>
    <row r="110" spans="1:18" ht="17.25" customHeight="1" thickTop="1">
      <c r="B110" s="95"/>
      <c r="C110" s="106" t="s">
        <v>44</v>
      </c>
      <c r="D110" s="124" t="s">
        <v>52</v>
      </c>
      <c r="E110" s="125"/>
      <c r="F110" s="87" t="s">
        <v>51</v>
      </c>
      <c r="G110" s="90" t="s">
        <v>51</v>
      </c>
      <c r="H110" s="90" t="s">
        <v>51</v>
      </c>
      <c r="I110" s="90" t="s">
        <v>51</v>
      </c>
      <c r="J110" s="90" t="s">
        <v>51</v>
      </c>
      <c r="K110" s="90" t="s">
        <v>51</v>
      </c>
      <c r="L110" s="90" t="s">
        <v>51</v>
      </c>
      <c r="M110" s="90" t="s">
        <v>51</v>
      </c>
      <c r="N110" s="90" t="s">
        <v>51</v>
      </c>
      <c r="O110" s="90" t="s">
        <v>51</v>
      </c>
      <c r="P110" s="90" t="s">
        <v>51</v>
      </c>
      <c r="Q110" s="91" t="s">
        <v>51</v>
      </c>
      <c r="R110" s="85"/>
    </row>
    <row r="111" spans="1:18" ht="17.25" customHeight="1">
      <c r="B111" s="95"/>
      <c r="C111" s="100"/>
      <c r="D111" s="126" t="s">
        <v>16</v>
      </c>
      <c r="E111" s="103"/>
      <c r="F111" s="34">
        <f>F112+F113+F114</f>
        <v>0</v>
      </c>
      <c r="G111" s="35">
        <f>G112+G113+G114</f>
        <v>0</v>
      </c>
      <c r="H111" s="35">
        <f>H112+H113+H114</f>
        <v>0</v>
      </c>
      <c r="I111" s="35">
        <f>I112+I113+I114</f>
        <v>0</v>
      </c>
      <c r="J111" s="35">
        <f t="shared" ref="J111:O111" si="155">J112+J113+J114</f>
        <v>0</v>
      </c>
      <c r="K111" s="35">
        <f t="shared" si="155"/>
        <v>0</v>
      </c>
      <c r="L111" s="35">
        <f t="shared" si="155"/>
        <v>0</v>
      </c>
      <c r="M111" s="35">
        <f t="shared" si="155"/>
        <v>0</v>
      </c>
      <c r="N111" s="35">
        <f t="shared" si="155"/>
        <v>0</v>
      </c>
      <c r="O111" s="35">
        <f t="shared" si="155"/>
        <v>0</v>
      </c>
      <c r="P111" s="35">
        <f>P112+P113+P114</f>
        <v>0</v>
      </c>
      <c r="Q111" s="36">
        <f>Q112+Q113+Q114</f>
        <v>0</v>
      </c>
      <c r="R111" s="37">
        <f t="shared" ref="R111:R112" si="156">SUM(F111:Q111)</f>
        <v>0</v>
      </c>
    </row>
    <row r="112" spans="1:18" ht="17.25" customHeight="1">
      <c r="B112" s="95"/>
      <c r="C112" s="100"/>
      <c r="D112" s="122"/>
      <c r="E112" s="38" t="s">
        <v>17</v>
      </c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2">
        <f t="shared" si="156"/>
        <v>0</v>
      </c>
    </row>
    <row r="113" spans="2:20" ht="17.25" customHeight="1">
      <c r="B113" s="95"/>
      <c r="C113" s="100"/>
      <c r="D113" s="122"/>
      <c r="E113" s="73" t="s">
        <v>18</v>
      </c>
      <c r="F113" s="74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6"/>
      <c r="R113" s="77">
        <f>SUM(F113:Q113)</f>
        <v>0</v>
      </c>
    </row>
    <row r="114" spans="2:20" ht="17.25" customHeight="1" thickBot="1">
      <c r="B114" s="95"/>
      <c r="C114" s="101"/>
      <c r="D114" s="123"/>
      <c r="E114" s="80" t="s">
        <v>48</v>
      </c>
      <c r="F114" s="43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5"/>
      <c r="R114" s="46">
        <f t="shared" ref="R114" si="157">SUM(F114:Q114)</f>
        <v>0</v>
      </c>
    </row>
    <row r="115" spans="2:20" ht="17.25" customHeight="1" thickTop="1">
      <c r="B115" s="95"/>
      <c r="C115" s="106" t="s">
        <v>45</v>
      </c>
      <c r="D115" s="124" t="s">
        <v>52</v>
      </c>
      <c r="E115" s="125"/>
      <c r="F115" s="87" t="s">
        <v>51</v>
      </c>
      <c r="G115" s="90" t="s">
        <v>51</v>
      </c>
      <c r="H115" s="90" t="s">
        <v>51</v>
      </c>
      <c r="I115" s="90" t="s">
        <v>51</v>
      </c>
      <c r="J115" s="90" t="s">
        <v>51</v>
      </c>
      <c r="K115" s="90" t="s">
        <v>51</v>
      </c>
      <c r="L115" s="90" t="s">
        <v>51</v>
      </c>
      <c r="M115" s="90" t="s">
        <v>51</v>
      </c>
      <c r="N115" s="90" t="s">
        <v>51</v>
      </c>
      <c r="O115" s="90" t="s">
        <v>51</v>
      </c>
      <c r="P115" s="90" t="s">
        <v>51</v>
      </c>
      <c r="Q115" s="91" t="s">
        <v>51</v>
      </c>
      <c r="R115" s="85"/>
    </row>
    <row r="116" spans="2:20" ht="17.25" customHeight="1">
      <c r="B116" s="95"/>
      <c r="C116" s="100"/>
      <c r="D116" s="126" t="s">
        <v>16</v>
      </c>
      <c r="E116" s="103"/>
      <c r="F116" s="34">
        <f t="shared" ref="F116:Q116" si="158">F117+F118+F119</f>
        <v>0</v>
      </c>
      <c r="G116" s="35">
        <f t="shared" si="158"/>
        <v>0</v>
      </c>
      <c r="H116" s="35">
        <f t="shared" si="158"/>
        <v>0</v>
      </c>
      <c r="I116" s="35">
        <f t="shared" si="158"/>
        <v>0</v>
      </c>
      <c r="J116" s="35">
        <f t="shared" si="158"/>
        <v>0</v>
      </c>
      <c r="K116" s="35">
        <f t="shared" si="158"/>
        <v>0</v>
      </c>
      <c r="L116" s="35">
        <f t="shared" si="158"/>
        <v>0</v>
      </c>
      <c r="M116" s="35">
        <f t="shared" si="158"/>
        <v>0</v>
      </c>
      <c r="N116" s="35">
        <f t="shared" si="158"/>
        <v>0</v>
      </c>
      <c r="O116" s="35">
        <f t="shared" si="158"/>
        <v>0</v>
      </c>
      <c r="P116" s="35">
        <f t="shared" si="158"/>
        <v>0</v>
      </c>
      <c r="Q116" s="36">
        <f t="shared" si="158"/>
        <v>0</v>
      </c>
      <c r="R116" s="47">
        <f t="shared" ref="R116:R117" si="159">SUM(F116:Q116)</f>
        <v>0</v>
      </c>
    </row>
    <row r="117" spans="2:20" ht="17.25" customHeight="1">
      <c r="B117" s="95"/>
      <c r="C117" s="100"/>
      <c r="D117" s="122"/>
      <c r="E117" s="38" t="s">
        <v>17</v>
      </c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2">
        <f t="shared" si="159"/>
        <v>0</v>
      </c>
    </row>
    <row r="118" spans="2:20" ht="17.25" customHeight="1">
      <c r="B118" s="95"/>
      <c r="C118" s="100"/>
      <c r="D118" s="126"/>
      <c r="E118" s="73" t="s">
        <v>18</v>
      </c>
      <c r="F118" s="74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6"/>
      <c r="R118" s="77">
        <f>SUM(F118:Q118)</f>
        <v>0</v>
      </c>
    </row>
    <row r="119" spans="2:20" ht="17.25" customHeight="1" thickBot="1">
      <c r="B119" s="95"/>
      <c r="C119" s="101"/>
      <c r="D119" s="127"/>
      <c r="E119" s="80" t="s">
        <v>48</v>
      </c>
      <c r="F119" s="48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50"/>
      <c r="R119" s="51">
        <f t="shared" ref="R119" si="160">SUM(F119:Q119)</f>
        <v>0</v>
      </c>
    </row>
    <row r="120" spans="2:20" ht="17.25" customHeight="1" thickTop="1">
      <c r="B120" s="95"/>
      <c r="C120" s="100"/>
      <c r="D120" s="124" t="s">
        <v>52</v>
      </c>
      <c r="E120" s="125"/>
      <c r="F120" s="87" t="s">
        <v>51</v>
      </c>
      <c r="G120" s="90" t="s">
        <v>51</v>
      </c>
      <c r="H120" s="90" t="s">
        <v>51</v>
      </c>
      <c r="I120" s="90" t="s">
        <v>51</v>
      </c>
      <c r="J120" s="90" t="s">
        <v>51</v>
      </c>
      <c r="K120" s="90" t="s">
        <v>51</v>
      </c>
      <c r="L120" s="90" t="s">
        <v>51</v>
      </c>
      <c r="M120" s="90" t="s">
        <v>51</v>
      </c>
      <c r="N120" s="90" t="s">
        <v>51</v>
      </c>
      <c r="O120" s="90" t="s">
        <v>51</v>
      </c>
      <c r="P120" s="90" t="s">
        <v>51</v>
      </c>
      <c r="Q120" s="91" t="s">
        <v>51</v>
      </c>
      <c r="R120" s="85"/>
    </row>
    <row r="121" spans="2:20" ht="17.25" customHeight="1">
      <c r="B121" s="95"/>
      <c r="C121" s="100"/>
      <c r="D121" s="126" t="s">
        <v>16</v>
      </c>
      <c r="E121" s="103"/>
      <c r="F121" s="34">
        <f>F122+F123+F124</f>
        <v>0</v>
      </c>
      <c r="G121" s="35">
        <f>G122+G123+G124</f>
        <v>0</v>
      </c>
      <c r="H121" s="35">
        <f t="shared" ref="H121" si="161">H122+H123+H124</f>
        <v>0</v>
      </c>
      <c r="I121" s="35">
        <f>I122+I123+I124</f>
        <v>0</v>
      </c>
      <c r="J121" s="35">
        <f t="shared" ref="J121:Q121" si="162">J122+J123+J124</f>
        <v>0</v>
      </c>
      <c r="K121" s="35">
        <f t="shared" si="162"/>
        <v>0</v>
      </c>
      <c r="L121" s="35">
        <f t="shared" si="162"/>
        <v>0</v>
      </c>
      <c r="M121" s="35">
        <f t="shared" si="162"/>
        <v>0</v>
      </c>
      <c r="N121" s="35">
        <f t="shared" si="162"/>
        <v>0</v>
      </c>
      <c r="O121" s="35">
        <f t="shared" si="162"/>
        <v>0</v>
      </c>
      <c r="P121" s="35">
        <f t="shared" si="162"/>
        <v>0</v>
      </c>
      <c r="Q121" s="36">
        <f t="shared" si="162"/>
        <v>0</v>
      </c>
      <c r="R121" s="47">
        <f t="shared" ref="R121:R122" si="163">SUM(F121:Q121)</f>
        <v>0</v>
      </c>
    </row>
    <row r="122" spans="2:20" ht="17.25" customHeight="1">
      <c r="B122" s="95"/>
      <c r="C122" s="100"/>
      <c r="D122" s="122"/>
      <c r="E122" s="38" t="s">
        <v>17</v>
      </c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1"/>
      <c r="R122" s="42">
        <f t="shared" si="163"/>
        <v>0</v>
      </c>
    </row>
    <row r="123" spans="2:20" ht="17.25" customHeight="1">
      <c r="B123" s="95"/>
      <c r="C123" s="100"/>
      <c r="D123" s="126"/>
      <c r="E123" s="73" t="s">
        <v>18</v>
      </c>
      <c r="F123" s="74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6"/>
      <c r="R123" s="77">
        <f>SUM(F123:Q123)</f>
        <v>0</v>
      </c>
    </row>
    <row r="124" spans="2:20" ht="17.25" customHeight="1" thickBot="1">
      <c r="B124" s="95"/>
      <c r="C124" s="128"/>
      <c r="D124" s="129"/>
      <c r="E124" s="52" t="s">
        <v>48</v>
      </c>
      <c r="F124" s="53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5"/>
      <c r="R124" s="56">
        <f t="shared" ref="R124" si="164">SUM(F124:Q124)</f>
        <v>0</v>
      </c>
    </row>
    <row r="125" spans="2:20" ht="17.25" customHeight="1" thickTop="1" thickBot="1">
      <c r="B125" s="95"/>
      <c r="C125" s="109" t="s">
        <v>19</v>
      </c>
      <c r="D125" s="110"/>
      <c r="E125" s="110"/>
      <c r="F125" s="61">
        <f t="shared" ref="F125:Q125" si="165">F104-F106-F111-F116-F121</f>
        <v>0</v>
      </c>
      <c r="G125" s="62">
        <f t="shared" si="165"/>
        <v>0</v>
      </c>
      <c r="H125" s="62">
        <f t="shared" si="165"/>
        <v>0</v>
      </c>
      <c r="I125" s="62">
        <f t="shared" si="165"/>
        <v>0</v>
      </c>
      <c r="J125" s="62">
        <f t="shared" si="165"/>
        <v>0</v>
      </c>
      <c r="K125" s="62">
        <f t="shared" si="165"/>
        <v>0</v>
      </c>
      <c r="L125" s="62">
        <f t="shared" si="165"/>
        <v>0</v>
      </c>
      <c r="M125" s="62">
        <f t="shared" si="165"/>
        <v>0</v>
      </c>
      <c r="N125" s="62">
        <f t="shared" si="165"/>
        <v>0</v>
      </c>
      <c r="O125" s="62">
        <f t="shared" si="165"/>
        <v>0</v>
      </c>
      <c r="P125" s="62">
        <f t="shared" si="165"/>
        <v>0</v>
      </c>
      <c r="Q125" s="63">
        <f t="shared" si="165"/>
        <v>0</v>
      </c>
      <c r="R125" s="64">
        <f>SUM(F125:Q125)</f>
        <v>0</v>
      </c>
    </row>
    <row r="126" spans="2:20" ht="17.25" customHeight="1" thickTop="1">
      <c r="B126" s="95"/>
      <c r="C126" s="111" t="s">
        <v>47</v>
      </c>
      <c r="D126" s="112"/>
      <c r="E126" s="113"/>
      <c r="F126" s="57">
        <f>IF(F125&gt;220000,220000,F125)</f>
        <v>0</v>
      </c>
      <c r="G126" s="58">
        <f>IF(G125&gt;220000,220000,G125)</f>
        <v>0</v>
      </c>
      <c r="H126" s="58">
        <f t="shared" ref="H126" si="166">IF(H125&gt;220000,220000,H125)</f>
        <v>0</v>
      </c>
      <c r="I126" s="58">
        <f t="shared" ref="I126" si="167">IF(I125&gt;220000,220000,I125)</f>
        <v>0</v>
      </c>
      <c r="J126" s="58">
        <f t="shared" ref="J126" si="168">IF(J125&gt;220000,220000,J125)</f>
        <v>0</v>
      </c>
      <c r="K126" s="58">
        <f t="shared" ref="K126" si="169">IF(K125&gt;220000,220000,K125)</f>
        <v>0</v>
      </c>
      <c r="L126" s="58">
        <f t="shared" ref="L126" si="170">IF(L125&gt;220000,220000,L125)</f>
        <v>0</v>
      </c>
      <c r="M126" s="58">
        <f t="shared" ref="M126" si="171">IF(M125&gt;220000,220000,M125)</f>
        <v>0</v>
      </c>
      <c r="N126" s="58">
        <f t="shared" ref="N126" si="172">IF(N125&gt;220000,220000,N125)</f>
        <v>0</v>
      </c>
      <c r="O126" s="58">
        <f t="shared" ref="O126" si="173">IF(O125&gt;220000,220000,O125)</f>
        <v>0</v>
      </c>
      <c r="P126" s="58">
        <f t="shared" ref="P126" si="174">IF(P125&gt;220000,220000,P125)</f>
        <v>0</v>
      </c>
      <c r="Q126" s="59">
        <f>IF(Q125&gt;220000,220000,Q125)</f>
        <v>0</v>
      </c>
      <c r="R126" s="60">
        <f>SUM(F126:Q126)</f>
        <v>0</v>
      </c>
    </row>
    <row r="127" spans="2:20" ht="17.25" customHeight="1">
      <c r="B127" s="95"/>
      <c r="C127" s="114" t="s">
        <v>50</v>
      </c>
      <c r="D127" s="115"/>
      <c r="E127" s="116"/>
      <c r="F127" s="82">
        <f>IFERROR(COUNTIF(F105:F124,"吹田市")/(COUNTIF(F105:F124,"吹田市")+COUNTIF(F105:F124,"他市")),0)</f>
        <v>0</v>
      </c>
      <c r="G127" s="83">
        <f>IFERROR(COUNTIF(G105:G124,"吹田市")/(COUNTIF(G105:G124,"吹田市")+COUNTIF(G105:G124,"他市")),0)</f>
        <v>0</v>
      </c>
      <c r="H127" s="83">
        <f t="shared" ref="H127:Q127" si="175">IFERROR(COUNTIF(H105:H124,"吹田市")/(COUNTIF(H105:H124,"吹田市")+COUNTIF(H105:H124,"他市")),0)</f>
        <v>0</v>
      </c>
      <c r="I127" s="83">
        <f t="shared" si="175"/>
        <v>0</v>
      </c>
      <c r="J127" s="83">
        <f t="shared" si="175"/>
        <v>0</v>
      </c>
      <c r="K127" s="83">
        <f t="shared" si="175"/>
        <v>0</v>
      </c>
      <c r="L127" s="83">
        <f t="shared" si="175"/>
        <v>0</v>
      </c>
      <c r="M127" s="83">
        <f t="shared" si="175"/>
        <v>0</v>
      </c>
      <c r="N127" s="83">
        <f t="shared" si="175"/>
        <v>0</v>
      </c>
      <c r="O127" s="83">
        <f t="shared" si="175"/>
        <v>0</v>
      </c>
      <c r="P127" s="83">
        <f t="shared" si="175"/>
        <v>0</v>
      </c>
      <c r="Q127" s="83">
        <f t="shared" si="175"/>
        <v>0</v>
      </c>
      <c r="R127" s="79"/>
      <c r="S127" s="1" t="s">
        <v>59</v>
      </c>
      <c r="T127" s="22">
        <f>SUMIF($C$4:$C$128,$S127,R$4:R$128)</f>
        <v>0</v>
      </c>
    </row>
    <row r="128" spans="2:20" ht="17.25" customHeight="1" thickBot="1">
      <c r="B128" s="96"/>
      <c r="C128" s="117" t="s">
        <v>53</v>
      </c>
      <c r="D128" s="118"/>
      <c r="E128" s="119"/>
      <c r="F128" s="81">
        <f>ROUNDDOWN(IF(F127&gt;=0.6,F126*F127,0),0)</f>
        <v>0</v>
      </c>
      <c r="G128" s="86">
        <f>ROUNDDOWN(IF(G127&gt;=0.6,G126*G127,0),0)</f>
        <v>0</v>
      </c>
      <c r="H128" s="86">
        <f t="shared" ref="H128" si="176">ROUNDDOWN(IF(H127&gt;=0.6,H126*H127,0),0)</f>
        <v>0</v>
      </c>
      <c r="I128" s="86">
        <f t="shared" ref="I128" si="177">ROUNDDOWN(IF(I127&gt;=0.6,I126*I127,0),0)</f>
        <v>0</v>
      </c>
      <c r="J128" s="86">
        <f t="shared" ref="J128" si="178">ROUNDDOWN(IF(J127&gt;=0.6,J126*J127,0),0)</f>
        <v>0</v>
      </c>
      <c r="K128" s="86">
        <f t="shared" ref="K128" si="179">ROUNDDOWN(IF(K127&gt;=0.6,K126*K127,0),0)</f>
        <v>0</v>
      </c>
      <c r="L128" s="86">
        <f t="shared" ref="L128" si="180">ROUNDDOWN(IF(L127&gt;=0.6,L126*L127,0),0)</f>
        <v>0</v>
      </c>
      <c r="M128" s="86">
        <f t="shared" ref="M128" si="181">ROUNDDOWN(IF(M127&gt;=0.6,M126*M127,0),0)</f>
        <v>0</v>
      </c>
      <c r="N128" s="86">
        <f t="shared" ref="N128" si="182">ROUNDDOWN(IF(N127&gt;=0.6,N126*N127,0),0)</f>
        <v>0</v>
      </c>
      <c r="O128" s="86">
        <f t="shared" ref="O128" si="183">ROUNDDOWN(IF(O127&gt;=0.6,O126*O127,0),0)</f>
        <v>0</v>
      </c>
      <c r="P128" s="86">
        <f t="shared" ref="P128" si="184">ROUNDDOWN(IF(P127&gt;=0.6,P126*P127,0),0)</f>
        <v>0</v>
      </c>
      <c r="Q128" s="86">
        <f t="shared" ref="Q128" si="185">ROUNDDOWN(IF(Q127&gt;=0.6,Q126*Q127,0),0)</f>
        <v>0</v>
      </c>
      <c r="R128" s="78">
        <f>SUM(F128:Q128)</f>
        <v>0</v>
      </c>
    </row>
    <row r="129" spans="1:20" ht="17.25" customHeight="1" thickBot="1">
      <c r="A129" s="1">
        <v>6</v>
      </c>
      <c r="B129" s="120" t="s">
        <v>14</v>
      </c>
      <c r="C129" s="97" t="s">
        <v>53</v>
      </c>
      <c r="D129" s="98"/>
      <c r="E129" s="98"/>
      <c r="F129" s="65">
        <f t="shared" ref="F129:Q129" si="186">SUMIF($C$4:$C$128,$C$129,F$4:F$128)</f>
        <v>0</v>
      </c>
      <c r="G129" s="31">
        <f t="shared" si="186"/>
        <v>0</v>
      </c>
      <c r="H129" s="31">
        <f t="shared" si="186"/>
        <v>0</v>
      </c>
      <c r="I129" s="31">
        <f t="shared" si="186"/>
        <v>0</v>
      </c>
      <c r="J129" s="31">
        <f t="shared" si="186"/>
        <v>0</v>
      </c>
      <c r="K129" s="31">
        <f t="shared" si="186"/>
        <v>0</v>
      </c>
      <c r="L129" s="31">
        <f t="shared" si="186"/>
        <v>0</v>
      </c>
      <c r="M129" s="31">
        <f t="shared" si="186"/>
        <v>0</v>
      </c>
      <c r="N129" s="31">
        <f t="shared" si="186"/>
        <v>0</v>
      </c>
      <c r="O129" s="31">
        <f t="shared" si="186"/>
        <v>0</v>
      </c>
      <c r="P129" s="31">
        <f t="shared" si="186"/>
        <v>0</v>
      </c>
      <c r="Q129" s="32">
        <f t="shared" si="186"/>
        <v>0</v>
      </c>
      <c r="R129" s="33">
        <f t="shared" ref="R129" si="187">SUM(F129:Q129)</f>
        <v>0</v>
      </c>
      <c r="S129" s="1" t="s">
        <v>54</v>
      </c>
      <c r="T129" s="22">
        <f>SUMIF($E$4:$E$128,$S129,R$4:R$128)</f>
        <v>0</v>
      </c>
    </row>
    <row r="130" spans="1:20" ht="17.25" customHeight="1" thickTop="1" thickBot="1">
      <c r="B130" s="121"/>
      <c r="C130" s="107" t="s">
        <v>21</v>
      </c>
      <c r="D130" s="108"/>
      <c r="E130" s="108"/>
      <c r="F130" s="67" t="s">
        <v>20</v>
      </c>
      <c r="G130" s="68" t="s">
        <v>20</v>
      </c>
      <c r="H130" s="68" t="s">
        <v>20</v>
      </c>
      <c r="I130" s="68" t="s">
        <v>20</v>
      </c>
      <c r="J130" s="68" t="s">
        <v>20</v>
      </c>
      <c r="K130" s="68" t="s">
        <v>20</v>
      </c>
      <c r="L130" s="68" t="s">
        <v>20</v>
      </c>
      <c r="M130" s="68" t="s">
        <v>20</v>
      </c>
      <c r="N130" s="68" t="s">
        <v>20</v>
      </c>
      <c r="O130" s="68" t="s">
        <v>20</v>
      </c>
      <c r="P130" s="68" t="s">
        <v>20</v>
      </c>
      <c r="Q130" s="69" t="s">
        <v>20</v>
      </c>
      <c r="R130" s="66">
        <f>ROUNDDOWN(R129/2,-3)</f>
        <v>0</v>
      </c>
      <c r="S130" s="1" t="s">
        <v>55</v>
      </c>
      <c r="T130" s="22">
        <f>SUMIF($E$4:$E$128,$S130,R$4:R$128)</f>
        <v>0</v>
      </c>
    </row>
    <row r="131" spans="1:20" ht="17.25" customHeight="1">
      <c r="S131" s="1" t="s">
        <v>56</v>
      </c>
      <c r="T131" s="22">
        <f>SUMIF($E$4:$E$128,$S131,R$4:R$128)</f>
        <v>0</v>
      </c>
    </row>
  </sheetData>
  <mergeCells count="114">
    <mergeCell ref="B3:E3"/>
    <mergeCell ref="B4:B28"/>
    <mergeCell ref="C4:E4"/>
    <mergeCell ref="D6:E6"/>
    <mergeCell ref="D7:D9"/>
    <mergeCell ref="D11:E11"/>
    <mergeCell ref="C25:E25"/>
    <mergeCell ref="C26:E26"/>
    <mergeCell ref="C27:E27"/>
    <mergeCell ref="C28:E28"/>
    <mergeCell ref="D12:D14"/>
    <mergeCell ref="D16:E16"/>
    <mergeCell ref="D17:D19"/>
    <mergeCell ref="D21:E21"/>
    <mergeCell ref="D22:D24"/>
    <mergeCell ref="C5:C9"/>
    <mergeCell ref="C10:C14"/>
    <mergeCell ref="C15:C19"/>
    <mergeCell ref="C20:C24"/>
    <mergeCell ref="D5:E5"/>
    <mergeCell ref="D10:E10"/>
    <mergeCell ref="D15:E15"/>
    <mergeCell ref="D20:E20"/>
    <mergeCell ref="D111:E111"/>
    <mergeCell ref="D105:E105"/>
    <mergeCell ref="D110:E110"/>
    <mergeCell ref="C95:C99"/>
    <mergeCell ref="D95:E95"/>
    <mergeCell ref="D96:E96"/>
    <mergeCell ref="D97:D99"/>
    <mergeCell ref="C80:C84"/>
    <mergeCell ref="D81:E81"/>
    <mergeCell ref="D82:D84"/>
    <mergeCell ref="C85:C89"/>
    <mergeCell ref="D80:E80"/>
    <mergeCell ref="D85:E85"/>
    <mergeCell ref="D86:E86"/>
    <mergeCell ref="D87:D89"/>
    <mergeCell ref="C90:C94"/>
    <mergeCell ref="D90:E90"/>
    <mergeCell ref="D91:E91"/>
    <mergeCell ref="D92:D94"/>
    <mergeCell ref="C100:E100"/>
    <mergeCell ref="C101:E101"/>
    <mergeCell ref="C102:E102"/>
    <mergeCell ref="C103:E103"/>
    <mergeCell ref="B29:B53"/>
    <mergeCell ref="C29:E29"/>
    <mergeCell ref="C30:C34"/>
    <mergeCell ref="D30:E30"/>
    <mergeCell ref="D31:E31"/>
    <mergeCell ref="D32:D34"/>
    <mergeCell ref="C35:C39"/>
    <mergeCell ref="D35:E35"/>
    <mergeCell ref="D36:E36"/>
    <mergeCell ref="D37:D39"/>
    <mergeCell ref="C50:E50"/>
    <mergeCell ref="C40:C44"/>
    <mergeCell ref="D40:E40"/>
    <mergeCell ref="D41:E41"/>
    <mergeCell ref="D42:D44"/>
    <mergeCell ref="C53:E53"/>
    <mergeCell ref="C45:C49"/>
    <mergeCell ref="D45:E45"/>
    <mergeCell ref="D46:E46"/>
    <mergeCell ref="D47:D49"/>
    <mergeCell ref="C51:E51"/>
    <mergeCell ref="C52:E52"/>
    <mergeCell ref="B54:B78"/>
    <mergeCell ref="C54:E54"/>
    <mergeCell ref="C55:C59"/>
    <mergeCell ref="D56:E56"/>
    <mergeCell ref="D57:D59"/>
    <mergeCell ref="C60:C64"/>
    <mergeCell ref="D60:E60"/>
    <mergeCell ref="D61:E61"/>
    <mergeCell ref="D62:D64"/>
    <mergeCell ref="D65:E65"/>
    <mergeCell ref="D66:E66"/>
    <mergeCell ref="D67:D69"/>
    <mergeCell ref="D55:E55"/>
    <mergeCell ref="C70:C74"/>
    <mergeCell ref="D70:E70"/>
    <mergeCell ref="D71:E71"/>
    <mergeCell ref="D72:D74"/>
    <mergeCell ref="C75:E75"/>
    <mergeCell ref="C76:E76"/>
    <mergeCell ref="C77:E77"/>
    <mergeCell ref="C78:E78"/>
    <mergeCell ref="C65:C69"/>
    <mergeCell ref="B104:B128"/>
    <mergeCell ref="C104:E104"/>
    <mergeCell ref="C105:C109"/>
    <mergeCell ref="D106:E106"/>
    <mergeCell ref="D107:D109"/>
    <mergeCell ref="C110:C114"/>
    <mergeCell ref="B79:B103"/>
    <mergeCell ref="C129:E129"/>
    <mergeCell ref="C130:E130"/>
    <mergeCell ref="C125:E125"/>
    <mergeCell ref="C126:E126"/>
    <mergeCell ref="C127:E127"/>
    <mergeCell ref="C128:E128"/>
    <mergeCell ref="B129:B130"/>
    <mergeCell ref="D112:D114"/>
    <mergeCell ref="C115:C119"/>
    <mergeCell ref="D115:E115"/>
    <mergeCell ref="D116:E116"/>
    <mergeCell ref="D117:D119"/>
    <mergeCell ref="C120:C124"/>
    <mergeCell ref="D120:E120"/>
    <mergeCell ref="D121:E121"/>
    <mergeCell ref="D122:D124"/>
    <mergeCell ref="C79:E79"/>
  </mergeCells>
  <phoneticPr fontId="2"/>
  <dataValidations count="1">
    <dataValidation type="list" allowBlank="1" showInputMessage="1" showErrorMessage="1" sqref="F115:Q115 F5:Q5 F10:Q10 F15:Q15 F20:Q20 F30:Q30 F35:Q35 F40:Q40 F45:Q45 F55:Q55 F60:Q60 F65:Q65 F70:Q70 F80:Q80 F85:Q85 F90:Q90 F95:Q95 F105:Q105 F110:Q110 F120:Q120" xr:uid="{00000000-0002-0000-0000-000000000000}">
      <formula1>"　,吹田市,他市"</formula1>
    </dataValidation>
  </dataValidations>
  <printOptions horizontalCentered="1"/>
  <pageMargins left="0.70866141732283472" right="0.70866141732283472" top="0.55118110236220474" bottom="0.43307086614173229" header="0.31496062992125984" footer="0.31496062992125984"/>
  <pageSetup paperSize="9" scale="60" fitToHeight="0" orientation="landscape" blackAndWhite="1" r:id="rId1"/>
  <headerFooter differentFirst="1">
    <firstHeader>&amp;L参考様式1-1</firstHeader>
  </headerFooter>
  <rowBreaks count="2" manualBreakCount="2">
    <brk id="53" max="17" man="1"/>
    <brk id="103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view="pageLayout" zoomScaleNormal="100" workbookViewId="0">
      <selection activeCell="D4" sqref="D4"/>
    </sheetView>
  </sheetViews>
  <sheetFormatPr defaultRowHeight="20.25" customHeight="1"/>
  <cols>
    <col min="1" max="2" width="5.625" style="1" customWidth="1"/>
    <col min="3" max="3" width="17.625" style="1" customWidth="1"/>
    <col min="4" max="5" width="17.625" style="22" customWidth="1"/>
    <col min="6" max="6" width="17.625" style="1" customWidth="1"/>
    <col min="7" max="16384" width="9" style="1"/>
  </cols>
  <sheetData>
    <row r="1" spans="1:6" ht="20.25" customHeight="1">
      <c r="A1" s="137" t="s">
        <v>60</v>
      </c>
      <c r="B1" s="137"/>
      <c r="C1" s="137"/>
      <c r="D1" s="137"/>
      <c r="E1" s="137"/>
      <c r="F1" s="137"/>
    </row>
    <row r="3" spans="1:6" ht="36.75" customHeight="1">
      <c r="A3" s="2" t="s">
        <v>22</v>
      </c>
      <c r="B3" s="2" t="s">
        <v>23</v>
      </c>
      <c r="C3" s="3" t="s">
        <v>24</v>
      </c>
      <c r="D3" s="4" t="s">
        <v>25</v>
      </c>
      <c r="E3" s="138" t="s">
        <v>26</v>
      </c>
      <c r="F3" s="138"/>
    </row>
    <row r="4" spans="1:6" ht="33" customHeight="1">
      <c r="A4" s="139" t="s">
        <v>27</v>
      </c>
      <c r="B4" s="140" t="s">
        <v>28</v>
      </c>
      <c r="C4" s="5" t="s">
        <v>29</v>
      </c>
      <c r="D4" s="6">
        <f>'①補助金明細 '!R130</f>
        <v>0</v>
      </c>
      <c r="E4" s="141" t="s">
        <v>46</v>
      </c>
      <c r="F4" s="141"/>
    </row>
    <row r="5" spans="1:6" ht="33" customHeight="1">
      <c r="A5" s="139"/>
      <c r="B5" s="140"/>
      <c r="C5" s="84" t="s">
        <v>32</v>
      </c>
      <c r="D5" s="9">
        <f>'①補助金明細 '!T129</f>
        <v>0</v>
      </c>
      <c r="E5" s="142" t="s">
        <v>33</v>
      </c>
      <c r="F5" s="142"/>
    </row>
    <row r="6" spans="1:6" ht="33" customHeight="1">
      <c r="A6" s="139"/>
      <c r="B6" s="140"/>
      <c r="C6" s="7" t="s">
        <v>30</v>
      </c>
      <c r="D6" s="8">
        <f>'①補助金明細 '!T130</f>
        <v>0</v>
      </c>
      <c r="E6" s="142" t="s">
        <v>31</v>
      </c>
      <c r="F6" s="142"/>
    </row>
    <row r="7" spans="1:6" ht="33" customHeight="1">
      <c r="A7" s="139"/>
      <c r="B7" s="140"/>
      <c r="C7" s="7" t="s">
        <v>57</v>
      </c>
      <c r="D7" s="9">
        <f>'①補助金明細 '!T131</f>
        <v>0</v>
      </c>
      <c r="E7" s="143" t="s">
        <v>58</v>
      </c>
      <c r="F7" s="144"/>
    </row>
    <row r="8" spans="1:6" ht="33" customHeight="1">
      <c r="A8" s="139"/>
      <c r="B8" s="140"/>
      <c r="C8" s="7" t="s">
        <v>34</v>
      </c>
      <c r="D8" s="10"/>
      <c r="E8" s="145"/>
      <c r="F8" s="145"/>
    </row>
    <row r="9" spans="1:6" ht="33" customHeight="1">
      <c r="A9" s="139"/>
      <c r="B9" s="140"/>
      <c r="C9" s="7" t="s">
        <v>35</v>
      </c>
      <c r="D9" s="11"/>
      <c r="E9" s="145"/>
      <c r="F9" s="145"/>
    </row>
    <row r="10" spans="1:6" ht="33" customHeight="1">
      <c r="A10" s="139"/>
      <c r="B10" s="140"/>
      <c r="C10" s="12" t="s">
        <v>36</v>
      </c>
      <c r="D10" s="13"/>
      <c r="E10" s="146"/>
      <c r="F10" s="146"/>
    </row>
    <row r="11" spans="1:6" ht="33" customHeight="1">
      <c r="A11" s="139"/>
      <c r="B11" s="140"/>
      <c r="C11" s="14" t="s">
        <v>37</v>
      </c>
      <c r="D11" s="15">
        <f>SUM(D4:D10)</f>
        <v>0</v>
      </c>
      <c r="E11" s="140" t="s">
        <v>38</v>
      </c>
      <c r="F11" s="140"/>
    </row>
    <row r="12" spans="1:6" ht="33" customHeight="1">
      <c r="A12" s="139"/>
      <c r="B12" s="14" t="s">
        <v>39</v>
      </c>
      <c r="C12" s="16" t="s">
        <v>40</v>
      </c>
      <c r="D12" s="15">
        <f>'①補助金明細 '!T127</f>
        <v>0</v>
      </c>
      <c r="E12" s="140" t="s">
        <v>42</v>
      </c>
      <c r="F12" s="140"/>
    </row>
    <row r="13" spans="1:6" s="20" customFormat="1" ht="33" customHeight="1" thickBot="1">
      <c r="A13" s="17"/>
      <c r="B13" s="18"/>
      <c r="C13" s="18"/>
      <c r="D13" s="19"/>
      <c r="E13" s="18"/>
      <c r="F13" s="18"/>
    </row>
    <row r="14" spans="1:6" ht="33" customHeight="1" thickBot="1">
      <c r="A14" s="133" t="s">
        <v>41</v>
      </c>
      <c r="B14" s="134"/>
      <c r="C14" s="134"/>
      <c r="D14" s="21">
        <f>D4</f>
        <v>0</v>
      </c>
      <c r="E14" s="135"/>
      <c r="F14" s="136"/>
    </row>
  </sheetData>
  <mergeCells count="15">
    <mergeCell ref="A14:C14"/>
    <mergeCell ref="E14:F14"/>
    <mergeCell ref="A1:F1"/>
    <mergeCell ref="E3:F3"/>
    <mergeCell ref="A4:A12"/>
    <mergeCell ref="B4:B11"/>
    <mergeCell ref="E4:F4"/>
    <mergeCell ref="E6:F6"/>
    <mergeCell ref="E7:F7"/>
    <mergeCell ref="E8:F8"/>
    <mergeCell ref="E9:F9"/>
    <mergeCell ref="E10:F10"/>
    <mergeCell ref="E11:F11"/>
    <mergeCell ref="E12:F12"/>
    <mergeCell ref="E5:F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&amp;L&amp;"游ゴシック,標準"参考様式1-1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①補助金明細 </vt:lpstr>
      <vt:lpstr>②様式</vt:lpstr>
      <vt:lpstr>'①補助金明細 '!Print_Area</vt:lpstr>
      <vt:lpstr>'①補助金明細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2024-05-29T05:39:36Z</cp:lastPrinted>
  <dcterms:created xsi:type="dcterms:W3CDTF">2018-07-03T07:07:12Z</dcterms:created>
  <dcterms:modified xsi:type="dcterms:W3CDTF">2026-05-11T09:07:36Z</dcterms:modified>
</cp:coreProperties>
</file>