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j29k005a-1.dsa02.sa.suitalocal\files\k0000151\室課専用\室共用\♠新型コロナウィルス関連\02   【PT】サービス継続支援事業\【令和５年度】サービス提供体制確保事業\02市交付要領\202311●●要領・様式改正\"/>
    </mc:Choice>
  </mc:AlternateContent>
  <bookViews>
    <workbookView xWindow="0" yWindow="0" windowWidth="20490" windowHeight="7680" tabRatio="795"/>
  </bookViews>
  <sheets>
    <sheet name="（別紙１）チェックリスト" sheetId="3" r:id="rId1"/>
    <sheet name="（別紙2-1）4月1日～4月30日" sheetId="25" state="hidden" r:id="rId2"/>
    <sheet name="（別紙2-2）5月1日～5月31日" sheetId="26" r:id="rId3"/>
    <sheet name="（別紙2-3）6月1日～6月30日" sheetId="27" r:id="rId4"/>
    <sheet name="（別紙2-4）7月1日～7月31日" sheetId="28" r:id="rId5"/>
    <sheet name="（別紙2-5）8月1日～8月31日" sheetId="29" r:id="rId6"/>
    <sheet name="（別紙2-6）9月1日～9月30日" sheetId="30" r:id="rId7"/>
    <sheet name="（別紙2-7）10月1日～10月31日" sheetId="31" r:id="rId8"/>
    <sheet name="（別紙2-8）11月1日～11月30日" sheetId="32" r:id="rId9"/>
    <sheet name="（別紙2-9）12月1日～12月31日" sheetId="33" r:id="rId10"/>
    <sheet name="（別紙2-10）1月1日～1月31日" sheetId="34" r:id="rId11"/>
    <sheet name="（別紙2-11）2月1日～2月29日" sheetId="24" r:id="rId12"/>
    <sheet name="（別紙2-12）3月1日～3月31日" sheetId="35" r:id="rId13"/>
    <sheet name="集計シート" sheetId="21" state="hidden" r:id="rId14"/>
    <sheet name="転記シート" sheetId="22" state="hidden" r:id="rId15"/>
  </sheets>
  <definedNames>
    <definedName name="_xlnm.Print_Area" localSheetId="0">'（別紙１）チェックリスト'!$A$1:$AJ$55</definedName>
    <definedName name="_xlnm.Print_Area" localSheetId="1">'（別紙2-1）4月1日～4月30日'!$A$1:$AH$63</definedName>
    <definedName name="_xlnm.Print_Area" localSheetId="10">'（別紙2-10）1月1日～1月31日'!$A$1:$AI$63</definedName>
    <definedName name="_xlnm.Print_Area" localSheetId="11">'（別紙2-11）2月1日～2月29日'!$A$1:$AG$63</definedName>
    <definedName name="_xlnm.Print_Area" localSheetId="12">'（別紙2-12）3月1日～3月31日'!$A$1:$AI$63</definedName>
    <definedName name="_xlnm.Print_Area" localSheetId="2">'（別紙2-2）5月1日～5月31日'!$A$1:$AI$63</definedName>
    <definedName name="_xlnm.Print_Area" localSheetId="3">'（別紙2-3）6月1日～6月30日'!$A$1:$AH$63</definedName>
    <definedName name="_xlnm.Print_Area" localSheetId="4">'（別紙2-4）7月1日～7月31日'!$A$1:$AI$63</definedName>
    <definedName name="_xlnm.Print_Area" localSheetId="5">'（別紙2-5）8月1日～8月31日'!$A$1:$AI$63</definedName>
    <definedName name="_xlnm.Print_Area" localSheetId="6">'（別紙2-6）9月1日～9月30日'!$A$1:$AH$63</definedName>
    <definedName name="_xlnm.Print_Area" localSheetId="7">'（別紙2-7）10月1日～10月31日'!$A$1:$AI$63</definedName>
    <definedName name="_xlnm.Print_Area" localSheetId="8">'（別紙2-8）11月1日～11月30日'!$A$1:$AH$63</definedName>
    <definedName name="_xlnm.Print_Area" localSheetId="9">'（別紙2-9）12月1日～12月31日'!$A$1:$AI$63</definedName>
    <definedName name="_xlnm.Print_Area" localSheetId="13">集計シート!$A$1:$X$63</definedName>
    <definedName name="タスク_開始" localSheetId="1">#REF!</definedName>
    <definedName name="タスク_開始" localSheetId="10">#REF!</definedName>
    <definedName name="タスク_開始" localSheetId="11">#REF!</definedName>
    <definedName name="タスク_開始" localSheetId="12">#REF!</definedName>
    <definedName name="タスク_開始" localSheetId="2">#REF!</definedName>
    <definedName name="タスク_開始" localSheetId="3">#REF!</definedName>
    <definedName name="タスク_開始" localSheetId="4">#REF!</definedName>
    <definedName name="タスク_開始" localSheetId="5">#REF!</definedName>
    <definedName name="タスク_開始" localSheetId="6">#REF!</definedName>
    <definedName name="タスク_開始" localSheetId="7">#REF!</definedName>
    <definedName name="タスク_開始" localSheetId="8">#REF!</definedName>
    <definedName name="タスク_開始" localSheetId="9">#REF!</definedName>
    <definedName name="タスク_開始" localSheetId="13">#REF!</definedName>
    <definedName name="タスク_終了" localSheetId="1">#REF!</definedName>
    <definedName name="タスク_終了" localSheetId="10">#REF!</definedName>
    <definedName name="タスク_終了" localSheetId="11">#REF!</definedName>
    <definedName name="タスク_終了" localSheetId="12">#REF!</definedName>
    <definedName name="タスク_終了" localSheetId="2">#REF!</definedName>
    <definedName name="タスク_終了" localSheetId="3">#REF!</definedName>
    <definedName name="タスク_終了" localSheetId="4">#REF!</definedName>
    <definedName name="タスク_終了" localSheetId="5">#REF!</definedName>
    <definedName name="タスク_終了" localSheetId="6">#REF!</definedName>
    <definedName name="タスク_終了" localSheetId="7">#REF!</definedName>
    <definedName name="タスク_終了" localSheetId="8">#REF!</definedName>
    <definedName name="タスク_終了" localSheetId="9">#REF!</definedName>
    <definedName name="タスク_終了" localSheetId="13">#REF!</definedName>
    <definedName name="タスク_進捗状況" localSheetId="1">#REF!</definedName>
    <definedName name="タスク_進捗状況" localSheetId="10">#REF!</definedName>
    <definedName name="タスク_進捗状況" localSheetId="11">#REF!</definedName>
    <definedName name="タスク_進捗状況" localSheetId="12">#REF!</definedName>
    <definedName name="タスク_進捗状況" localSheetId="2">#REF!</definedName>
    <definedName name="タスク_進捗状況" localSheetId="3">#REF!</definedName>
    <definedName name="タスク_進捗状況" localSheetId="4">#REF!</definedName>
    <definedName name="タスク_進捗状況" localSheetId="5">#REF!</definedName>
    <definedName name="タスク_進捗状況" localSheetId="6">#REF!</definedName>
    <definedName name="タスク_進捗状況" localSheetId="7">#REF!</definedName>
    <definedName name="タスク_進捗状況" localSheetId="8">#REF!</definedName>
    <definedName name="タスク_進捗状況" localSheetId="9">#REF!</definedName>
    <definedName name="タスク_進捗状況" localSheetId="1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5" i="35" l="1"/>
  <c r="AG5" i="24"/>
  <c r="AI5" i="34"/>
  <c r="AI5" i="33"/>
  <c r="AH5" i="32"/>
  <c r="AI5" i="31"/>
  <c r="AH5" i="30"/>
  <c r="AI5" i="29"/>
  <c r="AI5" i="28"/>
  <c r="AH5" i="27"/>
  <c r="AI164" i="35" l="1"/>
  <c r="AG164" i="24"/>
  <c r="AI164" i="34"/>
  <c r="AI164" i="33"/>
  <c r="AH164" i="32"/>
  <c r="AI14" i="35" l="1"/>
  <c r="AE13" i="24"/>
  <c r="AE164" i="24" s="1"/>
  <c r="AE165" i="24" l="1"/>
  <c r="AE166" i="24"/>
  <c r="B163" i="21"/>
  <c r="B162" i="21"/>
  <c r="B161" i="21"/>
  <c r="B160" i="21"/>
  <c r="B159" i="21"/>
  <c r="B158" i="21"/>
  <c r="B157" i="21"/>
  <c r="B156" i="21"/>
  <c r="B155" i="21"/>
  <c r="B154" i="21"/>
  <c r="B153" i="21"/>
  <c r="B152" i="21"/>
  <c r="B151" i="21"/>
  <c r="B150" i="21"/>
  <c r="B149" i="21"/>
  <c r="B148" i="21"/>
  <c r="B147" i="21"/>
  <c r="B146" i="21"/>
  <c r="B145" i="21"/>
  <c r="B144" i="21"/>
  <c r="B143" i="21"/>
  <c r="B142" i="21"/>
  <c r="B141" i="21"/>
  <c r="B140" i="21"/>
  <c r="B139" i="21"/>
  <c r="B138" i="21"/>
  <c r="B137" i="21"/>
  <c r="B136" i="21"/>
  <c r="B135" i="21"/>
  <c r="B134" i="21"/>
  <c r="B133" i="21"/>
  <c r="B132" i="21"/>
  <c r="B131" i="21"/>
  <c r="B130" i="21"/>
  <c r="B129" i="21"/>
  <c r="B128" i="21"/>
  <c r="B127" i="21"/>
  <c r="B126" i="21"/>
  <c r="B125" i="21"/>
  <c r="B124" i="21"/>
  <c r="B123" i="21"/>
  <c r="B122" i="21"/>
  <c r="B121" i="21"/>
  <c r="B120" i="21"/>
  <c r="B119" i="21"/>
  <c r="B118" i="21"/>
  <c r="B117" i="21"/>
  <c r="B116" i="21"/>
  <c r="B115" i="21"/>
  <c r="B114" i="21"/>
  <c r="B113" i="21"/>
  <c r="B112" i="21"/>
  <c r="B111" i="21"/>
  <c r="B110" i="21"/>
  <c r="B109" i="21"/>
  <c r="B108" i="21"/>
  <c r="B107" i="21"/>
  <c r="B106" i="21"/>
  <c r="B105" i="21"/>
  <c r="B104" i="21"/>
  <c r="B103" i="21"/>
  <c r="B102" i="21"/>
  <c r="B101" i="21"/>
  <c r="B100" i="21"/>
  <c r="B99" i="21"/>
  <c r="B98" i="21"/>
  <c r="B97" i="21"/>
  <c r="B96"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89" i="3" l="1"/>
  <c r="A89" i="3"/>
  <c r="Y89" i="3" l="1"/>
  <c r="Z89" i="3"/>
  <c r="AA89" i="3"/>
  <c r="AK89" i="3"/>
  <c r="AL89" i="3"/>
  <c r="AM89" i="3"/>
  <c r="AA3" i="22" l="1"/>
  <c r="AB3" i="22"/>
  <c r="AC3" i="22"/>
  <c r="H12" i="21"/>
  <c r="G12" i="21"/>
  <c r="F12" i="21"/>
  <c r="AI164" i="28" l="1"/>
  <c r="AK8" i="28" s="1"/>
  <c r="AI164" i="29"/>
  <c r="AK8" i="29" s="1"/>
  <c r="AJ7" i="21"/>
  <c r="AI14" i="24"/>
  <c r="AL163" i="34"/>
  <c r="AL13" i="34" s="1"/>
  <c r="AL7" i="21" s="1"/>
  <c r="AK163" i="34"/>
  <c r="AL162" i="34"/>
  <c r="AK162" i="34"/>
  <c r="AL161" i="34"/>
  <c r="AK161" i="34"/>
  <c r="AL160" i="34"/>
  <c r="AK160" i="34"/>
  <c r="AL159" i="34"/>
  <c r="AK159" i="34"/>
  <c r="AL158" i="34"/>
  <c r="AK158" i="34"/>
  <c r="AL157" i="34"/>
  <c r="AK157" i="34"/>
  <c r="AL156" i="34"/>
  <c r="AK156" i="34"/>
  <c r="AL155" i="34"/>
  <c r="AK155" i="34"/>
  <c r="AL154" i="34"/>
  <c r="AK154" i="34"/>
  <c r="AL153" i="34"/>
  <c r="AK153" i="34"/>
  <c r="AL152" i="34"/>
  <c r="AK152" i="34"/>
  <c r="AL151" i="34"/>
  <c r="AK151" i="34"/>
  <c r="AL150" i="34"/>
  <c r="AK150" i="34"/>
  <c r="AL149" i="34"/>
  <c r="AK149" i="34"/>
  <c r="AL148" i="34"/>
  <c r="AK148" i="34"/>
  <c r="AL147" i="34"/>
  <c r="AK147" i="34"/>
  <c r="AL146" i="34"/>
  <c r="AK146" i="34"/>
  <c r="AL145" i="34"/>
  <c r="AK145" i="34"/>
  <c r="AL144" i="34"/>
  <c r="AK144" i="34"/>
  <c r="AL143" i="34"/>
  <c r="AK143" i="34"/>
  <c r="AL142" i="34"/>
  <c r="AK142" i="34"/>
  <c r="AL141" i="34"/>
  <c r="AK141" i="34"/>
  <c r="AL140" i="34"/>
  <c r="AK140" i="34"/>
  <c r="AL139" i="34"/>
  <c r="AK139" i="34"/>
  <c r="AL138" i="34"/>
  <c r="AK138" i="34"/>
  <c r="AL137" i="34"/>
  <c r="AK137" i="34"/>
  <c r="AL136" i="34"/>
  <c r="AK136" i="34"/>
  <c r="AL135" i="34"/>
  <c r="AK135" i="34"/>
  <c r="AL134" i="34"/>
  <c r="AK134" i="34"/>
  <c r="AL133" i="34"/>
  <c r="AK133" i="34"/>
  <c r="AL132" i="34"/>
  <c r="AK132" i="34"/>
  <c r="AL131" i="34"/>
  <c r="AK131" i="34"/>
  <c r="AL130" i="34"/>
  <c r="AK130" i="34"/>
  <c r="AL129" i="34"/>
  <c r="AK129" i="34"/>
  <c r="AL128" i="34"/>
  <c r="AK128" i="34"/>
  <c r="AL127" i="34"/>
  <c r="AK127" i="34"/>
  <c r="AL126" i="34"/>
  <c r="AK126" i="34"/>
  <c r="AL125" i="34"/>
  <c r="AK125" i="34"/>
  <c r="AL124" i="34"/>
  <c r="AK124" i="34"/>
  <c r="AL123" i="34"/>
  <c r="AK123" i="34"/>
  <c r="AL122" i="34"/>
  <c r="AK122" i="34"/>
  <c r="AL121" i="34"/>
  <c r="AK121" i="34"/>
  <c r="AL120" i="34"/>
  <c r="AK120" i="34"/>
  <c r="AL119" i="34"/>
  <c r="AK119" i="34"/>
  <c r="AL118" i="34"/>
  <c r="AK118" i="34"/>
  <c r="AL117" i="34"/>
  <c r="AK117" i="34"/>
  <c r="AL116" i="34"/>
  <c r="AK116" i="34"/>
  <c r="AL115" i="34"/>
  <c r="AK115" i="34"/>
  <c r="AL114" i="34"/>
  <c r="AK114" i="34"/>
  <c r="AL113" i="34"/>
  <c r="AK113" i="34"/>
  <c r="AL112" i="34"/>
  <c r="AK112" i="34"/>
  <c r="AL111" i="34"/>
  <c r="AK111" i="34"/>
  <c r="AL110" i="34"/>
  <c r="AK110" i="34"/>
  <c r="AL109" i="34"/>
  <c r="AK109" i="34"/>
  <c r="AL108" i="34"/>
  <c r="AK108" i="34"/>
  <c r="AL107" i="34"/>
  <c r="AK107" i="34"/>
  <c r="AL106" i="34"/>
  <c r="AK106" i="34"/>
  <c r="AL105" i="34"/>
  <c r="AK105" i="34"/>
  <c r="AL104" i="34"/>
  <c r="AK104" i="34"/>
  <c r="AL103" i="34"/>
  <c r="AK103" i="34"/>
  <c r="AL102" i="34"/>
  <c r="AK102" i="34"/>
  <c r="AL101" i="34"/>
  <c r="AK101" i="34"/>
  <c r="AL100" i="34"/>
  <c r="AK100" i="34"/>
  <c r="AL99" i="34"/>
  <c r="AK99" i="34"/>
  <c r="AL98" i="34"/>
  <c r="AK98" i="34"/>
  <c r="AL97" i="34"/>
  <c r="AK97" i="34"/>
  <c r="AL96" i="34"/>
  <c r="AK96" i="34"/>
  <c r="AL95" i="34"/>
  <c r="AK95" i="34"/>
  <c r="AL94" i="34"/>
  <c r="AK94" i="34"/>
  <c r="AL93" i="34"/>
  <c r="AK93" i="34"/>
  <c r="AL92" i="34"/>
  <c r="AK92" i="34"/>
  <c r="AL91" i="34"/>
  <c r="AK91" i="34"/>
  <c r="AL90" i="34"/>
  <c r="AK90" i="34"/>
  <c r="AL89" i="34"/>
  <c r="AK89" i="34"/>
  <c r="AL88" i="34"/>
  <c r="AK88" i="34"/>
  <c r="AL87" i="34"/>
  <c r="AK87" i="34"/>
  <c r="AL86" i="34"/>
  <c r="AK86" i="34"/>
  <c r="AL85" i="34"/>
  <c r="AK85" i="34"/>
  <c r="AL84" i="34"/>
  <c r="AK84" i="34"/>
  <c r="AL83" i="34"/>
  <c r="AK83" i="34"/>
  <c r="AL82" i="34"/>
  <c r="AK82" i="34"/>
  <c r="AL81" i="34"/>
  <c r="AK81" i="34"/>
  <c r="AL80" i="34"/>
  <c r="AK80" i="34"/>
  <c r="AL79" i="34"/>
  <c r="AK79" i="34"/>
  <c r="AL78" i="34"/>
  <c r="AK78" i="34"/>
  <c r="AL77" i="34"/>
  <c r="AK77" i="34"/>
  <c r="AL76" i="34"/>
  <c r="AK76" i="34"/>
  <c r="AL75" i="34"/>
  <c r="AK75" i="34"/>
  <c r="AL74" i="34"/>
  <c r="AK74" i="34"/>
  <c r="AL73" i="34"/>
  <c r="AK73" i="34"/>
  <c r="AL72" i="34"/>
  <c r="AK72" i="34"/>
  <c r="AL71" i="34"/>
  <c r="AK71" i="34"/>
  <c r="AL70" i="34"/>
  <c r="AK70" i="34"/>
  <c r="AL69" i="34"/>
  <c r="AK69" i="34"/>
  <c r="AL68" i="34"/>
  <c r="AK68" i="34"/>
  <c r="AL67" i="34"/>
  <c r="AK67" i="34"/>
  <c r="AL66" i="34"/>
  <c r="AK66" i="34"/>
  <c r="AL65" i="34"/>
  <c r="AK65" i="34"/>
  <c r="AL64" i="34"/>
  <c r="AK64" i="34"/>
  <c r="AL63" i="34"/>
  <c r="AK63" i="34"/>
  <c r="AL62" i="34"/>
  <c r="AK62" i="34"/>
  <c r="AL61" i="34"/>
  <c r="AK61" i="34"/>
  <c r="AL60" i="34"/>
  <c r="AK60" i="34"/>
  <c r="AL59" i="34"/>
  <c r="AK59" i="34"/>
  <c r="AL58" i="34"/>
  <c r="AK58" i="34"/>
  <c r="AL57" i="34"/>
  <c r="AK57" i="34"/>
  <c r="AL56" i="34"/>
  <c r="AK56" i="34"/>
  <c r="AL55" i="34"/>
  <c r="AK55" i="34"/>
  <c r="AL54" i="34"/>
  <c r="AK54" i="34"/>
  <c r="AL53" i="34"/>
  <c r="AK53" i="34"/>
  <c r="AL52" i="34"/>
  <c r="AK52" i="34"/>
  <c r="AL51" i="34"/>
  <c r="AK51" i="34"/>
  <c r="AL50" i="34"/>
  <c r="AK50" i="34"/>
  <c r="AL49" i="34"/>
  <c r="AK49" i="34"/>
  <c r="AL48" i="34"/>
  <c r="AK48" i="34"/>
  <c r="AL47" i="34"/>
  <c r="AK47" i="34"/>
  <c r="AL46" i="34"/>
  <c r="AK46" i="34"/>
  <c r="AL45" i="34"/>
  <c r="AK45" i="34"/>
  <c r="AL44" i="34"/>
  <c r="AK44" i="34"/>
  <c r="AL43" i="34"/>
  <c r="AK43" i="34"/>
  <c r="AL42" i="34"/>
  <c r="AK42" i="34"/>
  <c r="AL41" i="34"/>
  <c r="AK41" i="34"/>
  <c r="AL40" i="34"/>
  <c r="AK40" i="34"/>
  <c r="AL39" i="34"/>
  <c r="AK39" i="34"/>
  <c r="AL38" i="34"/>
  <c r="AK38" i="34"/>
  <c r="AL37" i="34"/>
  <c r="AK37" i="34"/>
  <c r="AL36" i="34"/>
  <c r="AK36" i="34"/>
  <c r="AL35" i="34"/>
  <c r="AK35" i="34"/>
  <c r="AL34" i="34"/>
  <c r="AK34" i="34"/>
  <c r="AL33" i="34"/>
  <c r="AK33" i="34"/>
  <c r="AL32" i="34"/>
  <c r="AK32" i="34"/>
  <c r="AL31" i="34"/>
  <c r="AK31" i="34"/>
  <c r="AL30" i="34"/>
  <c r="AK30" i="34"/>
  <c r="AL29" i="34"/>
  <c r="AK29" i="34"/>
  <c r="AL28" i="34"/>
  <c r="AK28" i="34"/>
  <c r="AL27" i="34"/>
  <c r="AK27" i="34"/>
  <c r="AL26" i="34"/>
  <c r="AK26" i="34"/>
  <c r="AL25" i="34"/>
  <c r="AK25" i="34"/>
  <c r="AL24" i="34"/>
  <c r="AK24" i="34"/>
  <c r="AL23" i="34"/>
  <c r="AK23" i="34"/>
  <c r="AL22" i="34"/>
  <c r="AK22" i="34"/>
  <c r="AL21" i="34"/>
  <c r="AK21" i="34"/>
  <c r="AL20" i="34"/>
  <c r="AK20" i="34"/>
  <c r="AL19" i="34"/>
  <c r="AK19" i="34"/>
  <c r="AL18" i="34"/>
  <c r="AK18" i="34"/>
  <c r="AL17" i="34"/>
  <c r="AK17" i="34"/>
  <c r="AL16" i="34"/>
  <c r="AK16" i="34"/>
  <c r="AL15" i="34"/>
  <c r="AK15" i="34"/>
  <c r="AL14" i="34"/>
  <c r="AK14" i="34"/>
  <c r="AL163" i="33"/>
  <c r="AK163" i="33"/>
  <c r="AL162" i="33"/>
  <c r="AK162" i="33"/>
  <c r="AL161" i="33"/>
  <c r="AK161" i="33"/>
  <c r="AL160" i="33"/>
  <c r="AK160" i="33"/>
  <c r="AL159" i="33"/>
  <c r="AK159" i="33"/>
  <c r="AL158" i="33"/>
  <c r="AK158" i="33"/>
  <c r="AL157" i="33"/>
  <c r="AK157" i="33"/>
  <c r="AL156" i="33"/>
  <c r="AK156" i="33"/>
  <c r="AL155" i="33"/>
  <c r="AK155" i="33"/>
  <c r="AL154" i="33"/>
  <c r="AK154" i="33"/>
  <c r="AL153" i="33"/>
  <c r="AK153" i="33"/>
  <c r="AL152" i="33"/>
  <c r="AK152" i="33"/>
  <c r="AL151" i="33"/>
  <c r="AK151" i="33"/>
  <c r="AL150" i="33"/>
  <c r="AK150" i="33"/>
  <c r="AL149" i="33"/>
  <c r="AK149" i="33"/>
  <c r="AL148" i="33"/>
  <c r="AK148" i="33"/>
  <c r="AL147" i="33"/>
  <c r="AK147" i="33"/>
  <c r="AL146" i="33"/>
  <c r="AK146" i="33"/>
  <c r="AL145" i="33"/>
  <c r="AK145" i="33"/>
  <c r="AL144" i="33"/>
  <c r="AK144" i="33"/>
  <c r="AL143" i="33"/>
  <c r="AK143" i="33"/>
  <c r="AL142" i="33"/>
  <c r="AK142" i="33"/>
  <c r="AL141" i="33"/>
  <c r="AK141" i="33"/>
  <c r="AL140" i="33"/>
  <c r="AK140" i="33"/>
  <c r="AL139" i="33"/>
  <c r="AK139" i="33"/>
  <c r="AL138" i="33"/>
  <c r="AK138" i="33"/>
  <c r="AL137" i="33"/>
  <c r="AK137" i="33"/>
  <c r="AL136" i="33"/>
  <c r="AK136" i="33"/>
  <c r="AL135" i="33"/>
  <c r="AK135" i="33"/>
  <c r="AL134" i="33"/>
  <c r="AK134" i="33"/>
  <c r="AL133" i="33"/>
  <c r="AK133" i="33"/>
  <c r="AL132" i="33"/>
  <c r="AK132" i="33"/>
  <c r="AL131" i="33"/>
  <c r="AK131" i="33"/>
  <c r="AL130" i="33"/>
  <c r="AK130" i="33"/>
  <c r="AL129" i="33"/>
  <c r="AK129" i="33"/>
  <c r="AL128" i="33"/>
  <c r="AK128" i="33"/>
  <c r="AL127" i="33"/>
  <c r="AK127" i="33"/>
  <c r="AL126" i="33"/>
  <c r="AK126" i="33"/>
  <c r="AL125" i="33"/>
  <c r="AK125" i="33"/>
  <c r="AL124" i="33"/>
  <c r="AK124" i="33"/>
  <c r="AL123" i="33"/>
  <c r="AK123" i="33"/>
  <c r="AL122" i="33"/>
  <c r="AK122" i="33"/>
  <c r="AL121" i="33"/>
  <c r="AK121" i="33"/>
  <c r="AL120" i="33"/>
  <c r="AK120" i="33"/>
  <c r="AL119" i="33"/>
  <c r="AK119" i="33"/>
  <c r="AL118" i="33"/>
  <c r="AK118" i="33"/>
  <c r="AL117" i="33"/>
  <c r="AK117" i="33"/>
  <c r="AL116" i="33"/>
  <c r="AK116" i="33"/>
  <c r="AL115" i="33"/>
  <c r="AK115" i="33"/>
  <c r="AL114" i="33"/>
  <c r="AK114" i="33"/>
  <c r="AL113" i="33"/>
  <c r="AK113" i="33"/>
  <c r="AL112" i="33"/>
  <c r="AK112" i="33"/>
  <c r="AL111" i="33"/>
  <c r="AK111" i="33"/>
  <c r="AL110" i="33"/>
  <c r="AK110" i="33"/>
  <c r="AL109" i="33"/>
  <c r="AK109" i="33"/>
  <c r="AL108" i="33"/>
  <c r="AK108" i="33"/>
  <c r="AL107" i="33"/>
  <c r="AK107" i="33"/>
  <c r="AL106" i="33"/>
  <c r="AK106" i="33"/>
  <c r="AL105" i="33"/>
  <c r="AK105" i="33"/>
  <c r="AL104" i="33"/>
  <c r="AK104" i="33"/>
  <c r="AL103" i="33"/>
  <c r="AK103" i="33"/>
  <c r="AL102" i="33"/>
  <c r="AK102" i="33"/>
  <c r="AL101" i="33"/>
  <c r="AK101" i="33"/>
  <c r="AL100" i="33"/>
  <c r="AK100" i="33"/>
  <c r="AL99" i="33"/>
  <c r="AK99" i="33"/>
  <c r="AL98" i="33"/>
  <c r="AK98" i="33"/>
  <c r="AL97" i="33"/>
  <c r="AK97" i="33"/>
  <c r="AL96" i="33"/>
  <c r="AK96" i="33"/>
  <c r="AL95" i="33"/>
  <c r="AK95" i="33"/>
  <c r="AL94" i="33"/>
  <c r="AK94" i="33"/>
  <c r="AL93" i="33"/>
  <c r="AK93" i="33"/>
  <c r="AL92" i="33"/>
  <c r="AK92" i="33"/>
  <c r="AL91" i="33"/>
  <c r="AK91" i="33"/>
  <c r="AL90" i="33"/>
  <c r="AK90" i="33"/>
  <c r="AL89" i="33"/>
  <c r="AK89" i="33"/>
  <c r="AL88" i="33"/>
  <c r="AK88" i="33"/>
  <c r="AL87" i="33"/>
  <c r="AK87" i="33"/>
  <c r="AL86" i="33"/>
  <c r="AK86" i="33"/>
  <c r="AL85" i="33"/>
  <c r="AK85" i="33"/>
  <c r="AL84" i="33"/>
  <c r="AK84" i="33"/>
  <c r="AL83" i="33"/>
  <c r="AK83" i="33"/>
  <c r="AL82" i="33"/>
  <c r="AK82" i="33"/>
  <c r="AL81" i="33"/>
  <c r="AK81" i="33"/>
  <c r="AL80" i="33"/>
  <c r="AK80" i="33"/>
  <c r="AL79" i="33"/>
  <c r="AK79" i="33"/>
  <c r="AL78" i="33"/>
  <c r="AK78" i="33"/>
  <c r="AL77" i="33"/>
  <c r="AK77" i="33"/>
  <c r="AL76" i="33"/>
  <c r="AK76" i="33"/>
  <c r="AL75" i="33"/>
  <c r="AK75" i="33"/>
  <c r="AL74" i="33"/>
  <c r="AK74" i="33"/>
  <c r="AL73" i="33"/>
  <c r="AK73" i="33"/>
  <c r="AL72" i="33"/>
  <c r="AK72" i="33"/>
  <c r="AL71" i="33"/>
  <c r="AK71" i="33"/>
  <c r="AL70" i="33"/>
  <c r="AK70" i="33"/>
  <c r="AL69" i="33"/>
  <c r="AK69" i="33"/>
  <c r="AL68" i="33"/>
  <c r="AK68" i="33"/>
  <c r="AL67" i="33"/>
  <c r="AK67" i="33"/>
  <c r="AL66" i="33"/>
  <c r="AK66" i="33"/>
  <c r="AL65" i="33"/>
  <c r="AK65" i="33"/>
  <c r="AL64" i="33"/>
  <c r="AK64" i="33"/>
  <c r="AL63" i="33"/>
  <c r="AK63" i="33"/>
  <c r="AL62" i="33"/>
  <c r="AK62" i="33"/>
  <c r="AL61" i="33"/>
  <c r="AK61" i="33"/>
  <c r="AL60" i="33"/>
  <c r="AK60" i="33"/>
  <c r="AL59" i="33"/>
  <c r="AK59" i="33"/>
  <c r="AL58" i="33"/>
  <c r="AK58" i="33"/>
  <c r="AL57" i="33"/>
  <c r="AK57" i="33"/>
  <c r="AL56" i="33"/>
  <c r="AK56" i="33"/>
  <c r="AL55" i="33"/>
  <c r="AK55" i="33"/>
  <c r="AL54" i="33"/>
  <c r="AK54" i="33"/>
  <c r="AL53" i="33"/>
  <c r="AK53" i="33"/>
  <c r="AL52" i="33"/>
  <c r="AK52" i="33"/>
  <c r="AL51" i="33"/>
  <c r="AK51" i="33"/>
  <c r="AL50" i="33"/>
  <c r="AK50" i="33"/>
  <c r="AL49" i="33"/>
  <c r="AK49" i="33"/>
  <c r="AL48" i="33"/>
  <c r="AK48" i="33"/>
  <c r="AL47" i="33"/>
  <c r="AK47" i="33"/>
  <c r="AL46" i="33"/>
  <c r="AK46" i="33"/>
  <c r="AL45" i="33"/>
  <c r="AK45" i="33"/>
  <c r="AL44" i="33"/>
  <c r="AK44" i="33"/>
  <c r="AL43" i="33"/>
  <c r="AK43" i="33"/>
  <c r="AL42" i="33"/>
  <c r="AK42" i="33"/>
  <c r="AL41" i="33"/>
  <c r="AK41" i="33"/>
  <c r="AL40" i="33"/>
  <c r="AK40" i="33"/>
  <c r="AL39" i="33"/>
  <c r="AK39" i="33"/>
  <c r="AL38" i="33"/>
  <c r="AK38" i="33"/>
  <c r="AL37" i="33"/>
  <c r="AK37" i="33"/>
  <c r="AL36" i="33"/>
  <c r="AK36" i="33"/>
  <c r="AL35" i="33"/>
  <c r="AK35" i="33"/>
  <c r="AL34" i="33"/>
  <c r="AK34" i="33"/>
  <c r="AL33" i="33"/>
  <c r="AK33" i="33"/>
  <c r="AL32" i="33"/>
  <c r="AK32" i="33"/>
  <c r="AL31" i="33"/>
  <c r="AK31" i="33"/>
  <c r="AL30" i="33"/>
  <c r="AK30" i="33"/>
  <c r="AL29" i="33"/>
  <c r="AK29" i="33"/>
  <c r="AL28" i="33"/>
  <c r="AK28" i="33"/>
  <c r="AL27" i="33"/>
  <c r="AK27" i="33"/>
  <c r="AL26" i="33"/>
  <c r="AK26" i="33"/>
  <c r="AL25" i="33"/>
  <c r="AK25" i="33"/>
  <c r="AL24" i="33"/>
  <c r="AK24" i="33"/>
  <c r="AL23" i="33"/>
  <c r="AK23" i="33"/>
  <c r="AL22" i="33"/>
  <c r="AK22" i="33"/>
  <c r="AL21" i="33"/>
  <c r="AK21" i="33"/>
  <c r="AL20" i="33"/>
  <c r="AK20" i="33"/>
  <c r="AL19" i="33"/>
  <c r="AK19" i="33"/>
  <c r="AL18" i="33"/>
  <c r="AK18" i="33"/>
  <c r="AL17" i="33"/>
  <c r="AK17" i="33"/>
  <c r="AL16" i="33"/>
  <c r="AK16" i="33"/>
  <c r="AL15" i="33"/>
  <c r="AK15" i="33"/>
  <c r="AL14" i="33"/>
  <c r="AK14" i="33"/>
  <c r="AK163" i="32"/>
  <c r="AJ163" i="32"/>
  <c r="AK162" i="32"/>
  <c r="AJ162" i="32"/>
  <c r="AK161" i="32"/>
  <c r="AJ161" i="32"/>
  <c r="AK160" i="32"/>
  <c r="AJ160" i="32"/>
  <c r="AK159" i="32"/>
  <c r="AJ159" i="32"/>
  <c r="AK158" i="32"/>
  <c r="AJ158" i="32"/>
  <c r="AK157" i="32"/>
  <c r="AJ157" i="32"/>
  <c r="AK156" i="32"/>
  <c r="AJ156" i="32"/>
  <c r="AK155" i="32"/>
  <c r="AJ155" i="32"/>
  <c r="AK154" i="32"/>
  <c r="AJ154" i="32"/>
  <c r="AK153" i="32"/>
  <c r="AJ153" i="32"/>
  <c r="AK152" i="32"/>
  <c r="AJ152" i="32"/>
  <c r="AK151" i="32"/>
  <c r="AJ151" i="32"/>
  <c r="AK150" i="32"/>
  <c r="AJ150" i="32"/>
  <c r="AK149" i="32"/>
  <c r="AJ149" i="32"/>
  <c r="AK148" i="32"/>
  <c r="AJ148" i="32"/>
  <c r="AK147" i="32"/>
  <c r="AJ147" i="32"/>
  <c r="AK146" i="32"/>
  <c r="AJ146" i="32"/>
  <c r="AK145" i="32"/>
  <c r="AJ145" i="32"/>
  <c r="AK144" i="32"/>
  <c r="AJ144" i="32"/>
  <c r="AK143" i="32"/>
  <c r="AJ143" i="32"/>
  <c r="AK142" i="32"/>
  <c r="AJ142" i="32"/>
  <c r="AK141" i="32"/>
  <c r="AJ141" i="32"/>
  <c r="AK140" i="32"/>
  <c r="AJ140" i="32"/>
  <c r="AK139" i="32"/>
  <c r="AJ139" i="32"/>
  <c r="AK138" i="32"/>
  <c r="AJ138" i="32"/>
  <c r="AK137" i="32"/>
  <c r="AJ137" i="32"/>
  <c r="AK136" i="32"/>
  <c r="AJ136" i="32"/>
  <c r="AK135" i="32"/>
  <c r="AJ135" i="32"/>
  <c r="AK134" i="32"/>
  <c r="AJ134" i="32"/>
  <c r="AK133" i="32"/>
  <c r="AJ133" i="32"/>
  <c r="AK132" i="32"/>
  <c r="AJ132" i="32"/>
  <c r="AK131" i="32"/>
  <c r="AJ131" i="32"/>
  <c r="AK130" i="32"/>
  <c r="AJ130" i="32"/>
  <c r="AK129" i="32"/>
  <c r="AJ129" i="32"/>
  <c r="AK128" i="32"/>
  <c r="AJ128" i="32"/>
  <c r="AK127" i="32"/>
  <c r="AJ127" i="32"/>
  <c r="AK126" i="32"/>
  <c r="AJ126" i="32"/>
  <c r="AK125" i="32"/>
  <c r="AJ125" i="32"/>
  <c r="AK124" i="32"/>
  <c r="AJ124" i="32"/>
  <c r="AK123" i="32"/>
  <c r="AJ123" i="32"/>
  <c r="AK122" i="32"/>
  <c r="AJ122" i="32"/>
  <c r="AK121" i="32"/>
  <c r="AJ121" i="32"/>
  <c r="AK120" i="32"/>
  <c r="AJ120" i="32"/>
  <c r="AK119" i="32"/>
  <c r="AJ119" i="32"/>
  <c r="AK118" i="32"/>
  <c r="AJ118" i="32"/>
  <c r="AK117" i="32"/>
  <c r="AJ117" i="32"/>
  <c r="AK116" i="32"/>
  <c r="AJ116" i="32"/>
  <c r="AK115" i="32"/>
  <c r="AJ115" i="32"/>
  <c r="AK114" i="32"/>
  <c r="AJ114" i="32"/>
  <c r="AK113" i="32"/>
  <c r="AJ113" i="32"/>
  <c r="AK112" i="32"/>
  <c r="AJ112" i="32"/>
  <c r="AK111" i="32"/>
  <c r="AJ111" i="32"/>
  <c r="AK110" i="32"/>
  <c r="AJ110" i="32"/>
  <c r="AK109" i="32"/>
  <c r="AJ109" i="32"/>
  <c r="AK108" i="32"/>
  <c r="AJ108" i="32"/>
  <c r="AK107" i="32"/>
  <c r="AJ107" i="32"/>
  <c r="AK106" i="32"/>
  <c r="AJ106" i="32"/>
  <c r="AK105" i="32"/>
  <c r="AJ105" i="32"/>
  <c r="AK104" i="32"/>
  <c r="AJ104" i="32"/>
  <c r="AK103" i="32"/>
  <c r="AJ103" i="32"/>
  <c r="AK102" i="32"/>
  <c r="AJ102" i="32"/>
  <c r="AK101" i="32"/>
  <c r="AJ101" i="32"/>
  <c r="AK100" i="32"/>
  <c r="AJ100" i="32"/>
  <c r="AK99" i="32"/>
  <c r="AJ99" i="32"/>
  <c r="AK98" i="32"/>
  <c r="AJ98" i="32"/>
  <c r="AK97" i="32"/>
  <c r="AJ97" i="32"/>
  <c r="AK96" i="32"/>
  <c r="AJ96" i="32"/>
  <c r="AK95" i="32"/>
  <c r="AJ95" i="32"/>
  <c r="AK94" i="32"/>
  <c r="AJ94" i="32"/>
  <c r="AK93" i="32"/>
  <c r="AJ93" i="32"/>
  <c r="AK92" i="32"/>
  <c r="AJ92" i="32"/>
  <c r="AK91" i="32"/>
  <c r="AJ91" i="32"/>
  <c r="AK90" i="32"/>
  <c r="AJ90" i="32"/>
  <c r="AK89" i="32"/>
  <c r="AJ89" i="32"/>
  <c r="AK88" i="32"/>
  <c r="AJ88" i="32"/>
  <c r="AK87" i="32"/>
  <c r="AJ87" i="32"/>
  <c r="AK86" i="32"/>
  <c r="AJ86" i="32"/>
  <c r="AK85" i="32"/>
  <c r="AJ85" i="32"/>
  <c r="AK84" i="32"/>
  <c r="AJ84" i="32"/>
  <c r="AK83" i="32"/>
  <c r="AJ83" i="32"/>
  <c r="AK82" i="32"/>
  <c r="AJ82" i="32"/>
  <c r="AK81" i="32"/>
  <c r="AJ81" i="32"/>
  <c r="AK80" i="32"/>
  <c r="AJ80" i="32"/>
  <c r="AK79" i="32"/>
  <c r="AJ79" i="32"/>
  <c r="AK78" i="32"/>
  <c r="AJ78" i="32"/>
  <c r="AK77" i="32"/>
  <c r="AJ77" i="32"/>
  <c r="AK76" i="32"/>
  <c r="AJ76" i="32"/>
  <c r="AK75" i="32"/>
  <c r="AJ75" i="32"/>
  <c r="AK74" i="32"/>
  <c r="AJ74" i="32"/>
  <c r="AK73" i="32"/>
  <c r="AJ73" i="32"/>
  <c r="AK72" i="32"/>
  <c r="AJ72" i="32"/>
  <c r="AK71" i="32"/>
  <c r="AJ71" i="32"/>
  <c r="AK70" i="32"/>
  <c r="AJ70" i="32"/>
  <c r="AK69" i="32"/>
  <c r="AJ69" i="32"/>
  <c r="AK68" i="32"/>
  <c r="AJ68" i="32"/>
  <c r="AK67" i="32"/>
  <c r="AJ67" i="32"/>
  <c r="AK66" i="32"/>
  <c r="AJ66" i="32"/>
  <c r="AK65" i="32"/>
  <c r="AJ65" i="32"/>
  <c r="AK64" i="32"/>
  <c r="AJ64" i="32"/>
  <c r="AK63" i="32"/>
  <c r="AJ63" i="32"/>
  <c r="AK62" i="32"/>
  <c r="AJ62" i="32"/>
  <c r="AK61" i="32"/>
  <c r="AJ61" i="32"/>
  <c r="AK60" i="32"/>
  <c r="AJ60" i="32"/>
  <c r="AK59" i="32"/>
  <c r="AJ59" i="32"/>
  <c r="AK58" i="32"/>
  <c r="AJ58" i="32"/>
  <c r="AK57" i="32"/>
  <c r="AJ57" i="32"/>
  <c r="AK56" i="32"/>
  <c r="AJ56" i="32"/>
  <c r="AK55" i="32"/>
  <c r="AJ55" i="32"/>
  <c r="AK54" i="32"/>
  <c r="AJ54" i="32"/>
  <c r="AK53" i="32"/>
  <c r="AJ53" i="32"/>
  <c r="AK52" i="32"/>
  <c r="AJ52" i="32"/>
  <c r="AK51" i="32"/>
  <c r="AJ51" i="32"/>
  <c r="AK50" i="32"/>
  <c r="AJ50" i="32"/>
  <c r="AK49" i="32"/>
  <c r="AJ49" i="32"/>
  <c r="AK48" i="32"/>
  <c r="AJ48" i="32"/>
  <c r="AK47" i="32"/>
  <c r="AJ47" i="32"/>
  <c r="AK46" i="32"/>
  <c r="AJ46" i="32"/>
  <c r="AK45" i="32"/>
  <c r="AJ45" i="32"/>
  <c r="AK44" i="32"/>
  <c r="AJ44" i="32"/>
  <c r="AK43" i="32"/>
  <c r="AJ43" i="32"/>
  <c r="AK42" i="32"/>
  <c r="AJ42" i="32"/>
  <c r="AK41" i="32"/>
  <c r="AJ41" i="32"/>
  <c r="AK40" i="32"/>
  <c r="AJ40" i="32"/>
  <c r="AK39" i="32"/>
  <c r="AJ39" i="32"/>
  <c r="AK38" i="32"/>
  <c r="AJ38" i="32"/>
  <c r="AK37" i="32"/>
  <c r="AJ37" i="32"/>
  <c r="AK36" i="32"/>
  <c r="AJ36" i="32"/>
  <c r="AK35" i="32"/>
  <c r="AJ35" i="32"/>
  <c r="AK34" i="32"/>
  <c r="AJ34" i="32"/>
  <c r="AK33" i="32"/>
  <c r="AJ33" i="32"/>
  <c r="AK32" i="32"/>
  <c r="AJ32" i="32"/>
  <c r="AK31" i="32"/>
  <c r="AJ31" i="32"/>
  <c r="AK30" i="32"/>
  <c r="AJ30" i="32"/>
  <c r="AK29" i="32"/>
  <c r="AJ29" i="32"/>
  <c r="AK28" i="32"/>
  <c r="AJ28" i="32"/>
  <c r="AK27" i="32"/>
  <c r="AJ27" i="32"/>
  <c r="AK26" i="32"/>
  <c r="AJ26" i="32"/>
  <c r="AK25" i="32"/>
  <c r="AJ25" i="32"/>
  <c r="AK24" i="32"/>
  <c r="AJ24" i="32"/>
  <c r="AK23" i="32"/>
  <c r="AJ23" i="32"/>
  <c r="AK22" i="32"/>
  <c r="AJ22" i="32"/>
  <c r="AK21" i="32"/>
  <c r="AJ21" i="32"/>
  <c r="AK20" i="32"/>
  <c r="AJ20" i="32"/>
  <c r="AK19" i="32"/>
  <c r="AJ19" i="32"/>
  <c r="AK18" i="32"/>
  <c r="AJ18" i="32"/>
  <c r="AK17" i="32"/>
  <c r="AJ17" i="32"/>
  <c r="AK16" i="32"/>
  <c r="AJ16" i="32"/>
  <c r="AK15" i="32"/>
  <c r="AJ15" i="32"/>
  <c r="AK14" i="32"/>
  <c r="AJ14" i="32"/>
  <c r="AL163" i="31"/>
  <c r="AK163" i="31"/>
  <c r="AL162" i="31"/>
  <c r="AK162" i="31"/>
  <c r="AL161" i="31"/>
  <c r="AK161" i="31"/>
  <c r="AL160" i="31"/>
  <c r="AK160" i="31"/>
  <c r="AL159" i="31"/>
  <c r="AK159" i="31"/>
  <c r="AL158" i="31"/>
  <c r="AK158" i="31"/>
  <c r="AL157" i="31"/>
  <c r="AK157" i="31"/>
  <c r="AL156" i="31"/>
  <c r="AK156" i="31"/>
  <c r="AL155" i="31"/>
  <c r="AK155" i="31"/>
  <c r="AL154" i="31"/>
  <c r="AK154" i="31"/>
  <c r="AL153" i="31"/>
  <c r="AK153" i="31"/>
  <c r="AL152" i="31"/>
  <c r="AK152" i="31"/>
  <c r="AL151" i="31"/>
  <c r="AK151" i="31"/>
  <c r="AL150" i="31"/>
  <c r="AK150" i="31"/>
  <c r="AL149" i="31"/>
  <c r="AK149" i="31"/>
  <c r="AL148" i="31"/>
  <c r="AK148" i="31"/>
  <c r="AL147" i="31"/>
  <c r="AK147" i="31"/>
  <c r="AL146" i="31"/>
  <c r="AK146" i="31"/>
  <c r="AL145" i="31"/>
  <c r="AK145" i="31"/>
  <c r="AL144" i="31"/>
  <c r="AK144" i="31"/>
  <c r="AL143" i="31"/>
  <c r="AK143" i="31"/>
  <c r="AL142" i="31"/>
  <c r="AK142" i="31"/>
  <c r="AL141" i="31"/>
  <c r="AK141" i="31"/>
  <c r="AL140" i="31"/>
  <c r="AK140" i="31"/>
  <c r="AL139" i="31"/>
  <c r="AK139" i="31"/>
  <c r="AL138" i="31"/>
  <c r="AK138" i="31"/>
  <c r="AL137" i="31"/>
  <c r="AK137" i="31"/>
  <c r="AL136" i="31"/>
  <c r="AK136" i="31"/>
  <c r="AL135" i="31"/>
  <c r="AK135" i="31"/>
  <c r="AL134" i="31"/>
  <c r="AK134" i="31"/>
  <c r="AL133" i="31"/>
  <c r="AK133" i="31"/>
  <c r="AL132" i="31"/>
  <c r="AK132" i="31"/>
  <c r="AL131" i="31"/>
  <c r="AK131" i="31"/>
  <c r="AL130" i="31"/>
  <c r="AK130" i="31"/>
  <c r="AL129" i="31"/>
  <c r="AK129" i="31"/>
  <c r="AL128" i="31"/>
  <c r="AK128" i="31"/>
  <c r="AL127" i="31"/>
  <c r="AK127" i="31"/>
  <c r="AL126" i="31"/>
  <c r="AK126" i="31"/>
  <c r="AL125" i="31"/>
  <c r="AK125" i="31"/>
  <c r="AL124" i="31"/>
  <c r="AK124" i="31"/>
  <c r="AL123" i="31"/>
  <c r="AK123" i="31"/>
  <c r="AL122" i="31"/>
  <c r="AK122" i="31"/>
  <c r="AL121" i="31"/>
  <c r="AK121" i="31"/>
  <c r="AL120" i="31"/>
  <c r="AK120" i="31"/>
  <c r="AL119" i="31"/>
  <c r="AK119" i="31"/>
  <c r="AL118" i="31"/>
  <c r="AK118" i="31"/>
  <c r="AL117" i="31"/>
  <c r="AK117" i="31"/>
  <c r="AL116" i="31"/>
  <c r="AK116" i="31"/>
  <c r="AL115" i="31"/>
  <c r="AK115" i="31"/>
  <c r="AL114" i="31"/>
  <c r="AK114" i="31"/>
  <c r="AL113" i="31"/>
  <c r="AK113" i="31"/>
  <c r="AL112" i="31"/>
  <c r="AK112" i="31"/>
  <c r="AL111" i="31"/>
  <c r="AK111" i="31"/>
  <c r="AL110" i="31"/>
  <c r="AK110" i="31"/>
  <c r="AL109" i="31"/>
  <c r="AK109" i="31"/>
  <c r="AL108" i="31"/>
  <c r="AK108" i="31"/>
  <c r="AL107" i="31"/>
  <c r="AK107" i="31"/>
  <c r="AL106" i="31"/>
  <c r="AK106" i="31"/>
  <c r="AL105" i="31"/>
  <c r="AK105" i="31"/>
  <c r="AL104" i="31"/>
  <c r="AK104" i="31"/>
  <c r="AL103" i="31"/>
  <c r="AK103" i="31"/>
  <c r="AL102" i="31"/>
  <c r="AK102" i="31"/>
  <c r="AL101" i="31"/>
  <c r="AK101" i="31"/>
  <c r="AL100" i="31"/>
  <c r="AK100" i="31"/>
  <c r="AL99" i="31"/>
  <c r="AK99" i="31"/>
  <c r="AL98" i="31"/>
  <c r="AK98" i="31"/>
  <c r="AL97" i="31"/>
  <c r="AK97" i="31"/>
  <c r="AL96" i="31"/>
  <c r="AK96" i="31"/>
  <c r="AL95" i="31"/>
  <c r="AK95" i="31"/>
  <c r="AL94" i="31"/>
  <c r="AK94" i="31"/>
  <c r="AL93" i="31"/>
  <c r="AK93" i="31"/>
  <c r="AL92" i="31"/>
  <c r="AK92" i="31"/>
  <c r="AL91" i="31"/>
  <c r="AK91" i="31"/>
  <c r="AL90" i="31"/>
  <c r="AK90" i="31"/>
  <c r="AL89" i="31"/>
  <c r="AK89" i="31"/>
  <c r="AL88" i="31"/>
  <c r="AK88" i="31"/>
  <c r="AL87" i="31"/>
  <c r="AK87" i="31"/>
  <c r="AL86" i="31"/>
  <c r="AK86" i="31"/>
  <c r="AL85" i="31"/>
  <c r="AK85" i="31"/>
  <c r="AL84" i="31"/>
  <c r="AK84" i="31"/>
  <c r="AL83" i="31"/>
  <c r="AK83" i="31"/>
  <c r="AL82" i="31"/>
  <c r="AK82" i="31"/>
  <c r="AL81" i="31"/>
  <c r="AK81" i="31"/>
  <c r="AL80" i="31"/>
  <c r="AK80" i="31"/>
  <c r="AL79" i="31"/>
  <c r="AK79" i="31"/>
  <c r="AL78" i="31"/>
  <c r="AK78" i="31"/>
  <c r="AL77" i="31"/>
  <c r="AK77" i="31"/>
  <c r="AL76" i="31"/>
  <c r="AK76" i="31"/>
  <c r="AL75" i="31"/>
  <c r="AK75" i="31"/>
  <c r="AL74" i="31"/>
  <c r="AK74" i="31"/>
  <c r="AL73" i="31"/>
  <c r="AK73" i="31"/>
  <c r="AL72" i="31"/>
  <c r="AK72" i="31"/>
  <c r="AL71" i="31"/>
  <c r="AK71" i="31"/>
  <c r="AL70" i="31"/>
  <c r="AK70" i="31"/>
  <c r="AL69" i="31"/>
  <c r="AK69" i="31"/>
  <c r="AL68" i="31"/>
  <c r="AK68" i="31"/>
  <c r="AL67" i="31"/>
  <c r="AK67" i="31"/>
  <c r="AL66" i="31"/>
  <c r="AK66" i="31"/>
  <c r="AL65" i="31"/>
  <c r="AK65" i="31"/>
  <c r="AL64" i="31"/>
  <c r="AK64" i="31"/>
  <c r="AL63" i="31"/>
  <c r="AK63" i="31"/>
  <c r="AL62" i="31"/>
  <c r="AK62" i="31"/>
  <c r="AL61" i="31"/>
  <c r="AK61" i="31"/>
  <c r="AL60" i="31"/>
  <c r="AK60" i="31"/>
  <c r="AL59" i="31"/>
  <c r="AK59" i="31"/>
  <c r="AL58" i="31"/>
  <c r="AK58" i="31"/>
  <c r="AL57" i="31"/>
  <c r="AK57" i="31"/>
  <c r="AL56" i="31"/>
  <c r="AK56" i="31"/>
  <c r="AL55" i="31"/>
  <c r="AK55" i="31"/>
  <c r="AL54" i="31"/>
  <c r="AK54" i="31"/>
  <c r="AL53" i="31"/>
  <c r="AK53" i="31"/>
  <c r="AL52" i="31"/>
  <c r="AK52" i="31"/>
  <c r="AL51" i="31"/>
  <c r="AK51" i="31"/>
  <c r="AL50" i="31"/>
  <c r="AK50" i="31"/>
  <c r="AL49" i="31"/>
  <c r="AK49" i="31"/>
  <c r="AL48" i="31"/>
  <c r="AK48" i="31"/>
  <c r="AL47" i="31"/>
  <c r="AK47" i="31"/>
  <c r="AL46" i="31"/>
  <c r="AK46" i="31"/>
  <c r="AL45" i="31"/>
  <c r="AK45" i="31"/>
  <c r="AL44" i="31"/>
  <c r="AK44" i="31"/>
  <c r="AL43" i="31"/>
  <c r="AK43" i="31"/>
  <c r="AL42" i="31"/>
  <c r="AK42" i="31"/>
  <c r="AL41" i="31"/>
  <c r="AK41" i="31"/>
  <c r="AL40" i="31"/>
  <c r="AK40" i="31"/>
  <c r="AL39" i="31"/>
  <c r="AK39" i="31"/>
  <c r="AL38" i="31"/>
  <c r="AK38" i="31"/>
  <c r="AL37" i="31"/>
  <c r="AK37" i="31"/>
  <c r="AL36" i="31"/>
  <c r="AK36" i="31"/>
  <c r="AL35" i="31"/>
  <c r="AK35" i="31"/>
  <c r="AL34" i="31"/>
  <c r="AK34" i="31"/>
  <c r="AL33" i="31"/>
  <c r="AK33" i="31"/>
  <c r="AL32" i="31"/>
  <c r="AK32" i="31"/>
  <c r="AL31" i="31"/>
  <c r="AK31" i="31"/>
  <c r="AL30" i="31"/>
  <c r="AK30" i="31"/>
  <c r="AL29" i="31"/>
  <c r="AK29" i="31"/>
  <c r="AL28" i="31"/>
  <c r="AK28" i="31"/>
  <c r="AL27" i="31"/>
  <c r="AK27" i="31"/>
  <c r="AL26" i="31"/>
  <c r="AK26" i="31"/>
  <c r="AL25" i="31"/>
  <c r="AK25" i="31"/>
  <c r="AL24" i="31"/>
  <c r="AK24" i="31"/>
  <c r="AL23" i="31"/>
  <c r="AK23" i="31"/>
  <c r="AL22" i="31"/>
  <c r="AK22" i="31"/>
  <c r="AL21" i="31"/>
  <c r="AK21" i="31"/>
  <c r="AL20" i="31"/>
  <c r="AK20" i="31"/>
  <c r="AL19" i="31"/>
  <c r="AK19" i="31"/>
  <c r="AL18" i="31"/>
  <c r="AK18" i="31"/>
  <c r="AL17" i="31"/>
  <c r="AK17" i="31"/>
  <c r="AL16" i="31"/>
  <c r="AK16" i="31"/>
  <c r="AL15" i="31"/>
  <c r="AK15" i="31"/>
  <c r="AL14" i="31"/>
  <c r="AK14" i="31"/>
  <c r="AK163" i="30"/>
  <c r="AJ163" i="30"/>
  <c r="AK162" i="30"/>
  <c r="AJ162" i="30"/>
  <c r="AK161" i="30"/>
  <c r="AJ161" i="30"/>
  <c r="AK160" i="30"/>
  <c r="AJ160" i="30"/>
  <c r="AK159" i="30"/>
  <c r="AJ159" i="30"/>
  <c r="AK158" i="30"/>
  <c r="AJ158" i="30"/>
  <c r="AK157" i="30"/>
  <c r="AJ157" i="30"/>
  <c r="AK156" i="30"/>
  <c r="AJ156" i="30"/>
  <c r="AK155" i="30"/>
  <c r="AJ155" i="30"/>
  <c r="AK154" i="30"/>
  <c r="AJ154" i="30"/>
  <c r="AK153" i="30"/>
  <c r="AJ153" i="30"/>
  <c r="AK152" i="30"/>
  <c r="AJ152" i="30"/>
  <c r="AK151" i="30"/>
  <c r="AJ151" i="30"/>
  <c r="AK150" i="30"/>
  <c r="AJ150" i="30"/>
  <c r="AK149" i="30"/>
  <c r="AJ149" i="30"/>
  <c r="AK148" i="30"/>
  <c r="AJ148" i="30"/>
  <c r="AK147" i="30"/>
  <c r="AJ147" i="30"/>
  <c r="AK146" i="30"/>
  <c r="AJ146" i="30"/>
  <c r="AK145" i="30"/>
  <c r="AJ145" i="30"/>
  <c r="AK144" i="30"/>
  <c r="AJ144" i="30"/>
  <c r="AK143" i="30"/>
  <c r="AJ143" i="30"/>
  <c r="AK142" i="30"/>
  <c r="AJ142" i="30"/>
  <c r="AK141" i="30"/>
  <c r="AJ141" i="30"/>
  <c r="AK140" i="30"/>
  <c r="AJ140" i="30"/>
  <c r="AK139" i="30"/>
  <c r="AJ139" i="30"/>
  <c r="AK138" i="30"/>
  <c r="AJ138" i="30"/>
  <c r="AK137" i="30"/>
  <c r="AJ137" i="30"/>
  <c r="AK136" i="30"/>
  <c r="AJ136" i="30"/>
  <c r="AK135" i="30"/>
  <c r="AJ135" i="30"/>
  <c r="AK134" i="30"/>
  <c r="AJ134" i="30"/>
  <c r="AK133" i="30"/>
  <c r="AJ133" i="30"/>
  <c r="AK132" i="30"/>
  <c r="AJ132" i="30"/>
  <c r="AK131" i="30"/>
  <c r="AJ131" i="30"/>
  <c r="AK130" i="30"/>
  <c r="AJ130" i="30"/>
  <c r="AK129" i="30"/>
  <c r="AJ129" i="30"/>
  <c r="AK128" i="30"/>
  <c r="AJ128" i="30"/>
  <c r="AK127" i="30"/>
  <c r="AJ127" i="30"/>
  <c r="AK126" i="30"/>
  <c r="AJ126" i="30"/>
  <c r="AK125" i="30"/>
  <c r="AJ125" i="30"/>
  <c r="AK124" i="30"/>
  <c r="AJ124" i="30"/>
  <c r="AK123" i="30"/>
  <c r="AJ123" i="30"/>
  <c r="AK122" i="30"/>
  <c r="AJ122" i="30"/>
  <c r="AK121" i="30"/>
  <c r="AJ121" i="30"/>
  <c r="AK120" i="30"/>
  <c r="AJ120" i="30"/>
  <c r="AK119" i="30"/>
  <c r="AJ119" i="30"/>
  <c r="AK118" i="30"/>
  <c r="AJ118" i="30"/>
  <c r="AK117" i="30"/>
  <c r="AJ117" i="30"/>
  <c r="AK116" i="30"/>
  <c r="AJ116" i="30"/>
  <c r="AK115" i="30"/>
  <c r="AJ115" i="30"/>
  <c r="AK114" i="30"/>
  <c r="AJ114" i="30"/>
  <c r="AK113" i="30"/>
  <c r="AJ113" i="30"/>
  <c r="AK112" i="30"/>
  <c r="AJ112" i="30"/>
  <c r="AK111" i="30"/>
  <c r="AJ111" i="30"/>
  <c r="AK110" i="30"/>
  <c r="AJ110" i="30"/>
  <c r="AK109" i="30"/>
  <c r="AJ109" i="30"/>
  <c r="AK108" i="30"/>
  <c r="AJ108" i="30"/>
  <c r="AK107" i="30"/>
  <c r="AJ107" i="30"/>
  <c r="AK106" i="30"/>
  <c r="AJ106" i="30"/>
  <c r="AK105" i="30"/>
  <c r="AJ105" i="30"/>
  <c r="AK104" i="30"/>
  <c r="AJ104" i="30"/>
  <c r="AK103" i="30"/>
  <c r="AJ103" i="30"/>
  <c r="AK102" i="30"/>
  <c r="AJ102" i="30"/>
  <c r="AK101" i="30"/>
  <c r="AJ101" i="30"/>
  <c r="AK100" i="30"/>
  <c r="AJ100" i="30"/>
  <c r="AK99" i="30"/>
  <c r="AJ99" i="30"/>
  <c r="AK98" i="30"/>
  <c r="AJ98" i="30"/>
  <c r="AK97" i="30"/>
  <c r="AJ97" i="30"/>
  <c r="AK96" i="30"/>
  <c r="AJ96" i="30"/>
  <c r="AK95" i="30"/>
  <c r="AJ95" i="30"/>
  <c r="AK94" i="30"/>
  <c r="AJ94" i="30"/>
  <c r="AK93" i="30"/>
  <c r="AJ93" i="30"/>
  <c r="AK92" i="30"/>
  <c r="AJ92" i="30"/>
  <c r="AK91" i="30"/>
  <c r="AJ91" i="30"/>
  <c r="AK90" i="30"/>
  <c r="AJ90" i="30"/>
  <c r="AK89" i="30"/>
  <c r="AJ89" i="30"/>
  <c r="AK88" i="30"/>
  <c r="AJ88" i="30"/>
  <c r="AK87" i="30"/>
  <c r="AJ87" i="30"/>
  <c r="AK86" i="30"/>
  <c r="AJ86" i="30"/>
  <c r="AK85" i="30"/>
  <c r="AJ85" i="30"/>
  <c r="AK84" i="30"/>
  <c r="AJ84" i="30"/>
  <c r="AK83" i="30"/>
  <c r="AJ83" i="30"/>
  <c r="AK82" i="30"/>
  <c r="AJ82" i="30"/>
  <c r="AK81" i="30"/>
  <c r="AJ81" i="30"/>
  <c r="AK80" i="30"/>
  <c r="AJ80" i="30"/>
  <c r="AK79" i="30"/>
  <c r="AJ79" i="30"/>
  <c r="AK78" i="30"/>
  <c r="AJ78" i="30"/>
  <c r="AK77" i="30"/>
  <c r="AJ77" i="30"/>
  <c r="AK76" i="30"/>
  <c r="AJ76" i="30"/>
  <c r="AK75" i="30"/>
  <c r="AJ75" i="30"/>
  <c r="AK74" i="30"/>
  <c r="AJ74" i="30"/>
  <c r="AK73" i="30"/>
  <c r="AJ73" i="30"/>
  <c r="AK72" i="30"/>
  <c r="AJ72" i="30"/>
  <c r="AK71" i="30"/>
  <c r="AJ71" i="30"/>
  <c r="AK70" i="30"/>
  <c r="AJ70" i="30"/>
  <c r="AK69" i="30"/>
  <c r="AJ69" i="30"/>
  <c r="AK68" i="30"/>
  <c r="AJ68" i="30"/>
  <c r="AK67" i="30"/>
  <c r="AJ67" i="30"/>
  <c r="AK66" i="30"/>
  <c r="AJ66" i="30"/>
  <c r="AK65" i="30"/>
  <c r="AJ65" i="30"/>
  <c r="AK64" i="30"/>
  <c r="AJ64" i="30"/>
  <c r="AK63" i="30"/>
  <c r="AJ63" i="30"/>
  <c r="AK62" i="30"/>
  <c r="AJ62" i="30"/>
  <c r="AK61" i="30"/>
  <c r="AJ61" i="30"/>
  <c r="AK60" i="30"/>
  <c r="AJ60" i="30"/>
  <c r="AK59" i="30"/>
  <c r="AJ59" i="30"/>
  <c r="AK58" i="30"/>
  <c r="AJ58" i="30"/>
  <c r="AK57" i="30"/>
  <c r="AJ57" i="30"/>
  <c r="AK56" i="30"/>
  <c r="AJ56" i="30"/>
  <c r="AK55" i="30"/>
  <c r="AJ55" i="30"/>
  <c r="AK54" i="30"/>
  <c r="AJ54" i="30"/>
  <c r="AK53" i="30"/>
  <c r="AJ53" i="30"/>
  <c r="AK52" i="30"/>
  <c r="AJ52" i="30"/>
  <c r="AK51" i="30"/>
  <c r="AJ51" i="30"/>
  <c r="AK50" i="30"/>
  <c r="AJ50" i="30"/>
  <c r="AK49" i="30"/>
  <c r="AJ49" i="30"/>
  <c r="AK48" i="30"/>
  <c r="AJ48" i="30"/>
  <c r="AK47" i="30"/>
  <c r="AJ47" i="30"/>
  <c r="AK46" i="30"/>
  <c r="AJ46" i="30"/>
  <c r="AK45" i="30"/>
  <c r="AJ45" i="30"/>
  <c r="AK44" i="30"/>
  <c r="AJ44" i="30"/>
  <c r="AK43" i="30"/>
  <c r="AJ43" i="30"/>
  <c r="AK42" i="30"/>
  <c r="AJ42" i="30"/>
  <c r="AK41" i="30"/>
  <c r="AJ41" i="30"/>
  <c r="AK40" i="30"/>
  <c r="AJ40" i="30"/>
  <c r="AK39" i="30"/>
  <c r="AJ39" i="30"/>
  <c r="AK38" i="30"/>
  <c r="AJ38" i="30"/>
  <c r="AK37" i="30"/>
  <c r="AJ37" i="30"/>
  <c r="AK36" i="30"/>
  <c r="AJ36" i="30"/>
  <c r="AK35" i="30"/>
  <c r="AJ35" i="30"/>
  <c r="AK34" i="30"/>
  <c r="AJ34" i="30"/>
  <c r="AK33" i="30"/>
  <c r="AJ33" i="30"/>
  <c r="AK32" i="30"/>
  <c r="AJ32" i="30"/>
  <c r="AK31" i="30"/>
  <c r="AJ31" i="30"/>
  <c r="AK30" i="30"/>
  <c r="AJ30" i="30"/>
  <c r="AK29" i="30"/>
  <c r="AJ29" i="30"/>
  <c r="AK28" i="30"/>
  <c r="AJ28" i="30"/>
  <c r="AK27" i="30"/>
  <c r="AJ27" i="30"/>
  <c r="AK26" i="30"/>
  <c r="AJ26" i="30"/>
  <c r="AK25" i="30"/>
  <c r="AJ25" i="30"/>
  <c r="AK24" i="30"/>
  <c r="AJ24" i="30"/>
  <c r="AK23" i="30"/>
  <c r="AJ23" i="30"/>
  <c r="AK22" i="30"/>
  <c r="AJ22" i="30"/>
  <c r="AK21" i="30"/>
  <c r="AJ21" i="30"/>
  <c r="AK20" i="30"/>
  <c r="AJ20" i="30"/>
  <c r="AK19" i="30"/>
  <c r="AJ19" i="30"/>
  <c r="AK18" i="30"/>
  <c r="AJ18" i="30"/>
  <c r="AK17" i="30"/>
  <c r="AJ17" i="30"/>
  <c r="AK16" i="30"/>
  <c r="AJ16" i="30"/>
  <c r="AK15" i="30"/>
  <c r="AJ15" i="30"/>
  <c r="AK14" i="30"/>
  <c r="AJ14" i="30"/>
  <c r="AL163" i="29"/>
  <c r="AK163" i="29"/>
  <c r="AL162" i="29"/>
  <c r="AK162" i="29"/>
  <c r="AL161" i="29"/>
  <c r="AK161" i="29"/>
  <c r="AL160" i="29"/>
  <c r="AK160" i="29"/>
  <c r="AL159" i="29"/>
  <c r="AK159" i="29"/>
  <c r="AL158" i="29"/>
  <c r="AK158" i="29"/>
  <c r="AL157" i="29"/>
  <c r="AK157" i="29"/>
  <c r="AL156" i="29"/>
  <c r="AK156" i="29"/>
  <c r="AL155" i="29"/>
  <c r="AK155" i="29"/>
  <c r="AL154" i="29"/>
  <c r="AK154" i="29"/>
  <c r="AL153" i="29"/>
  <c r="AK153" i="29"/>
  <c r="AL152" i="29"/>
  <c r="AK152" i="29"/>
  <c r="AL151" i="29"/>
  <c r="AK151" i="29"/>
  <c r="AL150" i="29"/>
  <c r="AK150" i="29"/>
  <c r="AL149" i="29"/>
  <c r="AK149" i="29"/>
  <c r="AL148" i="29"/>
  <c r="AK148" i="29"/>
  <c r="AL147" i="29"/>
  <c r="AK147" i="29"/>
  <c r="AL146" i="29"/>
  <c r="AK146" i="29"/>
  <c r="AL145" i="29"/>
  <c r="AK145" i="29"/>
  <c r="AL144" i="29"/>
  <c r="AK144" i="29"/>
  <c r="AL143" i="29"/>
  <c r="AK143" i="29"/>
  <c r="AL142" i="29"/>
  <c r="AK142" i="29"/>
  <c r="AL141" i="29"/>
  <c r="AK141" i="29"/>
  <c r="AL140" i="29"/>
  <c r="AK140" i="29"/>
  <c r="AL139" i="29"/>
  <c r="AK139" i="29"/>
  <c r="AL138" i="29"/>
  <c r="AK138" i="29"/>
  <c r="AL137" i="29"/>
  <c r="AK137" i="29"/>
  <c r="AL136" i="29"/>
  <c r="AK136" i="29"/>
  <c r="AL135" i="29"/>
  <c r="AK135" i="29"/>
  <c r="AL134" i="29"/>
  <c r="AK134" i="29"/>
  <c r="AL133" i="29"/>
  <c r="AK133" i="29"/>
  <c r="AL132" i="29"/>
  <c r="AK132" i="29"/>
  <c r="AL131" i="29"/>
  <c r="AK131" i="29"/>
  <c r="AL130" i="29"/>
  <c r="AK130" i="29"/>
  <c r="AL129" i="29"/>
  <c r="AK129" i="29"/>
  <c r="AL128" i="29"/>
  <c r="AK128" i="29"/>
  <c r="AL127" i="29"/>
  <c r="AK127" i="29"/>
  <c r="AL126" i="29"/>
  <c r="AK126" i="29"/>
  <c r="AL125" i="29"/>
  <c r="AK125" i="29"/>
  <c r="AL124" i="29"/>
  <c r="AK124" i="29"/>
  <c r="AL123" i="29"/>
  <c r="AK123" i="29"/>
  <c r="AL122" i="29"/>
  <c r="AK122" i="29"/>
  <c r="AL121" i="29"/>
  <c r="AK121" i="29"/>
  <c r="AL120" i="29"/>
  <c r="AK120" i="29"/>
  <c r="AL119" i="29"/>
  <c r="AK119" i="29"/>
  <c r="AL118" i="29"/>
  <c r="AK118" i="29"/>
  <c r="AL117" i="29"/>
  <c r="AK117" i="29"/>
  <c r="AL116" i="29"/>
  <c r="AK116" i="29"/>
  <c r="AL115" i="29"/>
  <c r="AK115" i="29"/>
  <c r="AL114" i="29"/>
  <c r="AK114" i="29"/>
  <c r="AL113" i="29"/>
  <c r="AK113" i="29"/>
  <c r="AL112" i="29"/>
  <c r="AK112" i="29"/>
  <c r="AL111" i="29"/>
  <c r="AK111" i="29"/>
  <c r="AL110" i="29"/>
  <c r="AK110" i="29"/>
  <c r="AL109" i="29"/>
  <c r="AK109" i="29"/>
  <c r="AL108" i="29"/>
  <c r="AK108" i="29"/>
  <c r="AL107" i="29"/>
  <c r="AK107" i="29"/>
  <c r="AL106" i="29"/>
  <c r="AK106" i="29"/>
  <c r="AL105" i="29"/>
  <c r="AK105" i="29"/>
  <c r="AL104" i="29"/>
  <c r="AK104" i="29"/>
  <c r="AL103" i="29"/>
  <c r="AK103" i="29"/>
  <c r="AL102" i="29"/>
  <c r="AK102" i="29"/>
  <c r="AL101" i="29"/>
  <c r="AK101" i="29"/>
  <c r="AL100" i="29"/>
  <c r="AK100" i="29"/>
  <c r="AL99" i="29"/>
  <c r="AK99" i="29"/>
  <c r="AL98" i="29"/>
  <c r="AK98" i="29"/>
  <c r="AL97" i="29"/>
  <c r="AK97" i="29"/>
  <c r="AL96" i="29"/>
  <c r="AK96" i="29"/>
  <c r="AL95" i="29"/>
  <c r="AK95" i="29"/>
  <c r="AL94" i="29"/>
  <c r="AK94" i="29"/>
  <c r="AL93" i="29"/>
  <c r="AK93" i="29"/>
  <c r="AL92" i="29"/>
  <c r="AK92" i="29"/>
  <c r="AL91" i="29"/>
  <c r="AK91" i="29"/>
  <c r="AL90" i="29"/>
  <c r="AK90" i="29"/>
  <c r="AL89" i="29"/>
  <c r="AK89" i="29"/>
  <c r="AL88" i="29"/>
  <c r="AK88" i="29"/>
  <c r="AL87" i="29"/>
  <c r="AK87" i="29"/>
  <c r="AL86" i="29"/>
  <c r="AK86" i="29"/>
  <c r="AL85" i="29"/>
  <c r="AK85" i="29"/>
  <c r="AL84" i="29"/>
  <c r="AK84" i="29"/>
  <c r="AL83" i="29"/>
  <c r="AK83" i="29"/>
  <c r="AL82" i="29"/>
  <c r="AK82" i="29"/>
  <c r="AL81" i="29"/>
  <c r="AK81" i="29"/>
  <c r="AL80" i="29"/>
  <c r="AK80" i="29"/>
  <c r="AL79" i="29"/>
  <c r="AK79" i="29"/>
  <c r="AL78" i="29"/>
  <c r="AK78" i="29"/>
  <c r="AL77" i="29"/>
  <c r="AK77" i="29"/>
  <c r="AL76" i="29"/>
  <c r="AK76" i="29"/>
  <c r="AL75" i="29"/>
  <c r="AK75" i="29"/>
  <c r="AL74" i="29"/>
  <c r="AK74" i="29"/>
  <c r="AL73" i="29"/>
  <c r="AK73" i="29"/>
  <c r="AL72" i="29"/>
  <c r="AK72" i="29"/>
  <c r="AL71" i="29"/>
  <c r="AK71" i="29"/>
  <c r="AL70" i="29"/>
  <c r="AK70" i="29"/>
  <c r="AL69" i="29"/>
  <c r="AK69" i="29"/>
  <c r="AL68" i="29"/>
  <c r="AK68" i="29"/>
  <c r="AL67" i="29"/>
  <c r="AK67" i="29"/>
  <c r="AL66" i="29"/>
  <c r="AK66" i="29"/>
  <c r="AL65" i="29"/>
  <c r="AK65" i="29"/>
  <c r="AL64" i="29"/>
  <c r="AK64" i="29"/>
  <c r="AL63" i="29"/>
  <c r="AK63" i="29"/>
  <c r="AL62" i="29"/>
  <c r="AK62" i="29"/>
  <c r="AL61" i="29"/>
  <c r="AK61" i="29"/>
  <c r="AL60" i="29"/>
  <c r="AK60" i="29"/>
  <c r="AL59" i="29"/>
  <c r="AK59" i="29"/>
  <c r="AL58" i="29"/>
  <c r="AK58" i="29"/>
  <c r="AL57" i="29"/>
  <c r="AK57" i="29"/>
  <c r="AL56" i="29"/>
  <c r="AK56" i="29"/>
  <c r="AL55" i="29"/>
  <c r="AK55" i="29"/>
  <c r="AL54" i="29"/>
  <c r="AK54" i="29"/>
  <c r="AL53" i="29"/>
  <c r="AK53" i="29"/>
  <c r="AL52" i="29"/>
  <c r="AK52" i="29"/>
  <c r="AL51" i="29"/>
  <c r="AK51" i="29"/>
  <c r="AL50" i="29"/>
  <c r="AK50" i="29"/>
  <c r="AL49" i="29"/>
  <c r="AK49" i="29"/>
  <c r="AL48" i="29"/>
  <c r="AK48" i="29"/>
  <c r="AL47" i="29"/>
  <c r="AK47" i="29"/>
  <c r="AL46" i="29"/>
  <c r="AK46" i="29"/>
  <c r="AL45" i="29"/>
  <c r="AK45" i="29"/>
  <c r="AL44" i="29"/>
  <c r="AK44" i="29"/>
  <c r="AL43" i="29"/>
  <c r="AK43" i="29"/>
  <c r="AL42" i="29"/>
  <c r="AK42" i="29"/>
  <c r="AL41" i="29"/>
  <c r="AK41" i="29"/>
  <c r="AL40" i="29"/>
  <c r="AK40" i="29"/>
  <c r="AL39" i="29"/>
  <c r="AK39" i="29"/>
  <c r="AL38" i="29"/>
  <c r="AK38" i="29"/>
  <c r="AL37" i="29"/>
  <c r="AK37" i="29"/>
  <c r="AL36" i="29"/>
  <c r="AK36" i="29"/>
  <c r="AL35" i="29"/>
  <c r="AK35" i="29"/>
  <c r="AL34" i="29"/>
  <c r="AK34" i="29"/>
  <c r="AL33" i="29"/>
  <c r="AK33" i="29"/>
  <c r="AL32" i="29"/>
  <c r="AK32" i="29"/>
  <c r="AL31" i="29"/>
  <c r="AK31" i="29"/>
  <c r="AL30" i="29"/>
  <c r="AK30" i="29"/>
  <c r="AL29" i="29"/>
  <c r="AK29" i="29"/>
  <c r="AL28" i="29"/>
  <c r="AK28" i="29"/>
  <c r="AL27" i="29"/>
  <c r="AK27" i="29"/>
  <c r="AL26" i="29"/>
  <c r="AK26" i="29"/>
  <c r="AL25" i="29"/>
  <c r="AK25" i="29"/>
  <c r="AL24" i="29"/>
  <c r="AK24" i="29"/>
  <c r="AL23" i="29"/>
  <c r="AK23" i="29"/>
  <c r="AL22" i="29"/>
  <c r="AK22" i="29"/>
  <c r="AL21" i="29"/>
  <c r="AK21" i="29"/>
  <c r="AL20" i="29"/>
  <c r="AK20" i="29"/>
  <c r="AL19" i="29"/>
  <c r="AK19" i="29"/>
  <c r="AL18" i="29"/>
  <c r="AK18" i="29"/>
  <c r="AL17" i="29"/>
  <c r="AK17" i="29"/>
  <c r="AL16" i="29"/>
  <c r="AK16" i="29"/>
  <c r="AL15" i="29"/>
  <c r="AK15" i="29"/>
  <c r="AL14" i="29"/>
  <c r="AK14" i="29"/>
  <c r="AL163" i="28"/>
  <c r="AK163" i="28"/>
  <c r="AL162" i="28"/>
  <c r="AK162" i="28"/>
  <c r="AL161" i="28"/>
  <c r="AK161" i="28"/>
  <c r="AL160" i="28"/>
  <c r="AK160" i="28"/>
  <c r="AL159" i="28"/>
  <c r="AK159" i="28"/>
  <c r="AL158" i="28"/>
  <c r="AK158" i="28"/>
  <c r="AL157" i="28"/>
  <c r="AK157" i="28"/>
  <c r="AL156" i="28"/>
  <c r="AK156" i="28"/>
  <c r="AL155" i="28"/>
  <c r="AK155" i="28"/>
  <c r="AL154" i="28"/>
  <c r="AK154" i="28"/>
  <c r="AL153" i="28"/>
  <c r="AK153" i="28"/>
  <c r="AL152" i="28"/>
  <c r="AK152" i="28"/>
  <c r="AL151" i="28"/>
  <c r="AK151" i="28"/>
  <c r="AL150" i="28"/>
  <c r="AK150" i="28"/>
  <c r="AL149" i="28"/>
  <c r="AK149" i="28"/>
  <c r="AL148" i="28"/>
  <c r="AK148" i="28"/>
  <c r="AL147" i="28"/>
  <c r="AK147" i="28"/>
  <c r="AL146" i="28"/>
  <c r="AK146" i="28"/>
  <c r="AL145" i="28"/>
  <c r="AK145" i="28"/>
  <c r="AL144" i="28"/>
  <c r="AK144" i="28"/>
  <c r="AL143" i="28"/>
  <c r="AK143" i="28"/>
  <c r="AL142" i="28"/>
  <c r="AK142" i="28"/>
  <c r="AL141" i="28"/>
  <c r="AK141" i="28"/>
  <c r="AL140" i="28"/>
  <c r="AK140" i="28"/>
  <c r="AL139" i="28"/>
  <c r="AK139" i="28"/>
  <c r="AL138" i="28"/>
  <c r="AK138" i="28"/>
  <c r="AL137" i="28"/>
  <c r="AK137" i="28"/>
  <c r="AL136" i="28"/>
  <c r="AK136" i="28"/>
  <c r="AL135" i="28"/>
  <c r="AK135" i="28"/>
  <c r="AL134" i="28"/>
  <c r="AK134" i="28"/>
  <c r="AL133" i="28"/>
  <c r="AK133" i="28"/>
  <c r="AL132" i="28"/>
  <c r="AK132" i="28"/>
  <c r="AL131" i="28"/>
  <c r="AK131" i="28"/>
  <c r="AL130" i="28"/>
  <c r="AK130" i="28"/>
  <c r="AL129" i="28"/>
  <c r="AK129" i="28"/>
  <c r="AL128" i="28"/>
  <c r="AK128" i="28"/>
  <c r="AL127" i="28"/>
  <c r="AK127" i="28"/>
  <c r="AL126" i="28"/>
  <c r="AK126" i="28"/>
  <c r="AL125" i="28"/>
  <c r="AK125" i="28"/>
  <c r="AL124" i="28"/>
  <c r="AK124" i="28"/>
  <c r="AL123" i="28"/>
  <c r="AK123" i="28"/>
  <c r="AL122" i="28"/>
  <c r="AK122" i="28"/>
  <c r="AL121" i="28"/>
  <c r="AK121" i="28"/>
  <c r="AL120" i="28"/>
  <c r="AK120" i="28"/>
  <c r="AL119" i="28"/>
  <c r="AK119" i="28"/>
  <c r="AL118" i="28"/>
  <c r="AK118" i="28"/>
  <c r="AL117" i="28"/>
  <c r="AK117" i="28"/>
  <c r="AL116" i="28"/>
  <c r="AK116" i="28"/>
  <c r="AL115" i="28"/>
  <c r="AK115" i="28"/>
  <c r="AL114" i="28"/>
  <c r="AK114" i="28"/>
  <c r="AL113" i="28"/>
  <c r="AK113" i="28"/>
  <c r="AL112" i="28"/>
  <c r="AK112" i="28"/>
  <c r="AL111" i="28"/>
  <c r="AK111" i="28"/>
  <c r="AL110" i="28"/>
  <c r="AK110" i="28"/>
  <c r="AL109" i="28"/>
  <c r="AK109" i="28"/>
  <c r="AL108" i="28"/>
  <c r="AK108" i="28"/>
  <c r="AL107" i="28"/>
  <c r="AK107" i="28"/>
  <c r="AL106" i="28"/>
  <c r="AK106" i="28"/>
  <c r="AL105" i="28"/>
  <c r="AK105" i="28"/>
  <c r="AL104" i="28"/>
  <c r="AK104" i="28"/>
  <c r="AL103" i="28"/>
  <c r="AK103" i="28"/>
  <c r="AL102" i="28"/>
  <c r="AK102" i="28"/>
  <c r="AL101" i="28"/>
  <c r="AK101" i="28"/>
  <c r="AL100" i="28"/>
  <c r="AK100" i="28"/>
  <c r="AL99" i="28"/>
  <c r="AK99" i="28"/>
  <c r="AL98" i="28"/>
  <c r="AK98" i="28"/>
  <c r="AL97" i="28"/>
  <c r="AK97" i="28"/>
  <c r="AL96" i="28"/>
  <c r="AK96" i="28"/>
  <c r="AL95" i="28"/>
  <c r="AK95" i="28"/>
  <c r="AL94" i="28"/>
  <c r="AK94" i="28"/>
  <c r="AL93" i="28"/>
  <c r="AK93" i="28"/>
  <c r="AL92" i="28"/>
  <c r="AK92" i="28"/>
  <c r="AL91" i="28"/>
  <c r="AK91" i="28"/>
  <c r="AL90" i="28"/>
  <c r="AK90" i="28"/>
  <c r="AL89" i="28"/>
  <c r="AK89" i="28"/>
  <c r="AL88" i="28"/>
  <c r="AK88" i="28"/>
  <c r="AL87" i="28"/>
  <c r="AK87" i="28"/>
  <c r="AL86" i="28"/>
  <c r="AK86" i="28"/>
  <c r="AL85" i="28"/>
  <c r="AK85" i="28"/>
  <c r="AL84" i="28"/>
  <c r="AK84" i="28"/>
  <c r="AL83" i="28"/>
  <c r="AK83" i="28"/>
  <c r="AL82" i="28"/>
  <c r="AK82" i="28"/>
  <c r="AL81" i="28"/>
  <c r="AK81" i="28"/>
  <c r="AL80" i="28"/>
  <c r="AK80" i="28"/>
  <c r="AL79" i="28"/>
  <c r="AK79" i="28"/>
  <c r="AL78" i="28"/>
  <c r="AK78" i="28"/>
  <c r="AL77" i="28"/>
  <c r="AK77" i="28"/>
  <c r="AL76" i="28"/>
  <c r="AK76" i="28"/>
  <c r="AL75" i="28"/>
  <c r="AK75" i="28"/>
  <c r="AL74" i="28"/>
  <c r="AK74" i="28"/>
  <c r="AL73" i="28"/>
  <c r="AK73" i="28"/>
  <c r="AL72" i="28"/>
  <c r="AK72" i="28"/>
  <c r="AL71" i="28"/>
  <c r="AK71" i="28"/>
  <c r="AL70" i="28"/>
  <c r="AK70" i="28"/>
  <c r="AL69" i="28"/>
  <c r="AK69" i="28"/>
  <c r="AL68" i="28"/>
  <c r="AK68" i="28"/>
  <c r="AL67" i="28"/>
  <c r="AK67" i="28"/>
  <c r="AL66" i="28"/>
  <c r="AK66" i="28"/>
  <c r="AL65" i="28"/>
  <c r="AK65" i="28"/>
  <c r="AL64" i="28"/>
  <c r="AK64" i="28"/>
  <c r="AL63" i="28"/>
  <c r="AK63" i="28"/>
  <c r="AL62" i="28"/>
  <c r="AK62" i="28"/>
  <c r="AL61" i="28"/>
  <c r="AK61" i="28"/>
  <c r="AL60" i="28"/>
  <c r="AK60" i="28"/>
  <c r="AL59" i="28"/>
  <c r="AK59" i="28"/>
  <c r="AL58" i="28"/>
  <c r="AK58" i="28"/>
  <c r="AL57" i="28"/>
  <c r="AK57" i="28"/>
  <c r="AL56" i="28"/>
  <c r="AK56" i="28"/>
  <c r="AL55" i="28"/>
  <c r="AK55" i="28"/>
  <c r="AL54" i="28"/>
  <c r="AK54" i="28"/>
  <c r="AL53" i="28"/>
  <c r="AK53" i="28"/>
  <c r="AL52" i="28"/>
  <c r="AK52" i="28"/>
  <c r="AL51" i="28"/>
  <c r="AK51" i="28"/>
  <c r="AL50" i="28"/>
  <c r="AK50" i="28"/>
  <c r="AL49" i="28"/>
  <c r="AK49" i="28"/>
  <c r="AL48" i="28"/>
  <c r="AK48" i="28"/>
  <c r="AL47" i="28"/>
  <c r="AK47" i="28"/>
  <c r="AL46" i="28"/>
  <c r="AK46" i="28"/>
  <c r="AL45" i="28"/>
  <c r="AK45" i="28"/>
  <c r="AL44" i="28"/>
  <c r="AK44" i="28"/>
  <c r="AL43" i="28"/>
  <c r="AK43" i="28"/>
  <c r="AL42" i="28"/>
  <c r="AK42" i="28"/>
  <c r="AL41" i="28"/>
  <c r="AK41" i="28"/>
  <c r="AL40" i="28"/>
  <c r="AK40" i="28"/>
  <c r="AL39" i="28"/>
  <c r="AK39" i="28"/>
  <c r="AL38" i="28"/>
  <c r="AK38" i="28"/>
  <c r="AL37" i="28"/>
  <c r="AK37" i="28"/>
  <c r="AL36" i="28"/>
  <c r="AK36" i="28"/>
  <c r="AL35" i="28"/>
  <c r="AK35" i="28"/>
  <c r="AL34" i="28"/>
  <c r="AK34" i="28"/>
  <c r="AL33" i="28"/>
  <c r="AK33" i="28"/>
  <c r="AL32" i="28"/>
  <c r="AK32" i="28"/>
  <c r="AL31" i="28"/>
  <c r="AK31" i="28"/>
  <c r="AL30" i="28"/>
  <c r="AK30" i="28"/>
  <c r="AL29" i="28"/>
  <c r="AK29" i="28"/>
  <c r="AL28" i="28"/>
  <c r="AK28" i="28"/>
  <c r="AL27" i="28"/>
  <c r="AK27" i="28"/>
  <c r="AL26" i="28"/>
  <c r="AK26" i="28"/>
  <c r="AL25" i="28"/>
  <c r="AK25" i="28"/>
  <c r="AL24" i="28"/>
  <c r="AK24" i="28"/>
  <c r="AL23" i="28"/>
  <c r="AK23" i="28"/>
  <c r="AL22" i="28"/>
  <c r="AK22" i="28"/>
  <c r="AL21" i="28"/>
  <c r="AK21" i="28"/>
  <c r="AL20" i="28"/>
  <c r="AK20" i="28"/>
  <c r="AL19" i="28"/>
  <c r="AK19" i="28"/>
  <c r="AL18" i="28"/>
  <c r="AK18" i="28"/>
  <c r="AL17" i="28"/>
  <c r="AK17" i="28"/>
  <c r="AL16" i="28"/>
  <c r="AK16" i="28"/>
  <c r="AL15" i="28"/>
  <c r="AL13" i="28" s="1"/>
  <c r="AF7" i="21" s="1"/>
  <c r="AK15" i="28"/>
  <c r="AK13" i="28" s="1"/>
  <c r="AF4" i="21" s="1"/>
  <c r="AL14" i="28"/>
  <c r="AK14" i="28"/>
  <c r="AK163" i="27"/>
  <c r="AJ163" i="27"/>
  <c r="AK162" i="27"/>
  <c r="AJ162" i="27"/>
  <c r="AK161" i="27"/>
  <c r="AJ161" i="27"/>
  <c r="AK160" i="27"/>
  <c r="AJ160" i="27"/>
  <c r="AK159" i="27"/>
  <c r="AJ159" i="27"/>
  <c r="AK158" i="27"/>
  <c r="AJ158" i="27"/>
  <c r="AK157" i="27"/>
  <c r="AJ157" i="27"/>
  <c r="AK156" i="27"/>
  <c r="AJ156" i="27"/>
  <c r="AK155" i="27"/>
  <c r="AJ155" i="27"/>
  <c r="AK154" i="27"/>
  <c r="AJ154" i="27"/>
  <c r="AK153" i="27"/>
  <c r="AJ153" i="27"/>
  <c r="AK152" i="27"/>
  <c r="AJ152" i="27"/>
  <c r="AK151" i="27"/>
  <c r="AJ151" i="27"/>
  <c r="AK150" i="27"/>
  <c r="AJ150" i="27"/>
  <c r="AK149" i="27"/>
  <c r="AJ149" i="27"/>
  <c r="AK148" i="27"/>
  <c r="AJ148" i="27"/>
  <c r="AK147" i="27"/>
  <c r="AJ147" i="27"/>
  <c r="AK146" i="27"/>
  <c r="AJ146" i="27"/>
  <c r="AK145" i="27"/>
  <c r="AJ145" i="27"/>
  <c r="AK144" i="27"/>
  <c r="AJ144" i="27"/>
  <c r="AK143" i="27"/>
  <c r="AJ143" i="27"/>
  <c r="AK142" i="27"/>
  <c r="AJ142" i="27"/>
  <c r="AK141" i="27"/>
  <c r="AJ141" i="27"/>
  <c r="AK140" i="27"/>
  <c r="AJ140" i="27"/>
  <c r="AK139" i="27"/>
  <c r="AJ139" i="27"/>
  <c r="AK138" i="27"/>
  <c r="AJ138" i="27"/>
  <c r="AK137" i="27"/>
  <c r="AJ137" i="27"/>
  <c r="AK136" i="27"/>
  <c r="AJ136" i="27"/>
  <c r="AK135" i="27"/>
  <c r="AJ135" i="27"/>
  <c r="AK134" i="27"/>
  <c r="AJ134" i="27"/>
  <c r="AK133" i="27"/>
  <c r="AJ133" i="27"/>
  <c r="AK132" i="27"/>
  <c r="AJ132" i="27"/>
  <c r="AK131" i="27"/>
  <c r="AJ131" i="27"/>
  <c r="AK130" i="27"/>
  <c r="AJ130" i="27"/>
  <c r="AK129" i="27"/>
  <c r="AJ129" i="27"/>
  <c r="AK128" i="27"/>
  <c r="AJ128" i="27"/>
  <c r="AK127" i="27"/>
  <c r="AJ127" i="27"/>
  <c r="AK126" i="27"/>
  <c r="AJ126" i="27"/>
  <c r="AK125" i="27"/>
  <c r="AJ125" i="27"/>
  <c r="AK124" i="27"/>
  <c r="AJ124" i="27"/>
  <c r="AK123" i="27"/>
  <c r="AJ123" i="27"/>
  <c r="AK122" i="27"/>
  <c r="AJ122" i="27"/>
  <c r="AK121" i="27"/>
  <c r="AJ121" i="27"/>
  <c r="AK120" i="27"/>
  <c r="AJ120" i="27"/>
  <c r="AK119" i="27"/>
  <c r="AJ119" i="27"/>
  <c r="AK118" i="27"/>
  <c r="AJ118" i="27"/>
  <c r="AK117" i="27"/>
  <c r="AJ117" i="27"/>
  <c r="AK116" i="27"/>
  <c r="AJ116" i="27"/>
  <c r="AK115" i="27"/>
  <c r="AJ115" i="27"/>
  <c r="AK114" i="27"/>
  <c r="AJ114" i="27"/>
  <c r="AK113" i="27"/>
  <c r="AJ113" i="27"/>
  <c r="AK112" i="27"/>
  <c r="AJ112" i="27"/>
  <c r="AK111" i="27"/>
  <c r="AJ111" i="27"/>
  <c r="AK110" i="27"/>
  <c r="AJ110" i="27"/>
  <c r="AK109" i="27"/>
  <c r="AJ109" i="27"/>
  <c r="AK108" i="27"/>
  <c r="AJ108" i="27"/>
  <c r="AK107" i="27"/>
  <c r="AJ107" i="27"/>
  <c r="AK106" i="27"/>
  <c r="AJ106" i="27"/>
  <c r="AK105" i="27"/>
  <c r="AJ105" i="27"/>
  <c r="AK104" i="27"/>
  <c r="AJ104" i="27"/>
  <c r="AK103" i="27"/>
  <c r="AJ103" i="27"/>
  <c r="AK102" i="27"/>
  <c r="AJ102" i="27"/>
  <c r="AK101" i="27"/>
  <c r="AJ101" i="27"/>
  <c r="AK100" i="27"/>
  <c r="AJ100" i="27"/>
  <c r="AK99" i="27"/>
  <c r="AJ99" i="27"/>
  <c r="AK98" i="27"/>
  <c r="AJ98" i="27"/>
  <c r="AK97" i="27"/>
  <c r="AJ97" i="27"/>
  <c r="AK96" i="27"/>
  <c r="AJ96" i="27"/>
  <c r="AK95" i="27"/>
  <c r="AJ95" i="27"/>
  <c r="AK94" i="27"/>
  <c r="AJ94" i="27"/>
  <c r="AK93" i="27"/>
  <c r="AJ93" i="27"/>
  <c r="AK92" i="27"/>
  <c r="AJ92" i="27"/>
  <c r="AK91" i="27"/>
  <c r="AJ91" i="27"/>
  <c r="AK90" i="27"/>
  <c r="AJ90" i="27"/>
  <c r="AK89" i="27"/>
  <c r="AJ89" i="27"/>
  <c r="AK88" i="27"/>
  <c r="AJ88" i="27"/>
  <c r="AK87" i="27"/>
  <c r="AJ87" i="27"/>
  <c r="AK86" i="27"/>
  <c r="AJ86" i="27"/>
  <c r="AK85" i="27"/>
  <c r="AJ85" i="27"/>
  <c r="AK84" i="27"/>
  <c r="AJ84" i="27"/>
  <c r="AK83" i="27"/>
  <c r="AJ83" i="27"/>
  <c r="AK82" i="27"/>
  <c r="AJ82" i="27"/>
  <c r="AK81" i="27"/>
  <c r="AJ81" i="27"/>
  <c r="AK80" i="27"/>
  <c r="AJ80" i="27"/>
  <c r="AK79" i="27"/>
  <c r="AJ79" i="27"/>
  <c r="AK78" i="27"/>
  <c r="AJ78" i="27"/>
  <c r="AK77" i="27"/>
  <c r="AJ77" i="27"/>
  <c r="AK76" i="27"/>
  <c r="AJ76" i="27"/>
  <c r="AK75" i="27"/>
  <c r="AJ75" i="27"/>
  <c r="AK74" i="27"/>
  <c r="AJ74" i="27"/>
  <c r="AK73" i="27"/>
  <c r="AJ73" i="27"/>
  <c r="AK72" i="27"/>
  <c r="AJ72" i="27"/>
  <c r="AK71" i="27"/>
  <c r="AJ71" i="27"/>
  <c r="AK70" i="27"/>
  <c r="AJ70" i="27"/>
  <c r="AK69" i="27"/>
  <c r="AJ69" i="27"/>
  <c r="AK68" i="27"/>
  <c r="AJ68" i="27"/>
  <c r="AK67" i="27"/>
  <c r="AJ67" i="27"/>
  <c r="AK66" i="27"/>
  <c r="AJ66" i="27"/>
  <c r="AK65" i="27"/>
  <c r="AJ65" i="27"/>
  <c r="AK64" i="27"/>
  <c r="AJ64" i="27"/>
  <c r="AK63" i="27"/>
  <c r="AJ63" i="27"/>
  <c r="AK62" i="27"/>
  <c r="AJ62" i="27"/>
  <c r="AK61" i="27"/>
  <c r="AJ61" i="27"/>
  <c r="AK60" i="27"/>
  <c r="AJ60" i="27"/>
  <c r="AK59" i="27"/>
  <c r="AJ59" i="27"/>
  <c r="AK58" i="27"/>
  <c r="AJ58" i="27"/>
  <c r="AK57" i="27"/>
  <c r="AJ57" i="27"/>
  <c r="AK56" i="27"/>
  <c r="AJ56" i="27"/>
  <c r="AK55" i="27"/>
  <c r="AJ55" i="27"/>
  <c r="AK54" i="27"/>
  <c r="AJ54" i="27"/>
  <c r="AK53" i="27"/>
  <c r="AJ53" i="27"/>
  <c r="AK52" i="27"/>
  <c r="AJ52" i="27"/>
  <c r="AK51" i="27"/>
  <c r="AJ51" i="27"/>
  <c r="AK50" i="27"/>
  <c r="AJ50" i="27"/>
  <c r="AK49" i="27"/>
  <c r="AJ49" i="27"/>
  <c r="AK48" i="27"/>
  <c r="AJ48" i="27"/>
  <c r="AK47" i="27"/>
  <c r="AJ47" i="27"/>
  <c r="AK46" i="27"/>
  <c r="AJ46" i="27"/>
  <c r="AK45" i="27"/>
  <c r="AJ45" i="27"/>
  <c r="AK44" i="27"/>
  <c r="AJ44" i="27"/>
  <c r="AK43" i="27"/>
  <c r="AJ43" i="27"/>
  <c r="AK42" i="27"/>
  <c r="AJ42" i="27"/>
  <c r="AK41" i="27"/>
  <c r="AJ41" i="27"/>
  <c r="AK40" i="27"/>
  <c r="AJ40" i="27"/>
  <c r="AK39" i="27"/>
  <c r="AJ39" i="27"/>
  <c r="AK38" i="27"/>
  <c r="AJ38" i="27"/>
  <c r="AK37" i="27"/>
  <c r="AJ37" i="27"/>
  <c r="AK36" i="27"/>
  <c r="AJ36" i="27"/>
  <c r="AK35" i="27"/>
  <c r="AJ35" i="27"/>
  <c r="AK34" i="27"/>
  <c r="AJ34" i="27"/>
  <c r="AK33" i="27"/>
  <c r="AJ33" i="27"/>
  <c r="AK32" i="27"/>
  <c r="AJ32" i="27"/>
  <c r="AK31" i="27"/>
  <c r="AJ31" i="27"/>
  <c r="AK30" i="27"/>
  <c r="AJ30" i="27"/>
  <c r="AK29" i="27"/>
  <c r="AJ29" i="27"/>
  <c r="AK28" i="27"/>
  <c r="AJ28" i="27"/>
  <c r="AK27" i="27"/>
  <c r="AJ27" i="27"/>
  <c r="AK26" i="27"/>
  <c r="AJ26" i="27"/>
  <c r="AK25" i="27"/>
  <c r="AJ25" i="27"/>
  <c r="AK24" i="27"/>
  <c r="AJ24" i="27"/>
  <c r="AK23" i="27"/>
  <c r="AJ23" i="27"/>
  <c r="AK22" i="27"/>
  <c r="AJ22" i="27"/>
  <c r="AK21" i="27"/>
  <c r="AJ21" i="27"/>
  <c r="AK20" i="27"/>
  <c r="AJ20" i="27"/>
  <c r="AK19" i="27"/>
  <c r="AJ19" i="27"/>
  <c r="AK18" i="27"/>
  <c r="AJ18" i="27"/>
  <c r="AK17" i="27"/>
  <c r="AJ17" i="27"/>
  <c r="AK16" i="27"/>
  <c r="AJ16" i="27"/>
  <c r="AK15" i="27"/>
  <c r="AJ15" i="27"/>
  <c r="AK14" i="27"/>
  <c r="AJ14" i="27"/>
  <c r="AL163" i="26"/>
  <c r="AK163" i="26"/>
  <c r="AL162" i="26"/>
  <c r="AK162" i="26"/>
  <c r="AL161" i="26"/>
  <c r="AK161" i="26"/>
  <c r="AL160" i="26"/>
  <c r="AK160" i="26"/>
  <c r="AL159" i="26"/>
  <c r="AK159" i="26"/>
  <c r="AL158" i="26"/>
  <c r="AK158" i="26"/>
  <c r="AL157" i="26"/>
  <c r="AK157" i="26"/>
  <c r="AL156" i="26"/>
  <c r="AK156" i="26"/>
  <c r="AL155" i="26"/>
  <c r="AK155" i="26"/>
  <c r="AL154" i="26"/>
  <c r="AK154" i="26"/>
  <c r="AL153" i="26"/>
  <c r="AK153" i="26"/>
  <c r="AL152" i="26"/>
  <c r="AK152" i="26"/>
  <c r="AL151" i="26"/>
  <c r="AK151" i="26"/>
  <c r="AL150" i="26"/>
  <c r="AK150" i="26"/>
  <c r="AL149" i="26"/>
  <c r="AK149" i="26"/>
  <c r="AL148" i="26"/>
  <c r="AK148" i="26"/>
  <c r="AL147" i="26"/>
  <c r="AK147" i="26"/>
  <c r="AL146" i="26"/>
  <c r="AK146" i="26"/>
  <c r="AL145" i="26"/>
  <c r="AK145" i="26"/>
  <c r="AL144" i="26"/>
  <c r="AK144" i="26"/>
  <c r="AL143" i="26"/>
  <c r="AK143" i="26"/>
  <c r="AL142" i="26"/>
  <c r="AK142" i="26"/>
  <c r="AL141" i="26"/>
  <c r="AK141" i="26"/>
  <c r="AL140" i="26"/>
  <c r="AK140" i="26"/>
  <c r="AL139" i="26"/>
  <c r="AK139" i="26"/>
  <c r="AL138" i="26"/>
  <c r="AK138" i="26"/>
  <c r="AL137" i="26"/>
  <c r="AK137" i="26"/>
  <c r="AL136" i="26"/>
  <c r="AK136" i="26"/>
  <c r="AL135" i="26"/>
  <c r="AK135" i="26"/>
  <c r="AL134" i="26"/>
  <c r="AK134" i="26"/>
  <c r="AL133" i="26"/>
  <c r="AK133" i="26"/>
  <c r="AL132" i="26"/>
  <c r="AK132" i="26"/>
  <c r="AL131" i="26"/>
  <c r="AK131" i="26"/>
  <c r="AL130" i="26"/>
  <c r="AK130" i="26"/>
  <c r="AL129" i="26"/>
  <c r="AK129" i="26"/>
  <c r="AL128" i="26"/>
  <c r="AK128" i="26"/>
  <c r="AL127" i="26"/>
  <c r="AK127" i="26"/>
  <c r="AL126" i="26"/>
  <c r="AK126" i="26"/>
  <c r="AL125" i="26"/>
  <c r="AK125" i="26"/>
  <c r="AL124" i="26"/>
  <c r="AK124" i="26"/>
  <c r="AL123" i="26"/>
  <c r="AK123" i="26"/>
  <c r="AL122" i="26"/>
  <c r="AK122" i="26"/>
  <c r="AL121" i="26"/>
  <c r="AK121" i="26"/>
  <c r="AL120" i="26"/>
  <c r="AK120" i="26"/>
  <c r="AL119" i="26"/>
  <c r="AK119" i="26"/>
  <c r="AL118" i="26"/>
  <c r="AK118" i="26"/>
  <c r="AL117" i="26"/>
  <c r="AK117" i="26"/>
  <c r="AL116" i="26"/>
  <c r="AK116" i="26"/>
  <c r="AL115" i="26"/>
  <c r="AK115" i="26"/>
  <c r="AL114" i="26"/>
  <c r="AK114" i="26"/>
  <c r="AL113" i="26"/>
  <c r="AK113" i="26"/>
  <c r="AL112" i="26"/>
  <c r="AK112" i="26"/>
  <c r="AL111" i="26"/>
  <c r="AK111" i="26"/>
  <c r="AL110" i="26"/>
  <c r="AK110" i="26"/>
  <c r="AL109" i="26"/>
  <c r="AK109" i="26"/>
  <c r="AL108" i="26"/>
  <c r="AK108" i="26"/>
  <c r="AL107" i="26"/>
  <c r="AK107" i="26"/>
  <c r="AL106" i="26"/>
  <c r="AK106" i="26"/>
  <c r="AL105" i="26"/>
  <c r="AK105" i="26"/>
  <c r="AL104" i="26"/>
  <c r="AK104" i="26"/>
  <c r="AL103" i="26"/>
  <c r="AK103" i="26"/>
  <c r="AL102" i="26"/>
  <c r="AK102" i="26"/>
  <c r="AL101" i="26"/>
  <c r="AK101" i="26"/>
  <c r="AL100" i="26"/>
  <c r="AK100" i="26"/>
  <c r="AL99" i="26"/>
  <c r="AK99" i="26"/>
  <c r="AL98" i="26"/>
  <c r="AK98" i="26"/>
  <c r="AL97" i="26"/>
  <c r="AK97" i="26"/>
  <c r="AL96" i="26"/>
  <c r="AK96" i="26"/>
  <c r="AL95" i="26"/>
  <c r="AK95" i="26"/>
  <c r="AL94" i="26"/>
  <c r="AK94" i="26"/>
  <c r="AL93" i="26"/>
  <c r="AK93" i="26"/>
  <c r="AL92" i="26"/>
  <c r="AK92" i="26"/>
  <c r="AL91" i="26"/>
  <c r="AK91" i="26"/>
  <c r="AL90" i="26"/>
  <c r="AK90" i="26"/>
  <c r="AL89" i="26"/>
  <c r="AK89" i="26"/>
  <c r="AL88" i="26"/>
  <c r="AK88" i="26"/>
  <c r="AL87" i="26"/>
  <c r="AK87" i="26"/>
  <c r="AL86" i="26"/>
  <c r="AK86" i="26"/>
  <c r="AL85" i="26"/>
  <c r="AK85" i="26"/>
  <c r="AL84" i="26"/>
  <c r="AK84" i="26"/>
  <c r="AL83" i="26"/>
  <c r="AK83" i="26"/>
  <c r="AL82" i="26"/>
  <c r="AK82" i="26"/>
  <c r="AL81" i="26"/>
  <c r="AK81" i="26"/>
  <c r="AL80" i="26"/>
  <c r="AK80" i="26"/>
  <c r="AL79" i="26"/>
  <c r="AK79" i="26"/>
  <c r="AL78" i="26"/>
  <c r="AK78" i="26"/>
  <c r="AL77" i="26"/>
  <c r="AK77" i="26"/>
  <c r="AL76" i="26"/>
  <c r="AK76" i="26"/>
  <c r="AL75" i="26"/>
  <c r="AK75" i="26"/>
  <c r="AL74" i="26"/>
  <c r="AK74" i="26"/>
  <c r="AL73" i="26"/>
  <c r="AK73" i="26"/>
  <c r="AL72" i="26"/>
  <c r="AK72" i="26"/>
  <c r="AL71" i="26"/>
  <c r="AK71" i="26"/>
  <c r="AL70" i="26"/>
  <c r="AK70" i="26"/>
  <c r="AL69" i="26"/>
  <c r="AK69" i="26"/>
  <c r="AL68" i="26"/>
  <c r="AK68" i="26"/>
  <c r="AL67" i="26"/>
  <c r="AK67" i="26"/>
  <c r="AL66" i="26"/>
  <c r="AK66" i="26"/>
  <c r="AL65" i="26"/>
  <c r="AK65" i="26"/>
  <c r="AL64" i="26"/>
  <c r="AK64" i="26"/>
  <c r="AL63" i="26"/>
  <c r="AK63" i="26"/>
  <c r="AL62" i="26"/>
  <c r="AK62" i="26"/>
  <c r="AL61" i="26"/>
  <c r="AK61" i="26"/>
  <c r="AL60" i="26"/>
  <c r="AK60" i="26"/>
  <c r="AL59" i="26"/>
  <c r="AK59" i="26"/>
  <c r="AL58" i="26"/>
  <c r="AK58" i="26"/>
  <c r="AL57" i="26"/>
  <c r="AK57" i="26"/>
  <c r="AL56" i="26"/>
  <c r="AK56" i="26"/>
  <c r="AL55" i="26"/>
  <c r="AK55" i="26"/>
  <c r="AL54" i="26"/>
  <c r="AK54" i="26"/>
  <c r="AL53" i="26"/>
  <c r="AK53" i="26"/>
  <c r="AL52" i="26"/>
  <c r="AK52" i="26"/>
  <c r="AL51" i="26"/>
  <c r="AK51" i="26"/>
  <c r="AL50" i="26"/>
  <c r="AK50" i="26"/>
  <c r="AL49" i="26"/>
  <c r="AK49" i="26"/>
  <c r="AL48" i="26"/>
  <c r="AK48" i="26"/>
  <c r="AL47" i="26"/>
  <c r="AK47" i="26"/>
  <c r="AL46" i="26"/>
  <c r="AK46" i="26"/>
  <c r="AL45" i="26"/>
  <c r="AK45" i="26"/>
  <c r="AL44" i="26"/>
  <c r="AK44" i="26"/>
  <c r="AL43" i="26"/>
  <c r="AK43" i="26"/>
  <c r="AL42" i="26"/>
  <c r="AK42" i="26"/>
  <c r="AL41" i="26"/>
  <c r="AK41" i="26"/>
  <c r="AL40" i="26"/>
  <c r="AK40" i="26"/>
  <c r="AL39" i="26"/>
  <c r="AK39" i="26"/>
  <c r="AL38" i="26"/>
  <c r="AK38" i="26"/>
  <c r="AL37" i="26"/>
  <c r="AK37" i="26"/>
  <c r="AL36" i="26"/>
  <c r="AK36" i="26"/>
  <c r="AL35" i="26"/>
  <c r="AK35" i="26"/>
  <c r="AL34" i="26"/>
  <c r="AK34" i="26"/>
  <c r="AL33" i="26"/>
  <c r="AK33" i="26"/>
  <c r="AL32" i="26"/>
  <c r="AK32" i="26"/>
  <c r="AL31" i="26"/>
  <c r="AK31" i="26"/>
  <c r="AL30" i="26"/>
  <c r="AK30" i="26"/>
  <c r="AL29" i="26"/>
  <c r="AK29" i="26"/>
  <c r="AL28" i="26"/>
  <c r="AK28" i="26"/>
  <c r="AL27" i="26"/>
  <c r="AK27" i="26"/>
  <c r="AL26" i="26"/>
  <c r="AK26" i="26"/>
  <c r="AL25" i="26"/>
  <c r="AK25" i="26"/>
  <c r="AL24" i="26"/>
  <c r="AK24" i="26"/>
  <c r="AL23" i="26"/>
  <c r="AK23" i="26"/>
  <c r="AL22" i="26"/>
  <c r="AK22" i="26"/>
  <c r="AL21" i="26"/>
  <c r="AK21" i="26"/>
  <c r="AL20" i="26"/>
  <c r="AK20" i="26"/>
  <c r="AL19" i="26"/>
  <c r="AK19" i="26"/>
  <c r="AL18" i="26"/>
  <c r="AK18" i="26"/>
  <c r="AL17" i="26"/>
  <c r="AK17" i="26"/>
  <c r="AL16" i="26"/>
  <c r="AK16" i="26"/>
  <c r="AL15" i="26"/>
  <c r="AK15" i="26"/>
  <c r="AL14" i="26"/>
  <c r="AL13" i="26" s="1"/>
  <c r="AD7" i="21" s="1"/>
  <c r="AK14" i="26"/>
  <c r="AK163" i="25"/>
  <c r="AJ163" i="25"/>
  <c r="AK162" i="25"/>
  <c r="AJ162" i="25"/>
  <c r="AK161" i="25"/>
  <c r="AJ161" i="25"/>
  <c r="AK160" i="25"/>
  <c r="AJ160" i="25"/>
  <c r="AK159" i="25"/>
  <c r="AJ159" i="25"/>
  <c r="AK158" i="25"/>
  <c r="AJ158" i="25"/>
  <c r="AK157" i="25"/>
  <c r="AJ157" i="25"/>
  <c r="AK156" i="25"/>
  <c r="AJ156" i="25"/>
  <c r="AK155" i="25"/>
  <c r="AJ155" i="25"/>
  <c r="AK154" i="25"/>
  <c r="AJ154" i="25"/>
  <c r="AK153" i="25"/>
  <c r="AJ153" i="25"/>
  <c r="AK152" i="25"/>
  <c r="AJ152" i="25"/>
  <c r="AK151" i="25"/>
  <c r="AJ151" i="25"/>
  <c r="AK150" i="25"/>
  <c r="AJ150" i="25"/>
  <c r="AK149" i="25"/>
  <c r="AJ149" i="25"/>
  <c r="AK148" i="25"/>
  <c r="AJ148" i="25"/>
  <c r="AK147" i="25"/>
  <c r="AJ147" i="25"/>
  <c r="AK146" i="25"/>
  <c r="AJ146" i="25"/>
  <c r="AK145" i="25"/>
  <c r="AJ145" i="25"/>
  <c r="AK144" i="25"/>
  <c r="AJ144" i="25"/>
  <c r="AK143" i="25"/>
  <c r="AJ143" i="25"/>
  <c r="AK142" i="25"/>
  <c r="AJ142" i="25"/>
  <c r="AK141" i="25"/>
  <c r="AJ141" i="25"/>
  <c r="AK140" i="25"/>
  <c r="AJ140" i="25"/>
  <c r="AK139" i="25"/>
  <c r="AJ139" i="25"/>
  <c r="AK138" i="25"/>
  <c r="AJ138" i="25"/>
  <c r="AK137" i="25"/>
  <c r="AJ137" i="25"/>
  <c r="AK136" i="25"/>
  <c r="AJ136" i="25"/>
  <c r="AK135" i="25"/>
  <c r="AJ135" i="25"/>
  <c r="AK134" i="25"/>
  <c r="AJ134" i="25"/>
  <c r="AK133" i="25"/>
  <c r="AJ133" i="25"/>
  <c r="AK132" i="25"/>
  <c r="AJ132" i="25"/>
  <c r="AK131" i="25"/>
  <c r="AJ131" i="25"/>
  <c r="AK130" i="25"/>
  <c r="AJ130" i="25"/>
  <c r="AK129" i="25"/>
  <c r="AJ129" i="25"/>
  <c r="AK128" i="25"/>
  <c r="AJ128" i="25"/>
  <c r="AK127" i="25"/>
  <c r="AJ127" i="25"/>
  <c r="AK126" i="25"/>
  <c r="AJ126" i="25"/>
  <c r="AK125" i="25"/>
  <c r="AJ125" i="25"/>
  <c r="AK124" i="25"/>
  <c r="AJ124" i="25"/>
  <c r="AK123" i="25"/>
  <c r="AJ123" i="25"/>
  <c r="AK122" i="25"/>
  <c r="AJ122" i="25"/>
  <c r="AK121" i="25"/>
  <c r="AJ121" i="25"/>
  <c r="AK120" i="25"/>
  <c r="AJ120" i="25"/>
  <c r="AK119" i="25"/>
  <c r="AJ119" i="25"/>
  <c r="AK118" i="25"/>
  <c r="AJ118" i="25"/>
  <c r="AK117" i="25"/>
  <c r="AJ117" i="25"/>
  <c r="AK116" i="25"/>
  <c r="AJ116" i="25"/>
  <c r="AK115" i="25"/>
  <c r="AJ115" i="25"/>
  <c r="AK114" i="25"/>
  <c r="AJ114" i="25"/>
  <c r="AK113" i="25"/>
  <c r="AJ113" i="25"/>
  <c r="AK112" i="25"/>
  <c r="AJ112" i="25"/>
  <c r="AK111" i="25"/>
  <c r="AJ111" i="25"/>
  <c r="AK110" i="25"/>
  <c r="AJ110" i="25"/>
  <c r="AK109" i="25"/>
  <c r="AJ109" i="25"/>
  <c r="AK108" i="25"/>
  <c r="AJ108" i="25"/>
  <c r="AK107" i="25"/>
  <c r="AJ107" i="25"/>
  <c r="AK106" i="25"/>
  <c r="AJ106" i="25"/>
  <c r="AK105" i="25"/>
  <c r="AJ105" i="25"/>
  <c r="AK104" i="25"/>
  <c r="AJ104" i="25"/>
  <c r="AK103" i="25"/>
  <c r="AJ103" i="25"/>
  <c r="AK102" i="25"/>
  <c r="AJ102" i="25"/>
  <c r="AK101" i="25"/>
  <c r="AJ101" i="25"/>
  <c r="AK100" i="25"/>
  <c r="AJ100" i="25"/>
  <c r="AK99" i="25"/>
  <c r="AJ99" i="25"/>
  <c r="AK98" i="25"/>
  <c r="AJ98" i="25"/>
  <c r="AK97" i="25"/>
  <c r="AJ97" i="25"/>
  <c r="AK96" i="25"/>
  <c r="AJ96" i="25"/>
  <c r="AK95" i="25"/>
  <c r="AJ95" i="25"/>
  <c r="AK94" i="25"/>
  <c r="AJ94" i="25"/>
  <c r="AK93" i="25"/>
  <c r="AJ93" i="25"/>
  <c r="AK92" i="25"/>
  <c r="AJ92" i="25"/>
  <c r="AK91" i="25"/>
  <c r="AJ91" i="25"/>
  <c r="AK90" i="25"/>
  <c r="AJ90" i="25"/>
  <c r="AK89" i="25"/>
  <c r="AJ89" i="25"/>
  <c r="AK88" i="25"/>
  <c r="AJ88" i="25"/>
  <c r="AK87" i="25"/>
  <c r="AJ87" i="25"/>
  <c r="AK86" i="25"/>
  <c r="AJ86" i="25"/>
  <c r="AK85" i="25"/>
  <c r="AJ85" i="25"/>
  <c r="AK84" i="25"/>
  <c r="AJ84" i="25"/>
  <c r="AK83" i="25"/>
  <c r="AJ83" i="25"/>
  <c r="AK82" i="25"/>
  <c r="AJ82" i="25"/>
  <c r="AK81" i="25"/>
  <c r="AJ81" i="25"/>
  <c r="AK80" i="25"/>
  <c r="AJ80" i="25"/>
  <c r="AK79" i="25"/>
  <c r="AJ79" i="25"/>
  <c r="AK78" i="25"/>
  <c r="AJ78" i="25"/>
  <c r="AK77" i="25"/>
  <c r="AJ77" i="25"/>
  <c r="AK76" i="25"/>
  <c r="AJ76" i="25"/>
  <c r="AK75" i="25"/>
  <c r="AJ75" i="25"/>
  <c r="AK74" i="25"/>
  <c r="AJ74" i="25"/>
  <c r="AK73" i="25"/>
  <c r="AJ73" i="25"/>
  <c r="AK72" i="25"/>
  <c r="AJ72" i="25"/>
  <c r="AK71" i="25"/>
  <c r="AJ71" i="25"/>
  <c r="AK70" i="25"/>
  <c r="AJ70" i="25"/>
  <c r="AK69" i="25"/>
  <c r="AJ69" i="25"/>
  <c r="AK68" i="25"/>
  <c r="AJ68" i="25"/>
  <c r="AK67" i="25"/>
  <c r="AJ67" i="25"/>
  <c r="AK66" i="25"/>
  <c r="AJ66" i="25"/>
  <c r="AK65" i="25"/>
  <c r="AJ65" i="25"/>
  <c r="AK64" i="25"/>
  <c r="AJ64" i="25"/>
  <c r="AK63" i="25"/>
  <c r="AJ63" i="25"/>
  <c r="AK62" i="25"/>
  <c r="AJ62" i="25"/>
  <c r="AK61" i="25"/>
  <c r="AJ61" i="25"/>
  <c r="AK60" i="25"/>
  <c r="AJ60" i="25"/>
  <c r="AK59" i="25"/>
  <c r="AJ59" i="25"/>
  <c r="AK58" i="25"/>
  <c r="AJ58" i="25"/>
  <c r="AK57" i="25"/>
  <c r="AJ57" i="25"/>
  <c r="AK56" i="25"/>
  <c r="AJ56" i="25"/>
  <c r="AK55" i="25"/>
  <c r="AJ55" i="25"/>
  <c r="AK54" i="25"/>
  <c r="AJ54" i="25"/>
  <c r="AK53" i="25"/>
  <c r="AJ53" i="25"/>
  <c r="AK52" i="25"/>
  <c r="AJ52" i="25"/>
  <c r="AK51" i="25"/>
  <c r="AJ51" i="25"/>
  <c r="AK50" i="25"/>
  <c r="AJ50" i="25"/>
  <c r="AK49" i="25"/>
  <c r="AJ49" i="25"/>
  <c r="AK48" i="25"/>
  <c r="AJ48" i="25"/>
  <c r="AK47" i="25"/>
  <c r="AJ47" i="25"/>
  <c r="AK46" i="25"/>
  <c r="AJ46" i="25"/>
  <c r="AK45" i="25"/>
  <c r="AJ45" i="25"/>
  <c r="AK44" i="25"/>
  <c r="AJ44" i="25"/>
  <c r="AK43" i="25"/>
  <c r="AJ43" i="25"/>
  <c r="AK42" i="25"/>
  <c r="AJ42" i="25"/>
  <c r="AK41" i="25"/>
  <c r="AJ41" i="25"/>
  <c r="AK40" i="25"/>
  <c r="AJ40" i="25"/>
  <c r="AK39" i="25"/>
  <c r="AJ39" i="25"/>
  <c r="AK38" i="25"/>
  <c r="AJ38" i="25"/>
  <c r="AK37" i="25"/>
  <c r="AJ37" i="25"/>
  <c r="AK36" i="25"/>
  <c r="AJ36" i="25"/>
  <c r="AK35" i="25"/>
  <c r="AJ35" i="25"/>
  <c r="AK34" i="25"/>
  <c r="AJ34" i="25"/>
  <c r="AK33" i="25"/>
  <c r="AJ33" i="25"/>
  <c r="AK32" i="25"/>
  <c r="AJ32" i="25"/>
  <c r="AK31" i="25"/>
  <c r="AJ31" i="25"/>
  <c r="AK30" i="25"/>
  <c r="AJ30" i="25"/>
  <c r="AK29" i="25"/>
  <c r="AJ29" i="25"/>
  <c r="AK28" i="25"/>
  <c r="AJ28" i="25"/>
  <c r="AK27" i="25"/>
  <c r="AJ27" i="25"/>
  <c r="AK26" i="25"/>
  <c r="AJ26" i="25"/>
  <c r="AK25" i="25"/>
  <c r="AJ25" i="25"/>
  <c r="AK24" i="25"/>
  <c r="AJ24" i="25"/>
  <c r="AK23" i="25"/>
  <c r="AJ23" i="25"/>
  <c r="AK22" i="25"/>
  <c r="AJ22" i="25"/>
  <c r="AK21" i="25"/>
  <c r="AJ21" i="25"/>
  <c r="AK20" i="25"/>
  <c r="AJ20" i="25"/>
  <c r="AK19" i="25"/>
  <c r="AJ19" i="25"/>
  <c r="AK18" i="25"/>
  <c r="AJ18" i="25"/>
  <c r="AK17" i="25"/>
  <c r="AJ17" i="25"/>
  <c r="AK16" i="25"/>
  <c r="AJ16" i="25"/>
  <c r="AK15" i="25"/>
  <c r="AJ15" i="25"/>
  <c r="AK14" i="25"/>
  <c r="AJ14" i="25"/>
  <c r="AL13" i="29"/>
  <c r="AG7" i="21" s="1"/>
  <c r="AK13" i="32"/>
  <c r="AJ163" i="24"/>
  <c r="AI163" i="24"/>
  <c r="AJ162" i="24"/>
  <c r="AI162" i="24"/>
  <c r="AJ161" i="24"/>
  <c r="AI161" i="24"/>
  <c r="AJ160" i="24"/>
  <c r="AI160" i="24"/>
  <c r="AJ159" i="24"/>
  <c r="AI159" i="24"/>
  <c r="AJ158" i="24"/>
  <c r="AI158" i="24"/>
  <c r="AJ157" i="24"/>
  <c r="AI157" i="24"/>
  <c r="AJ156" i="24"/>
  <c r="AI156" i="24"/>
  <c r="AJ155" i="24"/>
  <c r="AI155" i="24"/>
  <c r="AJ154" i="24"/>
  <c r="AI154" i="24"/>
  <c r="AJ153" i="24"/>
  <c r="AI153" i="24"/>
  <c r="AJ152" i="24"/>
  <c r="AI152" i="24"/>
  <c r="AJ151" i="24"/>
  <c r="AI151" i="24"/>
  <c r="AJ150" i="24"/>
  <c r="AI150" i="24"/>
  <c r="AJ149" i="24"/>
  <c r="AI149" i="24"/>
  <c r="AJ148" i="24"/>
  <c r="AI148" i="24"/>
  <c r="AJ147" i="24"/>
  <c r="AI147" i="24"/>
  <c r="AJ146" i="24"/>
  <c r="AI146" i="24"/>
  <c r="AJ145" i="24"/>
  <c r="AI145" i="24"/>
  <c r="AJ144" i="24"/>
  <c r="AI144" i="24"/>
  <c r="AJ143" i="24"/>
  <c r="AI143" i="24"/>
  <c r="AJ142" i="24"/>
  <c r="AI142" i="24"/>
  <c r="AJ141" i="24"/>
  <c r="AI141" i="24"/>
  <c r="AJ140" i="24"/>
  <c r="AI140" i="24"/>
  <c r="AJ139" i="24"/>
  <c r="AI139" i="24"/>
  <c r="AJ138" i="24"/>
  <c r="AI138" i="24"/>
  <c r="AJ137" i="24"/>
  <c r="AI137" i="24"/>
  <c r="AJ136" i="24"/>
  <c r="AI136" i="24"/>
  <c r="AJ135" i="24"/>
  <c r="AI135" i="24"/>
  <c r="AJ134" i="24"/>
  <c r="AI134" i="24"/>
  <c r="AJ133" i="24"/>
  <c r="AI133" i="24"/>
  <c r="AJ132" i="24"/>
  <c r="AI132" i="24"/>
  <c r="AJ131" i="24"/>
  <c r="AI131" i="24"/>
  <c r="AJ130" i="24"/>
  <c r="AI130" i="24"/>
  <c r="AJ129" i="24"/>
  <c r="AI129" i="24"/>
  <c r="AJ128" i="24"/>
  <c r="AI128" i="24"/>
  <c r="AJ127" i="24"/>
  <c r="AI127" i="24"/>
  <c r="AJ126" i="24"/>
  <c r="AI126" i="24"/>
  <c r="AJ125" i="24"/>
  <c r="AI125" i="24"/>
  <c r="AJ124" i="24"/>
  <c r="AI124" i="24"/>
  <c r="AJ123" i="24"/>
  <c r="AI123" i="24"/>
  <c r="AJ122" i="24"/>
  <c r="AI122" i="24"/>
  <c r="AJ121" i="24"/>
  <c r="AI121" i="24"/>
  <c r="AJ120" i="24"/>
  <c r="AI120" i="24"/>
  <c r="AJ119" i="24"/>
  <c r="AI119" i="24"/>
  <c r="AJ118" i="24"/>
  <c r="AI118" i="24"/>
  <c r="AJ117" i="24"/>
  <c r="AI117" i="24"/>
  <c r="AJ116" i="24"/>
  <c r="AI116" i="24"/>
  <c r="AJ115" i="24"/>
  <c r="AI115" i="24"/>
  <c r="AJ114" i="24"/>
  <c r="AI114" i="24"/>
  <c r="AJ113" i="24"/>
  <c r="AI113" i="24"/>
  <c r="AJ112" i="24"/>
  <c r="AI112" i="24"/>
  <c r="AJ111" i="24"/>
  <c r="AI111" i="24"/>
  <c r="AJ110" i="24"/>
  <c r="AI110" i="24"/>
  <c r="AJ109" i="24"/>
  <c r="AI109" i="24"/>
  <c r="AJ108" i="24"/>
  <c r="AI108" i="24"/>
  <c r="AJ107" i="24"/>
  <c r="AI107" i="24"/>
  <c r="AJ106" i="24"/>
  <c r="AI106" i="24"/>
  <c r="AJ105" i="24"/>
  <c r="AI105" i="24"/>
  <c r="AJ104" i="24"/>
  <c r="AI104" i="24"/>
  <c r="AJ103" i="24"/>
  <c r="AI103" i="24"/>
  <c r="AJ102" i="24"/>
  <c r="AI102" i="24"/>
  <c r="AJ101" i="24"/>
  <c r="AI101" i="24"/>
  <c r="AJ100" i="24"/>
  <c r="AI100" i="24"/>
  <c r="AJ99" i="24"/>
  <c r="AI99" i="24"/>
  <c r="AJ98" i="24"/>
  <c r="AI98" i="24"/>
  <c r="AJ97" i="24"/>
  <c r="AI97" i="24"/>
  <c r="AJ96" i="24"/>
  <c r="AI96" i="24"/>
  <c r="AJ95" i="24"/>
  <c r="AI95" i="24"/>
  <c r="AJ94" i="24"/>
  <c r="AI94" i="24"/>
  <c r="AJ93" i="24"/>
  <c r="AI93" i="24"/>
  <c r="AJ92" i="24"/>
  <c r="AI92" i="24"/>
  <c r="AJ91" i="24"/>
  <c r="AI91" i="24"/>
  <c r="AJ90" i="24"/>
  <c r="AI90" i="24"/>
  <c r="AJ89" i="24"/>
  <c r="AI89" i="24"/>
  <c r="AJ88" i="24"/>
  <c r="AI88" i="24"/>
  <c r="AJ87" i="24"/>
  <c r="AI87" i="24"/>
  <c r="AJ86" i="24"/>
  <c r="AI86" i="24"/>
  <c r="AJ85" i="24"/>
  <c r="AI85" i="24"/>
  <c r="AJ84" i="24"/>
  <c r="AI84" i="24"/>
  <c r="AJ83" i="24"/>
  <c r="AI83" i="24"/>
  <c r="AJ82" i="24"/>
  <c r="AI82" i="24"/>
  <c r="AJ81" i="24"/>
  <c r="AI81" i="24"/>
  <c r="AJ80" i="24"/>
  <c r="AI80" i="24"/>
  <c r="AJ79" i="24"/>
  <c r="AI79" i="24"/>
  <c r="AJ78" i="24"/>
  <c r="AI78" i="24"/>
  <c r="AJ77" i="24"/>
  <c r="AI77" i="24"/>
  <c r="AJ76" i="24"/>
  <c r="AI76" i="24"/>
  <c r="AJ75" i="24"/>
  <c r="AI75" i="24"/>
  <c r="AJ74" i="24"/>
  <c r="AI74" i="24"/>
  <c r="AJ73" i="24"/>
  <c r="AI73" i="24"/>
  <c r="AJ72" i="24"/>
  <c r="AI72" i="24"/>
  <c r="AJ71" i="24"/>
  <c r="AI71" i="24"/>
  <c r="AJ70" i="24"/>
  <c r="AI70" i="24"/>
  <c r="AJ69" i="24"/>
  <c r="AI69" i="24"/>
  <c r="AJ68" i="24"/>
  <c r="AI68" i="24"/>
  <c r="AJ67" i="24"/>
  <c r="AI67" i="24"/>
  <c r="AJ66" i="24"/>
  <c r="AI66" i="24"/>
  <c r="AJ65" i="24"/>
  <c r="AI65" i="24"/>
  <c r="AJ64" i="24"/>
  <c r="AI64" i="24"/>
  <c r="AJ63" i="24"/>
  <c r="AI63" i="24"/>
  <c r="AJ62" i="24"/>
  <c r="AI62" i="24"/>
  <c r="AJ61" i="24"/>
  <c r="AI61" i="24"/>
  <c r="AJ60" i="24"/>
  <c r="AI60" i="24"/>
  <c r="AJ59" i="24"/>
  <c r="AI59" i="24"/>
  <c r="AJ58" i="24"/>
  <c r="AI58" i="24"/>
  <c r="AJ57" i="24"/>
  <c r="AI57" i="24"/>
  <c r="AJ56" i="24"/>
  <c r="AI56" i="24"/>
  <c r="AJ55" i="24"/>
  <c r="AI55" i="24"/>
  <c r="AJ54" i="24"/>
  <c r="AI54" i="24"/>
  <c r="AJ53" i="24"/>
  <c r="AI53" i="24"/>
  <c r="AJ52" i="24"/>
  <c r="AI52" i="24"/>
  <c r="AJ51" i="24"/>
  <c r="AI51" i="24"/>
  <c r="AJ50" i="24"/>
  <c r="AI50" i="24"/>
  <c r="AJ49" i="24"/>
  <c r="AI49" i="24"/>
  <c r="AJ48" i="24"/>
  <c r="AI48" i="24"/>
  <c r="AJ47" i="24"/>
  <c r="AI47" i="24"/>
  <c r="AJ46" i="24"/>
  <c r="AI46" i="24"/>
  <c r="AJ45" i="24"/>
  <c r="AI45" i="24"/>
  <c r="AJ44" i="24"/>
  <c r="AI44" i="24"/>
  <c r="AJ43" i="24"/>
  <c r="AI43" i="24"/>
  <c r="AJ42" i="24"/>
  <c r="AI42" i="24"/>
  <c r="AJ41" i="24"/>
  <c r="AI41" i="24"/>
  <c r="AJ40" i="24"/>
  <c r="AI40" i="24"/>
  <c r="AJ39" i="24"/>
  <c r="AI39" i="24"/>
  <c r="AJ38" i="24"/>
  <c r="AI38" i="24"/>
  <c r="AJ37" i="24"/>
  <c r="AI37" i="24"/>
  <c r="AJ36" i="24"/>
  <c r="AI36" i="24"/>
  <c r="AJ35" i="24"/>
  <c r="AI35" i="24"/>
  <c r="AJ34" i="24"/>
  <c r="AI34" i="24"/>
  <c r="AJ33" i="24"/>
  <c r="AI33" i="24"/>
  <c r="AJ32" i="24"/>
  <c r="AI32" i="24"/>
  <c r="AJ31" i="24"/>
  <c r="AI31" i="24"/>
  <c r="AJ30" i="24"/>
  <c r="AI30" i="24"/>
  <c r="AJ29" i="24"/>
  <c r="AI29" i="24"/>
  <c r="AJ28" i="24"/>
  <c r="AI28" i="24"/>
  <c r="AJ27" i="24"/>
  <c r="AI27" i="24"/>
  <c r="AJ26" i="24"/>
  <c r="AI26" i="24"/>
  <c r="AJ25" i="24"/>
  <c r="AI25" i="24"/>
  <c r="AJ24" i="24"/>
  <c r="AI24" i="24"/>
  <c r="AJ23" i="24"/>
  <c r="AI23" i="24"/>
  <c r="AJ22" i="24"/>
  <c r="AI22" i="24"/>
  <c r="AJ21" i="24"/>
  <c r="AI21" i="24"/>
  <c r="AJ20" i="24"/>
  <c r="AI20" i="24"/>
  <c r="AJ19" i="24"/>
  <c r="AI19" i="24"/>
  <c r="AJ18" i="24"/>
  <c r="AI18" i="24"/>
  <c r="AJ17" i="24"/>
  <c r="AI17" i="24"/>
  <c r="AJ16" i="24"/>
  <c r="AI16" i="24"/>
  <c r="AI13" i="24" s="1"/>
  <c r="AM4" i="21" s="1"/>
  <c r="AJ15" i="24"/>
  <c r="AI15" i="24"/>
  <c r="AJ14" i="24"/>
  <c r="AL163" i="35"/>
  <c r="AL162" i="35"/>
  <c r="AL161" i="35"/>
  <c r="AL160" i="35"/>
  <c r="AL159" i="35"/>
  <c r="AL158" i="35"/>
  <c r="AL157" i="35"/>
  <c r="AL156" i="35"/>
  <c r="AL155" i="35"/>
  <c r="AL154" i="35"/>
  <c r="AL153" i="35"/>
  <c r="AL152" i="35"/>
  <c r="AL151" i="35"/>
  <c r="AL150" i="35"/>
  <c r="AL149" i="35"/>
  <c r="AL148" i="35"/>
  <c r="AL147" i="35"/>
  <c r="AL146" i="35"/>
  <c r="AL145" i="35"/>
  <c r="AL144" i="35"/>
  <c r="AL143" i="35"/>
  <c r="AL142" i="35"/>
  <c r="AL141" i="35"/>
  <c r="AL140" i="35"/>
  <c r="AL139" i="35"/>
  <c r="AL138" i="35"/>
  <c r="AL137" i="35"/>
  <c r="AL136" i="35"/>
  <c r="AL135" i="35"/>
  <c r="AL134" i="35"/>
  <c r="AL133" i="35"/>
  <c r="AL132" i="35"/>
  <c r="AL131" i="35"/>
  <c r="AL130" i="35"/>
  <c r="AL129" i="35"/>
  <c r="AL128" i="35"/>
  <c r="AL127" i="35"/>
  <c r="AL126" i="35"/>
  <c r="AL125" i="35"/>
  <c r="AL124" i="35"/>
  <c r="AL123" i="35"/>
  <c r="AL122" i="35"/>
  <c r="AL121" i="35"/>
  <c r="AL120" i="35"/>
  <c r="AL119" i="35"/>
  <c r="AL118" i="35"/>
  <c r="AL117" i="35"/>
  <c r="AL116" i="35"/>
  <c r="AL115" i="35"/>
  <c r="AL114" i="35"/>
  <c r="AL113" i="35"/>
  <c r="AL112" i="35"/>
  <c r="AL111" i="35"/>
  <c r="AL110" i="35"/>
  <c r="AL109" i="35"/>
  <c r="AL108" i="35"/>
  <c r="AL107" i="35"/>
  <c r="AL106" i="35"/>
  <c r="AL105" i="35"/>
  <c r="AL104" i="35"/>
  <c r="AL103" i="35"/>
  <c r="AL102" i="35"/>
  <c r="AL101" i="35"/>
  <c r="AL100" i="35"/>
  <c r="AL99" i="35"/>
  <c r="AL98" i="35"/>
  <c r="AL97" i="35"/>
  <c r="AL96" i="35"/>
  <c r="AL95" i="35"/>
  <c r="AL94" i="35"/>
  <c r="AL93" i="35"/>
  <c r="AL92" i="35"/>
  <c r="AL91" i="35"/>
  <c r="AL90" i="35"/>
  <c r="AL89" i="35"/>
  <c r="AL88" i="35"/>
  <c r="AL87" i="35"/>
  <c r="AL86" i="35"/>
  <c r="AL85" i="35"/>
  <c r="AL84" i="35"/>
  <c r="AL83" i="35"/>
  <c r="AL82" i="35"/>
  <c r="AL81" i="35"/>
  <c r="AL80" i="35"/>
  <c r="AL79" i="35"/>
  <c r="AL78" i="35"/>
  <c r="AL77" i="35"/>
  <c r="AL76" i="35"/>
  <c r="AL75" i="35"/>
  <c r="AL74" i="35"/>
  <c r="AL73" i="35"/>
  <c r="AL72" i="35"/>
  <c r="AL71" i="35"/>
  <c r="AL70" i="35"/>
  <c r="AL69" i="35"/>
  <c r="AL68" i="35"/>
  <c r="AL67" i="35"/>
  <c r="AL66" i="35"/>
  <c r="AL65" i="35"/>
  <c r="AL64" i="35"/>
  <c r="AL63" i="35"/>
  <c r="AL62" i="35"/>
  <c r="AL61" i="35"/>
  <c r="AL60" i="35"/>
  <c r="AL59" i="35"/>
  <c r="AL58" i="35"/>
  <c r="AL57" i="35"/>
  <c r="AL56" i="35"/>
  <c r="AL55" i="35"/>
  <c r="AL54" i="35"/>
  <c r="AL53" i="35"/>
  <c r="AL52" i="35"/>
  <c r="AL51" i="35"/>
  <c r="AL50" i="35"/>
  <c r="AL49" i="35"/>
  <c r="AL48" i="35"/>
  <c r="AL47" i="35"/>
  <c r="AL46" i="35"/>
  <c r="AL45" i="35"/>
  <c r="AL44" i="35"/>
  <c r="AL43" i="35"/>
  <c r="AL42" i="35"/>
  <c r="AL41" i="35"/>
  <c r="AL40" i="35"/>
  <c r="AL39" i="35"/>
  <c r="AL38" i="35"/>
  <c r="AL37" i="35"/>
  <c r="AL36" i="35"/>
  <c r="AL35" i="35"/>
  <c r="AL34" i="35"/>
  <c r="AL33" i="35"/>
  <c r="AL32" i="35"/>
  <c r="AL31" i="35"/>
  <c r="AL30" i="35"/>
  <c r="AL29" i="35"/>
  <c r="AL28" i="35"/>
  <c r="AL27" i="35"/>
  <c r="AL26" i="35"/>
  <c r="AL25" i="35"/>
  <c r="AL24" i="35"/>
  <c r="AL23" i="35"/>
  <c r="AL22" i="35"/>
  <c r="AL21" i="35"/>
  <c r="AL20" i="35"/>
  <c r="AL19" i="35"/>
  <c r="AL18" i="35"/>
  <c r="AL17" i="35"/>
  <c r="AL16" i="35"/>
  <c r="AL15" i="35"/>
  <c r="AL14" i="35"/>
  <c r="AK163" i="35"/>
  <c r="AK162" i="35"/>
  <c r="AK161" i="35"/>
  <c r="AK160" i="35"/>
  <c r="AK159" i="35"/>
  <c r="AK158" i="35"/>
  <c r="AK157" i="35"/>
  <c r="AK156" i="35"/>
  <c r="AK155" i="35"/>
  <c r="AK154" i="35"/>
  <c r="AK153" i="35"/>
  <c r="AK152" i="35"/>
  <c r="AK151" i="35"/>
  <c r="AK150" i="35"/>
  <c r="AK149" i="35"/>
  <c r="AK148" i="35"/>
  <c r="AK147" i="35"/>
  <c r="AK146" i="35"/>
  <c r="AK145" i="35"/>
  <c r="AK144" i="35"/>
  <c r="AK143" i="35"/>
  <c r="AK142" i="35"/>
  <c r="AK141" i="35"/>
  <c r="AK140" i="35"/>
  <c r="AK139" i="35"/>
  <c r="AK138" i="35"/>
  <c r="AK137" i="35"/>
  <c r="AK136" i="35"/>
  <c r="AK135" i="35"/>
  <c r="AK134" i="35"/>
  <c r="AK133" i="35"/>
  <c r="AK132" i="35"/>
  <c r="AK131" i="35"/>
  <c r="AK130" i="35"/>
  <c r="AK129" i="35"/>
  <c r="AK128" i="35"/>
  <c r="AK127" i="35"/>
  <c r="AK126" i="35"/>
  <c r="AK125" i="35"/>
  <c r="AK124" i="35"/>
  <c r="AK123" i="35"/>
  <c r="AK122" i="35"/>
  <c r="AK121" i="35"/>
  <c r="AK120" i="35"/>
  <c r="AK119" i="35"/>
  <c r="AK118" i="35"/>
  <c r="AK117" i="35"/>
  <c r="AK116" i="35"/>
  <c r="AK115" i="35"/>
  <c r="AK114" i="35"/>
  <c r="AK113" i="35"/>
  <c r="AK112" i="35"/>
  <c r="AK111" i="35"/>
  <c r="AK110" i="35"/>
  <c r="AK109" i="35"/>
  <c r="AK108" i="35"/>
  <c r="AK107" i="35"/>
  <c r="AK106" i="35"/>
  <c r="AK105" i="35"/>
  <c r="AK104" i="35"/>
  <c r="AK103" i="35"/>
  <c r="AK102" i="35"/>
  <c r="AK101" i="35"/>
  <c r="AK100" i="35"/>
  <c r="AK99" i="35"/>
  <c r="AK98" i="35"/>
  <c r="AK97" i="35"/>
  <c r="AK96" i="35"/>
  <c r="AK95" i="35"/>
  <c r="AK94" i="35"/>
  <c r="AK93" i="35"/>
  <c r="AK92" i="35"/>
  <c r="AK91" i="35"/>
  <c r="AK90" i="35"/>
  <c r="AK89" i="35"/>
  <c r="AK88" i="35"/>
  <c r="AK87" i="35"/>
  <c r="AK86" i="35"/>
  <c r="AK85" i="35"/>
  <c r="AK84" i="35"/>
  <c r="AK83" i="35"/>
  <c r="AK82" i="35"/>
  <c r="AK81" i="35"/>
  <c r="AK80" i="35"/>
  <c r="AK79" i="35"/>
  <c r="AK78" i="35"/>
  <c r="AK77" i="35"/>
  <c r="AK76" i="35"/>
  <c r="AK75" i="35"/>
  <c r="AK74" i="35"/>
  <c r="AK73" i="35"/>
  <c r="AK72" i="35"/>
  <c r="AK71" i="35"/>
  <c r="AK70" i="35"/>
  <c r="AK69" i="35"/>
  <c r="AK68" i="35"/>
  <c r="AK67" i="35"/>
  <c r="AK66" i="35"/>
  <c r="AK65" i="35"/>
  <c r="AK64" i="35"/>
  <c r="AK63" i="35"/>
  <c r="AK62" i="35"/>
  <c r="AK61" i="35"/>
  <c r="AK60" i="35"/>
  <c r="AK59" i="35"/>
  <c r="AK58" i="35"/>
  <c r="AK57" i="35"/>
  <c r="AK56" i="35"/>
  <c r="AK55" i="35"/>
  <c r="AK54" i="35"/>
  <c r="AK53" i="35"/>
  <c r="AK52" i="35"/>
  <c r="AK51" i="35"/>
  <c r="AK50" i="35"/>
  <c r="AK49" i="35"/>
  <c r="AK48" i="35"/>
  <c r="AK47" i="35"/>
  <c r="AK46" i="35"/>
  <c r="AK45" i="35"/>
  <c r="AK44" i="35"/>
  <c r="AK43" i="35"/>
  <c r="AK42" i="35"/>
  <c r="AK41" i="35"/>
  <c r="AK40" i="35"/>
  <c r="AK39" i="35"/>
  <c r="AK38" i="35"/>
  <c r="AK37" i="35"/>
  <c r="AK36" i="35"/>
  <c r="AK35" i="35"/>
  <c r="AK34" i="35"/>
  <c r="AK33" i="35"/>
  <c r="AK32" i="35"/>
  <c r="AK31" i="35"/>
  <c r="AK30" i="35"/>
  <c r="AK29" i="35"/>
  <c r="AK28" i="35"/>
  <c r="AK27" i="35"/>
  <c r="AK26" i="35"/>
  <c r="AK25" i="35"/>
  <c r="AK24" i="35"/>
  <c r="AK23" i="35"/>
  <c r="AK22" i="35"/>
  <c r="AK21" i="35"/>
  <c r="AK20" i="35"/>
  <c r="AK19" i="35"/>
  <c r="AK18" i="35"/>
  <c r="AK17" i="35"/>
  <c r="AK16" i="35"/>
  <c r="AK15" i="35"/>
  <c r="AK14" i="35"/>
  <c r="AK13" i="30" l="1"/>
  <c r="AH7" i="21" s="1"/>
  <c r="AK13" i="34"/>
  <c r="AL4" i="21" s="1"/>
  <c r="AL13" i="33"/>
  <c r="AK7" i="21" s="1"/>
  <c r="AL13" i="31"/>
  <c r="AI7" i="21" s="1"/>
  <c r="AJ13" i="27"/>
  <c r="AE4" i="21" s="1"/>
  <c r="AK13" i="27"/>
  <c r="AE7" i="21" s="1"/>
  <c r="AL13" i="35"/>
  <c r="AN7" i="21" s="1"/>
  <c r="AK13" i="26"/>
  <c r="AD4" i="21" s="1"/>
  <c r="AK13" i="29"/>
  <c r="AG4" i="21" s="1"/>
  <c r="AJ13" i="30"/>
  <c r="AH4" i="21" s="1"/>
  <c r="AK13" i="31"/>
  <c r="AI4" i="21" s="1"/>
  <c r="AJ13" i="32"/>
  <c r="AJ4" i="21" s="1"/>
  <c r="AK13" i="33"/>
  <c r="AK4" i="21" s="1"/>
  <c r="AK13" i="25"/>
  <c r="AC7" i="21" s="1"/>
  <c r="AJ13" i="25"/>
  <c r="AC4" i="21" s="1"/>
  <c r="AJ13" i="24"/>
  <c r="AM7" i="21" s="1"/>
  <c r="AK13" i="35"/>
  <c r="AN4" i="21" s="1"/>
  <c r="AN5" i="21" l="1"/>
  <c r="AJ2" i="21"/>
  <c r="AM5" i="21"/>
  <c r="AN2" i="21"/>
  <c r="AM2" i="21"/>
  <c r="AK5" i="21"/>
  <c r="AJ5" i="21"/>
  <c r="AK2" i="21"/>
  <c r="AE5" i="21" l="1"/>
  <c r="AF5" i="21"/>
  <c r="AD5" i="21"/>
  <c r="AF2" i="21"/>
  <c r="AE2" i="21"/>
  <c r="AD2" i="21"/>
  <c r="C163" i="21"/>
  <c r="W163" i="21" s="1"/>
  <c r="C162" i="21"/>
  <c r="W162" i="21" s="1"/>
  <c r="C161" i="21"/>
  <c r="W161" i="21" s="1"/>
  <c r="C160" i="21"/>
  <c r="W160" i="21" s="1"/>
  <c r="C159" i="21"/>
  <c r="W159" i="21" s="1"/>
  <c r="C158" i="21"/>
  <c r="W158" i="21" s="1"/>
  <c r="C157" i="21"/>
  <c r="W157" i="21" s="1"/>
  <c r="C156" i="21"/>
  <c r="W156" i="21" s="1"/>
  <c r="C155" i="21"/>
  <c r="W155" i="21" s="1"/>
  <c r="C154" i="21"/>
  <c r="W154" i="21" s="1"/>
  <c r="C153" i="21"/>
  <c r="W153" i="21" s="1"/>
  <c r="C152" i="21"/>
  <c r="W152" i="21" s="1"/>
  <c r="C151" i="21"/>
  <c r="W151" i="21" s="1"/>
  <c r="C150" i="21"/>
  <c r="W150" i="21" s="1"/>
  <c r="C149" i="21"/>
  <c r="W149" i="21" s="1"/>
  <c r="C148" i="21"/>
  <c r="W148" i="21" s="1"/>
  <c r="C147" i="21"/>
  <c r="W147" i="21" s="1"/>
  <c r="C146" i="21"/>
  <c r="W146" i="21" s="1"/>
  <c r="C145" i="21"/>
  <c r="W145" i="21" s="1"/>
  <c r="C144" i="21"/>
  <c r="W144" i="21" s="1"/>
  <c r="C143" i="21"/>
  <c r="W143" i="21" s="1"/>
  <c r="C142" i="21"/>
  <c r="W142" i="21" s="1"/>
  <c r="C141" i="21"/>
  <c r="W141" i="21" s="1"/>
  <c r="C140" i="21"/>
  <c r="W140" i="21" s="1"/>
  <c r="C139" i="21"/>
  <c r="W139" i="21" s="1"/>
  <c r="C138" i="21"/>
  <c r="W138" i="21" s="1"/>
  <c r="C137" i="21"/>
  <c r="W137" i="21" s="1"/>
  <c r="C136" i="21"/>
  <c r="W136" i="21" s="1"/>
  <c r="C135" i="21"/>
  <c r="W135" i="21" s="1"/>
  <c r="C134" i="21"/>
  <c r="W134" i="21" s="1"/>
  <c r="C133" i="21"/>
  <c r="W133" i="21" s="1"/>
  <c r="C132" i="21"/>
  <c r="W132" i="21" s="1"/>
  <c r="C131" i="21"/>
  <c r="W131" i="21" s="1"/>
  <c r="C130" i="21"/>
  <c r="W130" i="21" s="1"/>
  <c r="C129" i="21"/>
  <c r="W129" i="21" s="1"/>
  <c r="C128" i="21"/>
  <c r="W128" i="21" s="1"/>
  <c r="C127" i="21"/>
  <c r="W127" i="21" s="1"/>
  <c r="C126" i="21"/>
  <c r="W126" i="21" s="1"/>
  <c r="C125" i="21"/>
  <c r="W125" i="21" s="1"/>
  <c r="C124" i="21"/>
  <c r="W124" i="21" s="1"/>
  <c r="C123" i="21"/>
  <c r="W123" i="21" s="1"/>
  <c r="C122" i="21"/>
  <c r="W122" i="21" s="1"/>
  <c r="C121" i="21"/>
  <c r="W121" i="21" s="1"/>
  <c r="C120" i="21"/>
  <c r="W120" i="21" s="1"/>
  <c r="C119" i="21"/>
  <c r="W119" i="21" s="1"/>
  <c r="C118" i="21"/>
  <c r="W118" i="21" s="1"/>
  <c r="C117" i="21"/>
  <c r="W117" i="21" s="1"/>
  <c r="C116" i="21"/>
  <c r="W116" i="21" s="1"/>
  <c r="C115" i="21"/>
  <c r="W115" i="21" s="1"/>
  <c r="C114" i="21"/>
  <c r="W114" i="21" s="1"/>
  <c r="C113" i="21"/>
  <c r="W113" i="21" s="1"/>
  <c r="C112" i="21"/>
  <c r="W112" i="21" s="1"/>
  <c r="C111" i="21"/>
  <c r="W111" i="21" s="1"/>
  <c r="C110" i="21"/>
  <c r="W110" i="21" s="1"/>
  <c r="C109" i="21"/>
  <c r="W109" i="21" s="1"/>
  <c r="C108" i="21"/>
  <c r="W108" i="21" s="1"/>
  <c r="C107" i="21"/>
  <c r="W107" i="21" s="1"/>
  <c r="C106" i="21"/>
  <c r="W106" i="21" s="1"/>
  <c r="C105" i="21"/>
  <c r="W105" i="21" s="1"/>
  <c r="C104" i="21"/>
  <c r="W104" i="21" s="1"/>
  <c r="C103" i="21"/>
  <c r="W103" i="21" s="1"/>
  <c r="C102" i="21"/>
  <c r="W102" i="21" s="1"/>
  <c r="C101" i="21"/>
  <c r="W101" i="21" s="1"/>
  <c r="C100" i="21"/>
  <c r="W100" i="21" s="1"/>
  <c r="C99" i="21"/>
  <c r="W99" i="21" s="1"/>
  <c r="C98" i="21"/>
  <c r="W98" i="21" s="1"/>
  <c r="C97" i="21"/>
  <c r="W97" i="21" s="1"/>
  <c r="C96" i="21"/>
  <c r="W96" i="21" s="1"/>
  <c r="C95" i="21"/>
  <c r="W95" i="21" s="1"/>
  <c r="C94" i="21"/>
  <c r="W94" i="21" s="1"/>
  <c r="C93" i="21"/>
  <c r="W93" i="21" s="1"/>
  <c r="C92" i="21"/>
  <c r="W92" i="21" s="1"/>
  <c r="C91" i="21"/>
  <c r="W91" i="21" s="1"/>
  <c r="C90" i="21"/>
  <c r="W90" i="21" s="1"/>
  <c r="C89" i="21"/>
  <c r="W89" i="21" s="1"/>
  <c r="C88" i="21"/>
  <c r="W88" i="21" s="1"/>
  <c r="C87" i="21"/>
  <c r="W87" i="21" s="1"/>
  <c r="C86" i="21"/>
  <c r="W86" i="21" s="1"/>
  <c r="C85" i="21"/>
  <c r="W85" i="21" s="1"/>
  <c r="C84" i="21"/>
  <c r="W84" i="21" s="1"/>
  <c r="C83" i="21"/>
  <c r="W83" i="21" s="1"/>
  <c r="C82" i="21"/>
  <c r="W82" i="21" s="1"/>
  <c r="C81" i="21"/>
  <c r="W81" i="21" s="1"/>
  <c r="C80" i="21"/>
  <c r="W80" i="21" s="1"/>
  <c r="C79" i="21"/>
  <c r="W79" i="21" s="1"/>
  <c r="C78" i="21"/>
  <c r="W78" i="21" s="1"/>
  <c r="C77" i="21"/>
  <c r="W77" i="21" s="1"/>
  <c r="C76" i="21"/>
  <c r="W76" i="21" s="1"/>
  <c r="C75" i="21"/>
  <c r="W75" i="21" s="1"/>
  <c r="C74" i="21"/>
  <c r="W74" i="21" s="1"/>
  <c r="C73" i="21"/>
  <c r="W73" i="21" s="1"/>
  <c r="C72" i="21"/>
  <c r="W72" i="21" s="1"/>
  <c r="C71" i="21"/>
  <c r="W71" i="21" s="1"/>
  <c r="C70" i="21"/>
  <c r="W70" i="21" s="1"/>
  <c r="C69" i="21"/>
  <c r="W69" i="21" s="1"/>
  <c r="C68" i="21"/>
  <c r="W68" i="21" s="1"/>
  <c r="C67" i="21"/>
  <c r="W67" i="21" s="1"/>
  <c r="C66" i="21"/>
  <c r="W66" i="21" s="1"/>
  <c r="C65" i="21"/>
  <c r="W65" i="21" s="1"/>
  <c r="C64" i="21"/>
  <c r="W64" i="21" s="1"/>
  <c r="C63" i="21"/>
  <c r="W63" i="21" s="1"/>
  <c r="C62" i="21"/>
  <c r="W62" i="21" s="1"/>
  <c r="C61" i="21"/>
  <c r="W61" i="21" s="1"/>
  <c r="C60" i="21"/>
  <c r="W60" i="21" s="1"/>
  <c r="C59" i="21"/>
  <c r="W59" i="21" s="1"/>
  <c r="C58" i="21"/>
  <c r="W58" i="21" s="1"/>
  <c r="C57" i="21"/>
  <c r="W57" i="21" s="1"/>
  <c r="C56" i="21"/>
  <c r="W56" i="21" s="1"/>
  <c r="C55" i="21"/>
  <c r="W55" i="21" s="1"/>
  <c r="C54" i="21"/>
  <c r="W54" i="21" s="1"/>
  <c r="C53" i="21"/>
  <c r="W53" i="21" s="1"/>
  <c r="C52" i="21"/>
  <c r="W52" i="21" s="1"/>
  <c r="C51" i="21"/>
  <c r="W51" i="21" s="1"/>
  <c r="C50" i="21"/>
  <c r="W50" i="21" s="1"/>
  <c r="C49" i="21"/>
  <c r="W49" i="21" s="1"/>
  <c r="C48" i="21"/>
  <c r="W48" i="21" s="1"/>
  <c r="C47" i="21"/>
  <c r="W47" i="21" s="1"/>
  <c r="C46" i="21"/>
  <c r="W46" i="21" s="1"/>
  <c r="C45" i="21"/>
  <c r="W45" i="21" s="1"/>
  <c r="C44" i="21"/>
  <c r="W44" i="21" s="1"/>
  <c r="C43" i="21"/>
  <c r="W43" i="21" s="1"/>
  <c r="C42" i="21"/>
  <c r="W42" i="21" s="1"/>
  <c r="C41" i="21"/>
  <c r="W41" i="21" s="1"/>
  <c r="C40" i="21"/>
  <c r="W40" i="21" s="1"/>
  <c r="C39" i="21"/>
  <c r="W39" i="21" s="1"/>
  <c r="C38" i="21"/>
  <c r="W38" i="21" s="1"/>
  <c r="C37" i="21"/>
  <c r="W37" i="21" s="1"/>
  <c r="C36" i="21"/>
  <c r="W36" i="21" s="1"/>
  <c r="C35" i="21"/>
  <c r="W35" i="21" s="1"/>
  <c r="C34" i="21"/>
  <c r="W34" i="21" s="1"/>
  <c r="C33" i="21"/>
  <c r="W33" i="21" s="1"/>
  <c r="C32" i="21"/>
  <c r="W32" i="21" s="1"/>
  <c r="C31" i="21"/>
  <c r="W31" i="21" s="1"/>
  <c r="C30" i="21"/>
  <c r="W30" i="21" s="1"/>
  <c r="C29" i="21"/>
  <c r="W29" i="21" s="1"/>
  <c r="C28" i="21"/>
  <c r="W28" i="21" s="1"/>
  <c r="C27" i="21"/>
  <c r="W27" i="21" s="1"/>
  <c r="C26" i="21"/>
  <c r="W26" i="21" s="1"/>
  <c r="C25" i="21"/>
  <c r="W25" i="21" s="1"/>
  <c r="C24" i="21"/>
  <c r="W24" i="21" s="1"/>
  <c r="C23" i="21"/>
  <c r="W23" i="21" s="1"/>
  <c r="C22" i="21"/>
  <c r="W22" i="21" s="1"/>
  <c r="C21" i="21"/>
  <c r="W21" i="21" s="1"/>
  <c r="C20" i="21"/>
  <c r="W20" i="21" s="1"/>
  <c r="C19" i="21"/>
  <c r="W19" i="21" s="1"/>
  <c r="C18" i="21"/>
  <c r="W18" i="21" s="1"/>
  <c r="C17" i="21"/>
  <c r="W17" i="21" s="1"/>
  <c r="C16" i="21"/>
  <c r="W16" i="21" s="1"/>
  <c r="C15" i="21"/>
  <c r="W15" i="21" s="1"/>
  <c r="C14" i="21"/>
  <c r="J3" i="22" l="1"/>
  <c r="E89" i="3" s="1"/>
  <c r="K3" i="22"/>
  <c r="F89" i="3" s="1"/>
  <c r="O163" i="21"/>
  <c r="O12" i="21" s="1"/>
  <c r="AJ3" i="22" s="1"/>
  <c r="AH89" i="3" s="1"/>
  <c r="N163" i="21"/>
  <c r="M163" i="21"/>
  <c r="M12" i="21" s="1"/>
  <c r="AH3" i="22" s="1"/>
  <c r="AF89" i="3" s="1"/>
  <c r="L163" i="21"/>
  <c r="L12" i="21" s="1"/>
  <c r="AG3" i="22" s="1"/>
  <c r="AE89" i="3" s="1"/>
  <c r="K163" i="21"/>
  <c r="K12" i="21" s="1"/>
  <c r="AF3" i="22" s="1"/>
  <c r="AD89" i="3" s="1"/>
  <c r="J163" i="21"/>
  <c r="I163" i="21"/>
  <c r="H163" i="21"/>
  <c r="G163" i="21"/>
  <c r="F163" i="21"/>
  <c r="E163" i="21"/>
  <c r="D163" i="21"/>
  <c r="O162" i="21"/>
  <c r="N162" i="21"/>
  <c r="M162" i="21"/>
  <c r="L162" i="21"/>
  <c r="K162" i="21"/>
  <c r="J162" i="21"/>
  <c r="I162" i="21"/>
  <c r="H162" i="21"/>
  <c r="G162" i="21"/>
  <c r="F162" i="21"/>
  <c r="E162" i="21"/>
  <c r="D162" i="21"/>
  <c r="O161" i="21"/>
  <c r="N161" i="21"/>
  <c r="M161" i="21"/>
  <c r="L161" i="21"/>
  <c r="K161" i="21"/>
  <c r="J161" i="21"/>
  <c r="I161" i="21"/>
  <c r="H161" i="21"/>
  <c r="G161" i="21"/>
  <c r="F161" i="21"/>
  <c r="E161" i="21"/>
  <c r="D161" i="21"/>
  <c r="O160" i="21"/>
  <c r="N160" i="21"/>
  <c r="M160" i="21"/>
  <c r="L160" i="21"/>
  <c r="K160" i="21"/>
  <c r="J160" i="21"/>
  <c r="I160" i="21"/>
  <c r="H160" i="21"/>
  <c r="G160" i="21"/>
  <c r="F160" i="21"/>
  <c r="E160" i="21"/>
  <c r="D160" i="21"/>
  <c r="O159" i="21"/>
  <c r="N159" i="21"/>
  <c r="M159" i="21"/>
  <c r="L159" i="21"/>
  <c r="K159" i="21"/>
  <c r="J159" i="21"/>
  <c r="I159" i="21"/>
  <c r="H159" i="21"/>
  <c r="G159" i="21"/>
  <c r="F159" i="21"/>
  <c r="E159" i="21"/>
  <c r="D159" i="21"/>
  <c r="O158" i="21"/>
  <c r="N158" i="21"/>
  <c r="M158" i="21"/>
  <c r="L158" i="21"/>
  <c r="K158" i="21"/>
  <c r="J158" i="21"/>
  <c r="I158" i="21"/>
  <c r="H158" i="21"/>
  <c r="G158" i="21"/>
  <c r="F158" i="21"/>
  <c r="E158" i="21"/>
  <c r="D158" i="21"/>
  <c r="O157" i="21"/>
  <c r="N157" i="21"/>
  <c r="M157" i="21"/>
  <c r="L157" i="21"/>
  <c r="K157" i="21"/>
  <c r="J157" i="21"/>
  <c r="I157" i="21"/>
  <c r="H157" i="21"/>
  <c r="G157" i="21"/>
  <c r="F157" i="21"/>
  <c r="E157" i="21"/>
  <c r="D157" i="21"/>
  <c r="O156" i="21"/>
  <c r="N156" i="21"/>
  <c r="M156" i="21"/>
  <c r="L156" i="21"/>
  <c r="K156" i="21"/>
  <c r="J156" i="21"/>
  <c r="I156" i="21"/>
  <c r="H156" i="21"/>
  <c r="G156" i="21"/>
  <c r="F156" i="21"/>
  <c r="E156" i="21"/>
  <c r="D156" i="21"/>
  <c r="O155" i="21"/>
  <c r="N155" i="21"/>
  <c r="M155" i="21"/>
  <c r="L155" i="21"/>
  <c r="K155" i="21"/>
  <c r="J155" i="21"/>
  <c r="I155" i="21"/>
  <c r="H155" i="21"/>
  <c r="G155" i="21"/>
  <c r="F155" i="21"/>
  <c r="E155" i="21"/>
  <c r="D155" i="21"/>
  <c r="O154" i="21"/>
  <c r="N154" i="21"/>
  <c r="M154" i="21"/>
  <c r="L154" i="21"/>
  <c r="K154" i="21"/>
  <c r="J154" i="21"/>
  <c r="I154" i="21"/>
  <c r="H154" i="21"/>
  <c r="G154" i="21"/>
  <c r="F154" i="21"/>
  <c r="E154" i="21"/>
  <c r="D154" i="21"/>
  <c r="O153" i="21"/>
  <c r="N153" i="21"/>
  <c r="M153" i="21"/>
  <c r="L153" i="21"/>
  <c r="K153" i="21"/>
  <c r="J153" i="21"/>
  <c r="I153" i="21"/>
  <c r="H153" i="21"/>
  <c r="G153" i="21"/>
  <c r="F153" i="21"/>
  <c r="E153" i="21"/>
  <c r="D153" i="21"/>
  <c r="O152" i="21"/>
  <c r="N152" i="21"/>
  <c r="M152" i="21"/>
  <c r="L152" i="21"/>
  <c r="K152" i="21"/>
  <c r="J152" i="21"/>
  <c r="I152" i="21"/>
  <c r="H152" i="21"/>
  <c r="G152" i="21"/>
  <c r="F152" i="21"/>
  <c r="E152" i="21"/>
  <c r="D152" i="21"/>
  <c r="O151" i="21"/>
  <c r="N151" i="21"/>
  <c r="M151" i="21"/>
  <c r="L151" i="21"/>
  <c r="K151" i="21"/>
  <c r="J151" i="21"/>
  <c r="I151" i="21"/>
  <c r="H151" i="21"/>
  <c r="G151" i="21"/>
  <c r="F151" i="21"/>
  <c r="E151" i="21"/>
  <c r="D151" i="21"/>
  <c r="O150" i="21"/>
  <c r="N150" i="21"/>
  <c r="M150" i="21"/>
  <c r="L150" i="21"/>
  <c r="K150" i="21"/>
  <c r="J150" i="21"/>
  <c r="I150" i="21"/>
  <c r="H150" i="21"/>
  <c r="G150" i="21"/>
  <c r="F150" i="21"/>
  <c r="E150" i="21"/>
  <c r="D150" i="21"/>
  <c r="O149" i="21"/>
  <c r="N149" i="21"/>
  <c r="M149" i="21"/>
  <c r="L149" i="21"/>
  <c r="K149" i="21"/>
  <c r="J149" i="21"/>
  <c r="I149" i="21"/>
  <c r="H149" i="21"/>
  <c r="G149" i="21"/>
  <c r="F149" i="21"/>
  <c r="E149" i="21"/>
  <c r="D149" i="21"/>
  <c r="O148" i="21"/>
  <c r="N148" i="21"/>
  <c r="M148" i="21"/>
  <c r="L148" i="21"/>
  <c r="K148" i="21"/>
  <c r="J148" i="21"/>
  <c r="I148" i="21"/>
  <c r="H148" i="21"/>
  <c r="G148" i="21"/>
  <c r="F148" i="21"/>
  <c r="E148" i="21"/>
  <c r="D148" i="21"/>
  <c r="O147" i="21"/>
  <c r="N147" i="21"/>
  <c r="M147" i="21"/>
  <c r="L147" i="21"/>
  <c r="K147" i="21"/>
  <c r="J147" i="21"/>
  <c r="I147" i="21"/>
  <c r="H147" i="21"/>
  <c r="G147" i="21"/>
  <c r="F147" i="21"/>
  <c r="E147" i="21"/>
  <c r="D147" i="21"/>
  <c r="O146" i="21"/>
  <c r="N146" i="21"/>
  <c r="M146" i="21"/>
  <c r="L146" i="21"/>
  <c r="K146" i="21"/>
  <c r="J146" i="21"/>
  <c r="I146" i="21"/>
  <c r="H146" i="21"/>
  <c r="G146" i="21"/>
  <c r="F146" i="21"/>
  <c r="E146" i="21"/>
  <c r="D146" i="21"/>
  <c r="O145" i="21"/>
  <c r="N145" i="21"/>
  <c r="M145" i="21"/>
  <c r="L145" i="21"/>
  <c r="K145" i="21"/>
  <c r="J145" i="21"/>
  <c r="I145" i="21"/>
  <c r="H145" i="21"/>
  <c r="G145" i="21"/>
  <c r="F145" i="21"/>
  <c r="E145" i="21"/>
  <c r="D145" i="21"/>
  <c r="O144" i="21"/>
  <c r="N144" i="21"/>
  <c r="M144" i="21"/>
  <c r="L144" i="21"/>
  <c r="K144" i="21"/>
  <c r="J144" i="21"/>
  <c r="I144" i="21"/>
  <c r="H144" i="21"/>
  <c r="G144" i="21"/>
  <c r="F144" i="21"/>
  <c r="E144" i="21"/>
  <c r="D144" i="21"/>
  <c r="O143" i="21"/>
  <c r="N143" i="21"/>
  <c r="M143" i="21"/>
  <c r="L143" i="21"/>
  <c r="K143" i="21"/>
  <c r="J143" i="21"/>
  <c r="I143" i="21"/>
  <c r="H143" i="21"/>
  <c r="G143" i="21"/>
  <c r="F143" i="21"/>
  <c r="E143" i="21"/>
  <c r="D143" i="21"/>
  <c r="O142" i="21"/>
  <c r="N142" i="21"/>
  <c r="M142" i="21"/>
  <c r="L142" i="21"/>
  <c r="K142" i="21"/>
  <c r="J142" i="21"/>
  <c r="I142" i="21"/>
  <c r="H142" i="21"/>
  <c r="G142" i="21"/>
  <c r="F142" i="21"/>
  <c r="E142" i="21"/>
  <c r="D142" i="21"/>
  <c r="O141" i="21"/>
  <c r="N141" i="21"/>
  <c r="M141" i="21"/>
  <c r="L141" i="21"/>
  <c r="K141" i="21"/>
  <c r="J141" i="21"/>
  <c r="I141" i="21"/>
  <c r="H141" i="21"/>
  <c r="G141" i="21"/>
  <c r="F141" i="21"/>
  <c r="E141" i="21"/>
  <c r="D141" i="21"/>
  <c r="O140" i="21"/>
  <c r="N140" i="21"/>
  <c r="M140" i="21"/>
  <c r="L140" i="21"/>
  <c r="K140" i="21"/>
  <c r="J140" i="21"/>
  <c r="I140" i="21"/>
  <c r="H140" i="21"/>
  <c r="G140" i="21"/>
  <c r="F140" i="21"/>
  <c r="E140" i="21"/>
  <c r="D140" i="21"/>
  <c r="O139" i="21"/>
  <c r="N139" i="21"/>
  <c r="M139" i="21"/>
  <c r="L139" i="21"/>
  <c r="K139" i="21"/>
  <c r="J139" i="21"/>
  <c r="I139" i="21"/>
  <c r="H139" i="21"/>
  <c r="G139" i="21"/>
  <c r="F139" i="21"/>
  <c r="E139" i="21"/>
  <c r="D139" i="21"/>
  <c r="O138" i="21"/>
  <c r="N138" i="21"/>
  <c r="M138" i="21"/>
  <c r="L138" i="21"/>
  <c r="K138" i="21"/>
  <c r="J138" i="21"/>
  <c r="I138" i="21"/>
  <c r="H138" i="21"/>
  <c r="G138" i="21"/>
  <c r="F138" i="21"/>
  <c r="E138" i="21"/>
  <c r="D138" i="21"/>
  <c r="O137" i="21"/>
  <c r="N137" i="21"/>
  <c r="M137" i="21"/>
  <c r="L137" i="21"/>
  <c r="K137" i="21"/>
  <c r="J137" i="21"/>
  <c r="I137" i="21"/>
  <c r="H137" i="21"/>
  <c r="G137" i="21"/>
  <c r="F137" i="21"/>
  <c r="E137" i="21"/>
  <c r="D137" i="21"/>
  <c r="O136" i="21"/>
  <c r="N136" i="21"/>
  <c r="M136" i="21"/>
  <c r="L136" i="21"/>
  <c r="K136" i="21"/>
  <c r="J136" i="21"/>
  <c r="I136" i="21"/>
  <c r="H136" i="21"/>
  <c r="G136" i="21"/>
  <c r="F136" i="21"/>
  <c r="E136" i="21"/>
  <c r="D136" i="21"/>
  <c r="O135" i="21"/>
  <c r="N135" i="21"/>
  <c r="M135" i="21"/>
  <c r="L135" i="21"/>
  <c r="K135" i="21"/>
  <c r="J135" i="21"/>
  <c r="I135" i="21"/>
  <c r="H135" i="21"/>
  <c r="G135" i="21"/>
  <c r="F135" i="21"/>
  <c r="E135" i="21"/>
  <c r="D135" i="21"/>
  <c r="O134" i="21"/>
  <c r="N134" i="21"/>
  <c r="M134" i="21"/>
  <c r="L134" i="21"/>
  <c r="K134" i="21"/>
  <c r="J134" i="21"/>
  <c r="I134" i="21"/>
  <c r="H134" i="21"/>
  <c r="G134" i="21"/>
  <c r="F134" i="21"/>
  <c r="E134" i="21"/>
  <c r="D134" i="21"/>
  <c r="O133" i="21"/>
  <c r="N133" i="21"/>
  <c r="M133" i="21"/>
  <c r="L133" i="21"/>
  <c r="K133" i="21"/>
  <c r="J133" i="21"/>
  <c r="I133" i="21"/>
  <c r="H133" i="21"/>
  <c r="G133" i="21"/>
  <c r="F133" i="21"/>
  <c r="E133" i="21"/>
  <c r="D133" i="21"/>
  <c r="O132" i="21"/>
  <c r="N132" i="21"/>
  <c r="M132" i="21"/>
  <c r="L132" i="21"/>
  <c r="K132" i="21"/>
  <c r="J132" i="21"/>
  <c r="I132" i="21"/>
  <c r="H132" i="21"/>
  <c r="G132" i="21"/>
  <c r="F132" i="21"/>
  <c r="E132" i="21"/>
  <c r="D132" i="21"/>
  <c r="O131" i="21"/>
  <c r="N131" i="21"/>
  <c r="M131" i="21"/>
  <c r="L131" i="21"/>
  <c r="K131" i="21"/>
  <c r="J131" i="21"/>
  <c r="I131" i="21"/>
  <c r="H131" i="21"/>
  <c r="G131" i="21"/>
  <c r="F131" i="21"/>
  <c r="E131" i="21"/>
  <c r="D131" i="21"/>
  <c r="O130" i="21"/>
  <c r="N130" i="21"/>
  <c r="M130" i="21"/>
  <c r="L130" i="21"/>
  <c r="K130" i="21"/>
  <c r="J130" i="21"/>
  <c r="I130" i="21"/>
  <c r="H130" i="21"/>
  <c r="G130" i="21"/>
  <c r="F130" i="21"/>
  <c r="E130" i="21"/>
  <c r="D130" i="21"/>
  <c r="O129" i="21"/>
  <c r="N129" i="21"/>
  <c r="M129" i="21"/>
  <c r="L129" i="21"/>
  <c r="K129" i="21"/>
  <c r="J129" i="21"/>
  <c r="I129" i="21"/>
  <c r="H129" i="21"/>
  <c r="G129" i="21"/>
  <c r="F129" i="21"/>
  <c r="E129" i="21"/>
  <c r="D129" i="21"/>
  <c r="O128" i="21"/>
  <c r="N128" i="21"/>
  <c r="M128" i="21"/>
  <c r="L128" i="21"/>
  <c r="K128" i="21"/>
  <c r="J128" i="21"/>
  <c r="I128" i="21"/>
  <c r="H128" i="21"/>
  <c r="G128" i="21"/>
  <c r="F128" i="21"/>
  <c r="E128" i="21"/>
  <c r="D128" i="21"/>
  <c r="O127" i="21"/>
  <c r="N127" i="21"/>
  <c r="M127" i="21"/>
  <c r="L127" i="21"/>
  <c r="K127" i="21"/>
  <c r="J127" i="21"/>
  <c r="I127" i="21"/>
  <c r="H127" i="21"/>
  <c r="G127" i="21"/>
  <c r="F127" i="21"/>
  <c r="E127" i="21"/>
  <c r="D127" i="21"/>
  <c r="O126" i="21"/>
  <c r="N126" i="21"/>
  <c r="M126" i="21"/>
  <c r="L126" i="21"/>
  <c r="K126" i="21"/>
  <c r="J126" i="21"/>
  <c r="I126" i="21"/>
  <c r="H126" i="21"/>
  <c r="G126" i="21"/>
  <c r="F126" i="21"/>
  <c r="E126" i="21"/>
  <c r="D126" i="21"/>
  <c r="O125" i="21"/>
  <c r="N125" i="21"/>
  <c r="M125" i="21"/>
  <c r="L125" i="21"/>
  <c r="K125" i="21"/>
  <c r="J125" i="21"/>
  <c r="I125" i="21"/>
  <c r="H125" i="21"/>
  <c r="G125" i="21"/>
  <c r="F125" i="21"/>
  <c r="E125" i="21"/>
  <c r="D125" i="21"/>
  <c r="O124" i="21"/>
  <c r="N124" i="21"/>
  <c r="M124" i="21"/>
  <c r="L124" i="21"/>
  <c r="K124" i="21"/>
  <c r="J124" i="21"/>
  <c r="I124" i="21"/>
  <c r="H124" i="21"/>
  <c r="G124" i="21"/>
  <c r="F124" i="21"/>
  <c r="E124" i="21"/>
  <c r="D124" i="21"/>
  <c r="O123" i="21"/>
  <c r="N123" i="21"/>
  <c r="M123" i="21"/>
  <c r="L123" i="21"/>
  <c r="K123" i="21"/>
  <c r="J123" i="21"/>
  <c r="I123" i="21"/>
  <c r="H123" i="21"/>
  <c r="G123" i="21"/>
  <c r="F123" i="21"/>
  <c r="E123" i="21"/>
  <c r="D123" i="21"/>
  <c r="O122" i="21"/>
  <c r="N122" i="21"/>
  <c r="M122" i="21"/>
  <c r="L122" i="21"/>
  <c r="K122" i="21"/>
  <c r="J122" i="21"/>
  <c r="I122" i="21"/>
  <c r="H122" i="21"/>
  <c r="G122" i="21"/>
  <c r="F122" i="21"/>
  <c r="E122" i="21"/>
  <c r="D122" i="21"/>
  <c r="O121" i="21"/>
  <c r="N121" i="21"/>
  <c r="M121" i="21"/>
  <c r="L121" i="21"/>
  <c r="K121" i="21"/>
  <c r="J121" i="21"/>
  <c r="I121" i="21"/>
  <c r="H121" i="21"/>
  <c r="G121" i="21"/>
  <c r="F121" i="21"/>
  <c r="E121" i="21"/>
  <c r="D121" i="21"/>
  <c r="O120" i="21"/>
  <c r="N120" i="21"/>
  <c r="M120" i="21"/>
  <c r="L120" i="21"/>
  <c r="K120" i="21"/>
  <c r="J120" i="21"/>
  <c r="I120" i="21"/>
  <c r="H120" i="21"/>
  <c r="G120" i="21"/>
  <c r="F120" i="21"/>
  <c r="E120" i="21"/>
  <c r="D120" i="21"/>
  <c r="O119" i="21"/>
  <c r="N119" i="21"/>
  <c r="M119" i="21"/>
  <c r="L119" i="21"/>
  <c r="K119" i="21"/>
  <c r="J119" i="21"/>
  <c r="I119" i="21"/>
  <c r="H119" i="21"/>
  <c r="G119" i="21"/>
  <c r="F119" i="21"/>
  <c r="E119" i="21"/>
  <c r="D119" i="21"/>
  <c r="O118" i="21"/>
  <c r="N118" i="21"/>
  <c r="M118" i="21"/>
  <c r="L118" i="21"/>
  <c r="K118" i="21"/>
  <c r="J118" i="21"/>
  <c r="I118" i="21"/>
  <c r="H118" i="21"/>
  <c r="G118" i="21"/>
  <c r="F118" i="21"/>
  <c r="E118" i="21"/>
  <c r="D118" i="21"/>
  <c r="O117" i="21"/>
  <c r="N117" i="21"/>
  <c r="M117" i="21"/>
  <c r="L117" i="21"/>
  <c r="K117" i="21"/>
  <c r="J117" i="21"/>
  <c r="I117" i="21"/>
  <c r="H117" i="21"/>
  <c r="G117" i="21"/>
  <c r="F117" i="21"/>
  <c r="E117" i="21"/>
  <c r="D117" i="21"/>
  <c r="O116" i="21"/>
  <c r="N116" i="21"/>
  <c r="M116" i="21"/>
  <c r="L116" i="21"/>
  <c r="K116" i="21"/>
  <c r="J116" i="21"/>
  <c r="I116" i="21"/>
  <c r="H116" i="21"/>
  <c r="G116" i="21"/>
  <c r="F116" i="21"/>
  <c r="E116" i="21"/>
  <c r="D116" i="21"/>
  <c r="O115" i="21"/>
  <c r="N115" i="21"/>
  <c r="M115" i="21"/>
  <c r="L115" i="21"/>
  <c r="K115" i="21"/>
  <c r="J115" i="21"/>
  <c r="I115" i="21"/>
  <c r="H115" i="21"/>
  <c r="G115" i="21"/>
  <c r="F115" i="21"/>
  <c r="E115" i="21"/>
  <c r="D115" i="21"/>
  <c r="O114" i="21"/>
  <c r="N114" i="21"/>
  <c r="M114" i="21"/>
  <c r="L114" i="21"/>
  <c r="K114" i="21"/>
  <c r="J114" i="21"/>
  <c r="I114" i="21"/>
  <c r="H114" i="21"/>
  <c r="G114" i="21"/>
  <c r="F114" i="21"/>
  <c r="E114" i="21"/>
  <c r="D114" i="21"/>
  <c r="O113" i="21"/>
  <c r="N113" i="21"/>
  <c r="M113" i="21"/>
  <c r="L113" i="21"/>
  <c r="K113" i="21"/>
  <c r="J113" i="21"/>
  <c r="I113" i="21"/>
  <c r="H113" i="21"/>
  <c r="G113" i="21"/>
  <c r="F113" i="21"/>
  <c r="E113" i="21"/>
  <c r="D113" i="21"/>
  <c r="O112" i="21"/>
  <c r="N112" i="21"/>
  <c r="M112" i="21"/>
  <c r="L112" i="21"/>
  <c r="K112" i="21"/>
  <c r="J112" i="21"/>
  <c r="I112" i="21"/>
  <c r="H112" i="21"/>
  <c r="G112" i="21"/>
  <c r="F112" i="21"/>
  <c r="E112" i="21"/>
  <c r="D112" i="21"/>
  <c r="O111" i="21"/>
  <c r="N111" i="21"/>
  <c r="M111" i="21"/>
  <c r="L111" i="21"/>
  <c r="K111" i="21"/>
  <c r="J111" i="21"/>
  <c r="I111" i="21"/>
  <c r="H111" i="21"/>
  <c r="G111" i="21"/>
  <c r="F111" i="21"/>
  <c r="E111" i="21"/>
  <c r="D111" i="21"/>
  <c r="O110" i="21"/>
  <c r="N110" i="21"/>
  <c r="M110" i="21"/>
  <c r="L110" i="21"/>
  <c r="K110" i="21"/>
  <c r="J110" i="21"/>
  <c r="I110" i="21"/>
  <c r="H110" i="21"/>
  <c r="G110" i="21"/>
  <c r="F110" i="21"/>
  <c r="E110" i="21"/>
  <c r="D110" i="21"/>
  <c r="O109" i="21"/>
  <c r="N109" i="21"/>
  <c r="M109" i="21"/>
  <c r="L109" i="21"/>
  <c r="K109" i="21"/>
  <c r="J109" i="21"/>
  <c r="I109" i="21"/>
  <c r="H109" i="21"/>
  <c r="G109" i="21"/>
  <c r="F109" i="21"/>
  <c r="E109" i="21"/>
  <c r="D109" i="21"/>
  <c r="O108" i="21"/>
  <c r="N108" i="21"/>
  <c r="M108" i="21"/>
  <c r="L108" i="21"/>
  <c r="K108" i="21"/>
  <c r="J108" i="21"/>
  <c r="I108" i="21"/>
  <c r="H108" i="21"/>
  <c r="G108" i="21"/>
  <c r="F108" i="21"/>
  <c r="E108" i="21"/>
  <c r="D108" i="21"/>
  <c r="O107" i="21"/>
  <c r="N107" i="21"/>
  <c r="M107" i="21"/>
  <c r="L107" i="21"/>
  <c r="K107" i="21"/>
  <c r="J107" i="21"/>
  <c r="I107" i="21"/>
  <c r="H107" i="21"/>
  <c r="G107" i="21"/>
  <c r="F107" i="21"/>
  <c r="E107" i="21"/>
  <c r="D107" i="21"/>
  <c r="O106" i="21"/>
  <c r="N106" i="21"/>
  <c r="M106" i="21"/>
  <c r="L106" i="21"/>
  <c r="K106" i="21"/>
  <c r="J106" i="21"/>
  <c r="I106" i="21"/>
  <c r="H106" i="21"/>
  <c r="G106" i="21"/>
  <c r="F106" i="21"/>
  <c r="E106" i="21"/>
  <c r="D106" i="21"/>
  <c r="O105" i="21"/>
  <c r="N105" i="21"/>
  <c r="M105" i="21"/>
  <c r="L105" i="21"/>
  <c r="K105" i="21"/>
  <c r="J105" i="21"/>
  <c r="I105" i="21"/>
  <c r="H105" i="21"/>
  <c r="G105" i="21"/>
  <c r="F105" i="21"/>
  <c r="E105" i="21"/>
  <c r="D105" i="21"/>
  <c r="O104" i="21"/>
  <c r="N104" i="21"/>
  <c r="M104" i="21"/>
  <c r="L104" i="21"/>
  <c r="K104" i="21"/>
  <c r="J104" i="21"/>
  <c r="I104" i="21"/>
  <c r="H104" i="21"/>
  <c r="G104" i="21"/>
  <c r="F104" i="21"/>
  <c r="E104" i="21"/>
  <c r="D104" i="21"/>
  <c r="O103" i="21"/>
  <c r="N103" i="21"/>
  <c r="M103" i="21"/>
  <c r="L103" i="21"/>
  <c r="K103" i="21"/>
  <c r="J103" i="21"/>
  <c r="I103" i="21"/>
  <c r="H103" i="21"/>
  <c r="G103" i="21"/>
  <c r="F103" i="21"/>
  <c r="E103" i="21"/>
  <c r="D103" i="21"/>
  <c r="O102" i="21"/>
  <c r="N102" i="21"/>
  <c r="M102" i="21"/>
  <c r="L102" i="21"/>
  <c r="K102" i="21"/>
  <c r="J102" i="21"/>
  <c r="I102" i="21"/>
  <c r="H102" i="21"/>
  <c r="G102" i="21"/>
  <c r="F102" i="21"/>
  <c r="E102" i="21"/>
  <c r="D102" i="21"/>
  <c r="O101" i="21"/>
  <c r="N101" i="21"/>
  <c r="M101" i="21"/>
  <c r="L101" i="21"/>
  <c r="K101" i="21"/>
  <c r="J101" i="21"/>
  <c r="I101" i="21"/>
  <c r="H101" i="21"/>
  <c r="G101" i="21"/>
  <c r="F101" i="21"/>
  <c r="E101" i="21"/>
  <c r="D101" i="21"/>
  <c r="O100" i="21"/>
  <c r="N100" i="21"/>
  <c r="M100" i="21"/>
  <c r="L100" i="21"/>
  <c r="K100" i="21"/>
  <c r="J100" i="21"/>
  <c r="I100" i="21"/>
  <c r="H100" i="21"/>
  <c r="G100" i="21"/>
  <c r="F100" i="21"/>
  <c r="E100" i="21"/>
  <c r="D100" i="21"/>
  <c r="O99" i="21"/>
  <c r="N99" i="21"/>
  <c r="M99" i="21"/>
  <c r="L99" i="21"/>
  <c r="K99" i="21"/>
  <c r="J99" i="21"/>
  <c r="I99" i="21"/>
  <c r="H99" i="21"/>
  <c r="G99" i="21"/>
  <c r="F99" i="21"/>
  <c r="E99" i="21"/>
  <c r="D99" i="21"/>
  <c r="O98" i="21"/>
  <c r="N98" i="21"/>
  <c r="M98" i="21"/>
  <c r="L98" i="21"/>
  <c r="K98" i="21"/>
  <c r="J98" i="21"/>
  <c r="I98" i="21"/>
  <c r="H98" i="21"/>
  <c r="G98" i="21"/>
  <c r="F98" i="21"/>
  <c r="E98" i="21"/>
  <c r="D98" i="21"/>
  <c r="O97" i="21"/>
  <c r="N97" i="21"/>
  <c r="M97" i="21"/>
  <c r="L97" i="21"/>
  <c r="K97" i="21"/>
  <c r="J97" i="21"/>
  <c r="I97" i="21"/>
  <c r="H97" i="21"/>
  <c r="G97" i="21"/>
  <c r="F97" i="21"/>
  <c r="E97" i="21"/>
  <c r="D97" i="21"/>
  <c r="O96" i="21"/>
  <c r="N96" i="21"/>
  <c r="M96" i="21"/>
  <c r="L96" i="21"/>
  <c r="K96" i="21"/>
  <c r="J96" i="21"/>
  <c r="I96" i="21"/>
  <c r="H96" i="21"/>
  <c r="G96" i="21"/>
  <c r="F96" i="21"/>
  <c r="E96" i="21"/>
  <c r="D96" i="21"/>
  <c r="O95" i="21"/>
  <c r="N95" i="21"/>
  <c r="M95" i="21"/>
  <c r="L95" i="21"/>
  <c r="K95" i="21"/>
  <c r="J95" i="21"/>
  <c r="I95" i="21"/>
  <c r="H95" i="21"/>
  <c r="G95" i="21"/>
  <c r="F95" i="21"/>
  <c r="E95" i="21"/>
  <c r="D95" i="21"/>
  <c r="O94" i="21"/>
  <c r="N94" i="21"/>
  <c r="M94" i="21"/>
  <c r="L94" i="21"/>
  <c r="K94" i="21"/>
  <c r="J94" i="21"/>
  <c r="I94" i="21"/>
  <c r="H94" i="21"/>
  <c r="G94" i="21"/>
  <c r="F94" i="21"/>
  <c r="E94" i="21"/>
  <c r="D94" i="21"/>
  <c r="O93" i="21"/>
  <c r="N93" i="21"/>
  <c r="M93" i="21"/>
  <c r="L93" i="21"/>
  <c r="K93" i="21"/>
  <c r="J93" i="21"/>
  <c r="I93" i="21"/>
  <c r="H93" i="21"/>
  <c r="G93" i="21"/>
  <c r="F93" i="21"/>
  <c r="E93" i="21"/>
  <c r="D93" i="21"/>
  <c r="O92" i="21"/>
  <c r="N92" i="21"/>
  <c r="M92" i="21"/>
  <c r="L92" i="21"/>
  <c r="K92" i="21"/>
  <c r="J92" i="21"/>
  <c r="I92" i="21"/>
  <c r="H92" i="21"/>
  <c r="G92" i="21"/>
  <c r="F92" i="21"/>
  <c r="E92" i="21"/>
  <c r="D92" i="21"/>
  <c r="O91" i="21"/>
  <c r="N91" i="21"/>
  <c r="M91" i="21"/>
  <c r="L91" i="21"/>
  <c r="K91" i="21"/>
  <c r="J91" i="21"/>
  <c r="I91" i="21"/>
  <c r="H91" i="21"/>
  <c r="G91" i="21"/>
  <c r="F91" i="21"/>
  <c r="E91" i="21"/>
  <c r="D91" i="21"/>
  <c r="O90" i="21"/>
  <c r="N90" i="21"/>
  <c r="M90" i="21"/>
  <c r="L90" i="21"/>
  <c r="K90" i="21"/>
  <c r="J90" i="21"/>
  <c r="I90" i="21"/>
  <c r="H90" i="21"/>
  <c r="G90" i="21"/>
  <c r="F90" i="21"/>
  <c r="E90" i="21"/>
  <c r="D90" i="21"/>
  <c r="O89" i="21"/>
  <c r="N89" i="21"/>
  <c r="M89" i="21"/>
  <c r="L89" i="21"/>
  <c r="K89" i="21"/>
  <c r="J89" i="21"/>
  <c r="I89" i="21"/>
  <c r="H89" i="21"/>
  <c r="G89" i="21"/>
  <c r="F89" i="21"/>
  <c r="E89" i="21"/>
  <c r="D89" i="21"/>
  <c r="O88" i="21"/>
  <c r="N88" i="21"/>
  <c r="M88" i="21"/>
  <c r="L88" i="21"/>
  <c r="K88" i="21"/>
  <c r="J88" i="21"/>
  <c r="I88" i="21"/>
  <c r="H88" i="21"/>
  <c r="G88" i="21"/>
  <c r="F88" i="21"/>
  <c r="E88" i="21"/>
  <c r="D88" i="21"/>
  <c r="O87" i="21"/>
  <c r="N87" i="21"/>
  <c r="M87" i="21"/>
  <c r="L87" i="21"/>
  <c r="K87" i="21"/>
  <c r="J87" i="21"/>
  <c r="I87" i="21"/>
  <c r="H87" i="21"/>
  <c r="G87" i="21"/>
  <c r="F87" i="21"/>
  <c r="E87" i="21"/>
  <c r="D87" i="21"/>
  <c r="O86" i="21"/>
  <c r="N86" i="21"/>
  <c r="M86" i="21"/>
  <c r="L86" i="21"/>
  <c r="K86" i="21"/>
  <c r="J86" i="21"/>
  <c r="I86" i="21"/>
  <c r="H86" i="21"/>
  <c r="G86" i="21"/>
  <c r="F86" i="21"/>
  <c r="E86" i="21"/>
  <c r="D86" i="21"/>
  <c r="O85" i="21"/>
  <c r="N85" i="21"/>
  <c r="M85" i="21"/>
  <c r="L85" i="21"/>
  <c r="K85" i="21"/>
  <c r="J85" i="21"/>
  <c r="I85" i="21"/>
  <c r="H85" i="21"/>
  <c r="G85" i="21"/>
  <c r="F85" i="21"/>
  <c r="E85" i="21"/>
  <c r="D85" i="21"/>
  <c r="O84" i="21"/>
  <c r="N84" i="21"/>
  <c r="M84" i="21"/>
  <c r="L84" i="21"/>
  <c r="K84" i="21"/>
  <c r="J84" i="21"/>
  <c r="I84" i="21"/>
  <c r="H84" i="21"/>
  <c r="G84" i="21"/>
  <c r="F84" i="21"/>
  <c r="E84" i="21"/>
  <c r="D84" i="21"/>
  <c r="O83" i="21"/>
  <c r="N83" i="21"/>
  <c r="M83" i="21"/>
  <c r="L83" i="21"/>
  <c r="K83" i="21"/>
  <c r="J83" i="21"/>
  <c r="I83" i="21"/>
  <c r="H83" i="21"/>
  <c r="G83" i="21"/>
  <c r="F83" i="21"/>
  <c r="E83" i="21"/>
  <c r="D83" i="21"/>
  <c r="O82" i="21"/>
  <c r="N82" i="21"/>
  <c r="M82" i="21"/>
  <c r="L82" i="21"/>
  <c r="K82" i="21"/>
  <c r="J82" i="21"/>
  <c r="I82" i="21"/>
  <c r="H82" i="21"/>
  <c r="G82" i="21"/>
  <c r="F82" i="21"/>
  <c r="E82" i="21"/>
  <c r="D82" i="21"/>
  <c r="O81" i="21"/>
  <c r="N81" i="21"/>
  <c r="M81" i="21"/>
  <c r="L81" i="21"/>
  <c r="K81" i="21"/>
  <c r="J81" i="21"/>
  <c r="I81" i="21"/>
  <c r="H81" i="21"/>
  <c r="G81" i="21"/>
  <c r="F81" i="21"/>
  <c r="E81" i="21"/>
  <c r="D81" i="21"/>
  <c r="O80" i="21"/>
  <c r="N80" i="21"/>
  <c r="M80" i="21"/>
  <c r="L80" i="21"/>
  <c r="K80" i="21"/>
  <c r="J80" i="21"/>
  <c r="I80" i="21"/>
  <c r="H80" i="21"/>
  <c r="G80" i="21"/>
  <c r="F80" i="21"/>
  <c r="E80" i="21"/>
  <c r="D80" i="21"/>
  <c r="O79" i="21"/>
  <c r="N79" i="21"/>
  <c r="M79" i="21"/>
  <c r="L79" i="21"/>
  <c r="K79" i="21"/>
  <c r="J79" i="21"/>
  <c r="I79" i="21"/>
  <c r="H79" i="21"/>
  <c r="G79" i="21"/>
  <c r="F79" i="21"/>
  <c r="E79" i="21"/>
  <c r="D79" i="21"/>
  <c r="O78" i="21"/>
  <c r="N78" i="21"/>
  <c r="M78" i="21"/>
  <c r="L78" i="21"/>
  <c r="K78" i="21"/>
  <c r="J78" i="21"/>
  <c r="I78" i="21"/>
  <c r="H78" i="21"/>
  <c r="G78" i="21"/>
  <c r="F78" i="21"/>
  <c r="E78" i="21"/>
  <c r="D78" i="21"/>
  <c r="O77" i="21"/>
  <c r="N77" i="21"/>
  <c r="M77" i="21"/>
  <c r="L77" i="21"/>
  <c r="K77" i="21"/>
  <c r="J77" i="21"/>
  <c r="I77" i="21"/>
  <c r="H77" i="21"/>
  <c r="G77" i="21"/>
  <c r="F77" i="21"/>
  <c r="E77" i="21"/>
  <c r="D77" i="21"/>
  <c r="O76" i="21"/>
  <c r="N76" i="21"/>
  <c r="M76" i="21"/>
  <c r="L76" i="21"/>
  <c r="K76" i="21"/>
  <c r="J76" i="21"/>
  <c r="I76" i="21"/>
  <c r="H76" i="21"/>
  <c r="G76" i="21"/>
  <c r="F76" i="21"/>
  <c r="E76" i="21"/>
  <c r="D76" i="21"/>
  <c r="O75" i="21"/>
  <c r="N75" i="21"/>
  <c r="M75" i="21"/>
  <c r="L75" i="21"/>
  <c r="K75" i="21"/>
  <c r="J75" i="21"/>
  <c r="I75" i="21"/>
  <c r="H75" i="21"/>
  <c r="G75" i="21"/>
  <c r="F75" i="21"/>
  <c r="E75" i="21"/>
  <c r="D75" i="21"/>
  <c r="O74" i="21"/>
  <c r="N74" i="21"/>
  <c r="M74" i="21"/>
  <c r="L74" i="21"/>
  <c r="K74" i="21"/>
  <c r="J74" i="21"/>
  <c r="I74" i="21"/>
  <c r="H74" i="21"/>
  <c r="G74" i="21"/>
  <c r="F74" i="21"/>
  <c r="E74" i="21"/>
  <c r="D74" i="21"/>
  <c r="O73" i="21"/>
  <c r="N73" i="21"/>
  <c r="M73" i="21"/>
  <c r="L73" i="21"/>
  <c r="K73" i="21"/>
  <c r="J73" i="21"/>
  <c r="I73" i="21"/>
  <c r="H73" i="21"/>
  <c r="G73" i="21"/>
  <c r="F73" i="21"/>
  <c r="E73" i="21"/>
  <c r="D73" i="21"/>
  <c r="O72" i="21"/>
  <c r="N72" i="21"/>
  <c r="M72" i="21"/>
  <c r="L72" i="21"/>
  <c r="K72" i="21"/>
  <c r="J72" i="21"/>
  <c r="I72" i="21"/>
  <c r="H72" i="21"/>
  <c r="G72" i="21"/>
  <c r="F72" i="21"/>
  <c r="E72" i="21"/>
  <c r="D72" i="21"/>
  <c r="O71" i="21"/>
  <c r="N71" i="21"/>
  <c r="M71" i="21"/>
  <c r="L71" i="21"/>
  <c r="K71" i="21"/>
  <c r="J71" i="21"/>
  <c r="I71" i="21"/>
  <c r="H71" i="21"/>
  <c r="G71" i="21"/>
  <c r="F71" i="21"/>
  <c r="E71" i="21"/>
  <c r="D71" i="21"/>
  <c r="O70" i="21"/>
  <c r="N70" i="21"/>
  <c r="M70" i="21"/>
  <c r="L70" i="21"/>
  <c r="K70" i="21"/>
  <c r="J70" i="21"/>
  <c r="I70" i="21"/>
  <c r="H70" i="21"/>
  <c r="G70" i="21"/>
  <c r="F70" i="21"/>
  <c r="E70" i="21"/>
  <c r="D70" i="21"/>
  <c r="O69" i="21"/>
  <c r="N69" i="21"/>
  <c r="M69" i="21"/>
  <c r="L69" i="21"/>
  <c r="K69" i="21"/>
  <c r="J69" i="21"/>
  <c r="I69" i="21"/>
  <c r="H69" i="21"/>
  <c r="G69" i="21"/>
  <c r="F69" i="21"/>
  <c r="E69" i="21"/>
  <c r="D69" i="21"/>
  <c r="O68" i="21"/>
  <c r="N68" i="21"/>
  <c r="M68" i="21"/>
  <c r="L68" i="21"/>
  <c r="K68" i="21"/>
  <c r="J68" i="21"/>
  <c r="I68" i="21"/>
  <c r="H68" i="21"/>
  <c r="G68" i="21"/>
  <c r="F68" i="21"/>
  <c r="E68" i="21"/>
  <c r="D68" i="21"/>
  <c r="O67" i="21"/>
  <c r="N67" i="21"/>
  <c r="M67" i="21"/>
  <c r="L67" i="21"/>
  <c r="K67" i="21"/>
  <c r="J67" i="21"/>
  <c r="I67" i="21"/>
  <c r="H67" i="21"/>
  <c r="G67" i="21"/>
  <c r="F67" i="21"/>
  <c r="E67" i="21"/>
  <c r="D67" i="21"/>
  <c r="O66" i="21"/>
  <c r="N66" i="21"/>
  <c r="M66" i="21"/>
  <c r="L66" i="21"/>
  <c r="K66" i="21"/>
  <c r="J66" i="21"/>
  <c r="I66" i="21"/>
  <c r="H66" i="21"/>
  <c r="G66" i="21"/>
  <c r="F66" i="21"/>
  <c r="E66" i="21"/>
  <c r="D66" i="21"/>
  <c r="O65" i="21"/>
  <c r="N65" i="21"/>
  <c r="M65" i="21"/>
  <c r="L65" i="21"/>
  <c r="K65" i="21"/>
  <c r="J65" i="21"/>
  <c r="I65" i="21"/>
  <c r="H65" i="21"/>
  <c r="G65" i="21"/>
  <c r="F65" i="21"/>
  <c r="E65" i="21"/>
  <c r="D65" i="21"/>
  <c r="O64" i="21"/>
  <c r="N64" i="21"/>
  <c r="M64" i="21"/>
  <c r="L64" i="21"/>
  <c r="K64" i="21"/>
  <c r="J64" i="21"/>
  <c r="I64" i="21"/>
  <c r="H64" i="21"/>
  <c r="G64" i="21"/>
  <c r="F64" i="21"/>
  <c r="E64" i="21"/>
  <c r="D64" i="21"/>
  <c r="O63" i="21"/>
  <c r="N63" i="21"/>
  <c r="M63" i="21"/>
  <c r="L63" i="21"/>
  <c r="K63" i="21"/>
  <c r="J63" i="21"/>
  <c r="I63" i="21"/>
  <c r="H63" i="21"/>
  <c r="G63" i="21"/>
  <c r="F63" i="21"/>
  <c r="E63" i="21"/>
  <c r="D63" i="21"/>
  <c r="O62" i="21"/>
  <c r="N62" i="21"/>
  <c r="M62" i="21"/>
  <c r="L62" i="21"/>
  <c r="K62" i="21"/>
  <c r="J62" i="21"/>
  <c r="I62" i="21"/>
  <c r="H62" i="21"/>
  <c r="G62" i="21"/>
  <c r="F62" i="21"/>
  <c r="E62" i="21"/>
  <c r="D62" i="21"/>
  <c r="O61" i="21"/>
  <c r="N61" i="21"/>
  <c r="M61" i="21"/>
  <c r="L61" i="21"/>
  <c r="K61" i="21"/>
  <c r="J61" i="21"/>
  <c r="I61" i="21"/>
  <c r="H61" i="21"/>
  <c r="G61" i="21"/>
  <c r="F61" i="21"/>
  <c r="E61" i="21"/>
  <c r="D61" i="21"/>
  <c r="O60" i="21"/>
  <c r="N60" i="21"/>
  <c r="M60" i="21"/>
  <c r="L60" i="21"/>
  <c r="K60" i="21"/>
  <c r="J60" i="21"/>
  <c r="I60" i="21"/>
  <c r="H60" i="21"/>
  <c r="G60" i="21"/>
  <c r="F60" i="21"/>
  <c r="E60" i="21"/>
  <c r="D60" i="21"/>
  <c r="O59" i="21"/>
  <c r="N59" i="21"/>
  <c r="M59" i="21"/>
  <c r="L59" i="21"/>
  <c r="K59" i="21"/>
  <c r="J59" i="21"/>
  <c r="I59" i="21"/>
  <c r="H59" i="21"/>
  <c r="G59" i="21"/>
  <c r="F59" i="21"/>
  <c r="E59" i="21"/>
  <c r="D59" i="21"/>
  <c r="O58" i="21"/>
  <c r="N58" i="21"/>
  <c r="M58" i="21"/>
  <c r="L58" i="21"/>
  <c r="K58" i="21"/>
  <c r="J58" i="21"/>
  <c r="I58" i="21"/>
  <c r="H58" i="21"/>
  <c r="G58" i="21"/>
  <c r="F58" i="21"/>
  <c r="E58" i="21"/>
  <c r="D58" i="21"/>
  <c r="O57" i="21"/>
  <c r="N57" i="21"/>
  <c r="M57" i="21"/>
  <c r="L57" i="21"/>
  <c r="K57" i="21"/>
  <c r="J57" i="21"/>
  <c r="I57" i="21"/>
  <c r="H57" i="21"/>
  <c r="G57" i="21"/>
  <c r="F57" i="21"/>
  <c r="E57" i="21"/>
  <c r="D57" i="21"/>
  <c r="O56" i="21"/>
  <c r="N56" i="21"/>
  <c r="M56" i="21"/>
  <c r="L56" i="21"/>
  <c r="K56" i="21"/>
  <c r="J56" i="21"/>
  <c r="I56" i="21"/>
  <c r="H56" i="21"/>
  <c r="G56" i="21"/>
  <c r="F56" i="21"/>
  <c r="E56" i="21"/>
  <c r="D56" i="21"/>
  <c r="O55" i="21"/>
  <c r="N55" i="21"/>
  <c r="M55" i="21"/>
  <c r="L55" i="21"/>
  <c r="K55" i="21"/>
  <c r="J55" i="21"/>
  <c r="I55" i="21"/>
  <c r="H55" i="21"/>
  <c r="G55" i="21"/>
  <c r="F55" i="21"/>
  <c r="E55" i="21"/>
  <c r="D55" i="21"/>
  <c r="O54" i="21"/>
  <c r="N54" i="21"/>
  <c r="M54" i="21"/>
  <c r="L54" i="21"/>
  <c r="K54" i="21"/>
  <c r="J54" i="21"/>
  <c r="I54" i="21"/>
  <c r="H54" i="21"/>
  <c r="G54" i="21"/>
  <c r="F54" i="21"/>
  <c r="E54" i="21"/>
  <c r="D54" i="21"/>
  <c r="O53" i="21"/>
  <c r="N53" i="21"/>
  <c r="M53" i="21"/>
  <c r="L53" i="21"/>
  <c r="K53" i="21"/>
  <c r="J53" i="21"/>
  <c r="I53" i="21"/>
  <c r="H53" i="21"/>
  <c r="G53" i="21"/>
  <c r="F53" i="21"/>
  <c r="E53" i="21"/>
  <c r="D53" i="21"/>
  <c r="O52" i="21"/>
  <c r="N52" i="21"/>
  <c r="M52" i="21"/>
  <c r="L52" i="21"/>
  <c r="K52" i="21"/>
  <c r="J52" i="21"/>
  <c r="I52" i="21"/>
  <c r="H52" i="21"/>
  <c r="G52" i="21"/>
  <c r="F52" i="21"/>
  <c r="E52" i="21"/>
  <c r="D52" i="21"/>
  <c r="O51" i="21"/>
  <c r="N51" i="21"/>
  <c r="M51" i="21"/>
  <c r="L51" i="21"/>
  <c r="K51" i="21"/>
  <c r="J51" i="21"/>
  <c r="I51" i="21"/>
  <c r="H51" i="21"/>
  <c r="G51" i="21"/>
  <c r="F51" i="21"/>
  <c r="E51" i="21"/>
  <c r="D51" i="21"/>
  <c r="O50" i="21"/>
  <c r="N50" i="21"/>
  <c r="M50" i="21"/>
  <c r="L50" i="21"/>
  <c r="K50" i="21"/>
  <c r="J50" i="21"/>
  <c r="I50" i="21"/>
  <c r="H50" i="21"/>
  <c r="G50" i="21"/>
  <c r="F50" i="21"/>
  <c r="E50" i="21"/>
  <c r="D50" i="21"/>
  <c r="O49" i="21"/>
  <c r="N49" i="21"/>
  <c r="M49" i="21"/>
  <c r="L49" i="21"/>
  <c r="K49" i="21"/>
  <c r="J49" i="21"/>
  <c r="I49" i="21"/>
  <c r="H49" i="21"/>
  <c r="G49" i="21"/>
  <c r="F49" i="21"/>
  <c r="E49" i="21"/>
  <c r="D49" i="21"/>
  <c r="O48" i="21"/>
  <c r="N48" i="21"/>
  <c r="M48" i="21"/>
  <c r="L48" i="21"/>
  <c r="K48" i="21"/>
  <c r="J48" i="21"/>
  <c r="I48" i="21"/>
  <c r="H48" i="21"/>
  <c r="G48" i="21"/>
  <c r="F48" i="21"/>
  <c r="E48" i="21"/>
  <c r="D48" i="21"/>
  <c r="O47" i="21"/>
  <c r="N47" i="21"/>
  <c r="M47" i="21"/>
  <c r="L47" i="21"/>
  <c r="K47" i="21"/>
  <c r="J47" i="21"/>
  <c r="I47" i="21"/>
  <c r="H47" i="21"/>
  <c r="G47" i="21"/>
  <c r="F47" i="21"/>
  <c r="E47" i="21"/>
  <c r="D47" i="21"/>
  <c r="O46" i="21"/>
  <c r="N46" i="21"/>
  <c r="M46" i="21"/>
  <c r="L46" i="21"/>
  <c r="K46" i="21"/>
  <c r="J46" i="21"/>
  <c r="I46" i="21"/>
  <c r="H46" i="21"/>
  <c r="G46" i="21"/>
  <c r="F46" i="21"/>
  <c r="E46" i="21"/>
  <c r="D46" i="21"/>
  <c r="O45" i="21"/>
  <c r="N45" i="21"/>
  <c r="M45" i="21"/>
  <c r="L45" i="21"/>
  <c r="K45" i="21"/>
  <c r="J45" i="21"/>
  <c r="I45" i="21"/>
  <c r="H45" i="21"/>
  <c r="G45" i="21"/>
  <c r="F45" i="21"/>
  <c r="E45" i="21"/>
  <c r="D45" i="21"/>
  <c r="O44" i="21"/>
  <c r="N44" i="21"/>
  <c r="M44" i="21"/>
  <c r="L44" i="21"/>
  <c r="K44" i="21"/>
  <c r="J44" i="21"/>
  <c r="I44" i="21"/>
  <c r="H44" i="21"/>
  <c r="G44" i="21"/>
  <c r="F44" i="21"/>
  <c r="E44" i="21"/>
  <c r="D44" i="21"/>
  <c r="O43" i="21"/>
  <c r="N43" i="21"/>
  <c r="M43" i="21"/>
  <c r="L43" i="21"/>
  <c r="K43" i="21"/>
  <c r="J43" i="21"/>
  <c r="I43" i="21"/>
  <c r="H43" i="21"/>
  <c r="G43" i="21"/>
  <c r="F43" i="21"/>
  <c r="E43" i="21"/>
  <c r="D43" i="21"/>
  <c r="O42" i="21"/>
  <c r="N42" i="21"/>
  <c r="M42" i="21"/>
  <c r="L42" i="21"/>
  <c r="K42" i="21"/>
  <c r="J42" i="21"/>
  <c r="I42" i="21"/>
  <c r="H42" i="21"/>
  <c r="G42" i="21"/>
  <c r="F42" i="21"/>
  <c r="E42" i="21"/>
  <c r="D42" i="21"/>
  <c r="O41" i="21"/>
  <c r="N41" i="21"/>
  <c r="M41" i="21"/>
  <c r="L41" i="21"/>
  <c r="K41" i="21"/>
  <c r="J41" i="21"/>
  <c r="I41" i="21"/>
  <c r="H41" i="21"/>
  <c r="G41" i="21"/>
  <c r="F41" i="21"/>
  <c r="E41" i="21"/>
  <c r="D41" i="21"/>
  <c r="O40" i="21"/>
  <c r="N40" i="21"/>
  <c r="M40" i="21"/>
  <c r="L40" i="21"/>
  <c r="K40" i="21"/>
  <c r="J40" i="21"/>
  <c r="I40" i="21"/>
  <c r="H40" i="21"/>
  <c r="G40" i="21"/>
  <c r="F40" i="21"/>
  <c r="E40" i="21"/>
  <c r="D40" i="21"/>
  <c r="O39" i="21"/>
  <c r="N39" i="21"/>
  <c r="M39" i="21"/>
  <c r="L39" i="21"/>
  <c r="K39" i="21"/>
  <c r="J39" i="21"/>
  <c r="I39" i="21"/>
  <c r="H39" i="21"/>
  <c r="G39" i="21"/>
  <c r="F39" i="21"/>
  <c r="E39" i="21"/>
  <c r="D39" i="21"/>
  <c r="O38" i="21"/>
  <c r="N38" i="21"/>
  <c r="M38" i="21"/>
  <c r="L38" i="21"/>
  <c r="K38" i="21"/>
  <c r="J38" i="21"/>
  <c r="I38" i="21"/>
  <c r="H38" i="21"/>
  <c r="G38" i="21"/>
  <c r="F38" i="21"/>
  <c r="E38" i="21"/>
  <c r="D38" i="21"/>
  <c r="O37" i="21"/>
  <c r="N37" i="21"/>
  <c r="M37" i="21"/>
  <c r="L37" i="21"/>
  <c r="K37" i="21"/>
  <c r="J37" i="21"/>
  <c r="I37" i="21"/>
  <c r="H37" i="21"/>
  <c r="G37" i="21"/>
  <c r="F37" i="21"/>
  <c r="E37" i="21"/>
  <c r="D37" i="21"/>
  <c r="O36" i="21"/>
  <c r="N36" i="21"/>
  <c r="M36" i="21"/>
  <c r="L36" i="21"/>
  <c r="K36" i="21"/>
  <c r="J36" i="21"/>
  <c r="I36" i="21"/>
  <c r="H36" i="21"/>
  <c r="G36" i="21"/>
  <c r="F36" i="21"/>
  <c r="E36" i="21"/>
  <c r="D36" i="21"/>
  <c r="O35" i="21"/>
  <c r="N35" i="21"/>
  <c r="M35" i="21"/>
  <c r="L35" i="21"/>
  <c r="K35" i="21"/>
  <c r="J35" i="21"/>
  <c r="I35" i="21"/>
  <c r="H35" i="21"/>
  <c r="G35" i="21"/>
  <c r="F35" i="21"/>
  <c r="E35" i="21"/>
  <c r="D35" i="21"/>
  <c r="O34" i="21"/>
  <c r="N34" i="21"/>
  <c r="M34" i="21"/>
  <c r="L34" i="21"/>
  <c r="K34" i="21"/>
  <c r="J34" i="21"/>
  <c r="I34" i="21"/>
  <c r="H34" i="21"/>
  <c r="G34" i="21"/>
  <c r="F34" i="21"/>
  <c r="E34" i="21"/>
  <c r="D34" i="21"/>
  <c r="O33" i="21"/>
  <c r="N33" i="21"/>
  <c r="M33" i="21"/>
  <c r="L33" i="21"/>
  <c r="K33" i="21"/>
  <c r="J33" i="21"/>
  <c r="I33" i="21"/>
  <c r="H33" i="21"/>
  <c r="G33" i="21"/>
  <c r="F33" i="21"/>
  <c r="E33" i="21"/>
  <c r="D33" i="21"/>
  <c r="O32" i="21"/>
  <c r="N32" i="21"/>
  <c r="M32" i="21"/>
  <c r="L32" i="21"/>
  <c r="K32" i="21"/>
  <c r="J32" i="21"/>
  <c r="I32" i="21"/>
  <c r="H32" i="21"/>
  <c r="G32" i="21"/>
  <c r="F32" i="21"/>
  <c r="E32" i="21"/>
  <c r="D32" i="21"/>
  <c r="O31" i="21"/>
  <c r="N31" i="21"/>
  <c r="M31" i="21"/>
  <c r="L31" i="21"/>
  <c r="K31" i="21"/>
  <c r="J31" i="21"/>
  <c r="I31" i="21"/>
  <c r="H31" i="21"/>
  <c r="G31" i="21"/>
  <c r="F31" i="21"/>
  <c r="E31" i="21"/>
  <c r="D31" i="21"/>
  <c r="O30" i="21"/>
  <c r="N30" i="21"/>
  <c r="M30" i="21"/>
  <c r="L30" i="21"/>
  <c r="K30" i="21"/>
  <c r="J30" i="21"/>
  <c r="I30" i="21"/>
  <c r="H30" i="21"/>
  <c r="G30" i="21"/>
  <c r="F30" i="21"/>
  <c r="E30" i="21"/>
  <c r="D30" i="21"/>
  <c r="O29" i="21"/>
  <c r="N29" i="21"/>
  <c r="M29" i="21"/>
  <c r="L29" i="21"/>
  <c r="K29" i="21"/>
  <c r="J29" i="21"/>
  <c r="I29" i="21"/>
  <c r="H29" i="21"/>
  <c r="G29" i="21"/>
  <c r="F29" i="21"/>
  <c r="E29" i="21"/>
  <c r="D29" i="21"/>
  <c r="O28" i="21"/>
  <c r="N28" i="21"/>
  <c r="M28" i="21"/>
  <c r="L28" i="21"/>
  <c r="K28" i="21"/>
  <c r="J28" i="21"/>
  <c r="I28" i="21"/>
  <c r="H28" i="21"/>
  <c r="G28" i="21"/>
  <c r="F28" i="21"/>
  <c r="E28" i="21"/>
  <c r="D28" i="21"/>
  <c r="O27" i="21"/>
  <c r="N27" i="21"/>
  <c r="M27" i="21"/>
  <c r="L27" i="21"/>
  <c r="K27" i="21"/>
  <c r="J27" i="21"/>
  <c r="I27" i="21"/>
  <c r="H27" i="21"/>
  <c r="G27" i="21"/>
  <c r="F27" i="21"/>
  <c r="E27" i="21"/>
  <c r="D27" i="21"/>
  <c r="O26" i="21"/>
  <c r="N26" i="21"/>
  <c r="M26" i="21"/>
  <c r="L26" i="21"/>
  <c r="K26" i="21"/>
  <c r="J26" i="21"/>
  <c r="I26" i="21"/>
  <c r="H26" i="21"/>
  <c r="G26" i="21"/>
  <c r="F26" i="21"/>
  <c r="E26" i="21"/>
  <c r="D26" i="21"/>
  <c r="O25" i="21"/>
  <c r="N25" i="21"/>
  <c r="M25" i="21"/>
  <c r="L25" i="21"/>
  <c r="K25" i="21"/>
  <c r="J25" i="21"/>
  <c r="I25" i="21"/>
  <c r="H25" i="21"/>
  <c r="G25" i="21"/>
  <c r="F25" i="21"/>
  <c r="E25" i="21"/>
  <c r="D25" i="21"/>
  <c r="O24" i="21"/>
  <c r="N24" i="21"/>
  <c r="M24" i="21"/>
  <c r="L24" i="21"/>
  <c r="K24" i="21"/>
  <c r="J24" i="21"/>
  <c r="I24" i="21"/>
  <c r="H24" i="21"/>
  <c r="G24" i="21"/>
  <c r="F24" i="21"/>
  <c r="E24" i="21"/>
  <c r="D24" i="21"/>
  <c r="O23" i="21"/>
  <c r="N23" i="21"/>
  <c r="M23" i="21"/>
  <c r="L23" i="21"/>
  <c r="K23" i="21"/>
  <c r="J23" i="21"/>
  <c r="I23" i="21"/>
  <c r="H23" i="21"/>
  <c r="G23" i="21"/>
  <c r="F23" i="21"/>
  <c r="E23" i="21"/>
  <c r="D23" i="21"/>
  <c r="O22" i="21"/>
  <c r="N22" i="21"/>
  <c r="M22" i="21"/>
  <c r="L22" i="21"/>
  <c r="K22" i="21"/>
  <c r="J22" i="21"/>
  <c r="I22" i="21"/>
  <c r="H22" i="21"/>
  <c r="G22" i="21"/>
  <c r="F22" i="21"/>
  <c r="E22" i="21"/>
  <c r="D22" i="21"/>
  <c r="O21" i="21"/>
  <c r="N21" i="21"/>
  <c r="M21" i="21"/>
  <c r="L21" i="21"/>
  <c r="K21" i="21"/>
  <c r="J21" i="21"/>
  <c r="I21" i="21"/>
  <c r="H21" i="21"/>
  <c r="G21" i="21"/>
  <c r="F21" i="21"/>
  <c r="E21" i="21"/>
  <c r="D21" i="21"/>
  <c r="O20" i="21"/>
  <c r="N20" i="21"/>
  <c r="M20" i="21"/>
  <c r="L20" i="21"/>
  <c r="K20" i="21"/>
  <c r="J20" i="21"/>
  <c r="I20" i="21"/>
  <c r="H20" i="21"/>
  <c r="G20" i="21"/>
  <c r="F20" i="21"/>
  <c r="E20" i="21"/>
  <c r="D20" i="21"/>
  <c r="O19" i="21"/>
  <c r="N19" i="21"/>
  <c r="M19" i="21"/>
  <c r="L19" i="21"/>
  <c r="K19" i="21"/>
  <c r="J19" i="21"/>
  <c r="I19" i="21"/>
  <c r="H19" i="21"/>
  <c r="G19" i="21"/>
  <c r="F19" i="21"/>
  <c r="E19" i="21"/>
  <c r="D19" i="21"/>
  <c r="O18" i="21"/>
  <c r="N18" i="21"/>
  <c r="M18" i="21"/>
  <c r="L18" i="21"/>
  <c r="K18" i="21"/>
  <c r="J18" i="21"/>
  <c r="I18" i="21"/>
  <c r="H18" i="21"/>
  <c r="G18" i="21"/>
  <c r="F18" i="21"/>
  <c r="E18" i="21"/>
  <c r="D18" i="21"/>
  <c r="O17" i="21"/>
  <c r="N17" i="21"/>
  <c r="M17" i="21"/>
  <c r="L17" i="21"/>
  <c r="K17" i="21"/>
  <c r="J17" i="21"/>
  <c r="I17" i="21"/>
  <c r="H17" i="21"/>
  <c r="G17" i="21"/>
  <c r="F17" i="21"/>
  <c r="E17" i="21"/>
  <c r="D17" i="21"/>
  <c r="O16" i="21"/>
  <c r="N16" i="21"/>
  <c r="M16" i="21"/>
  <c r="L16" i="21"/>
  <c r="K16" i="21"/>
  <c r="J16" i="21"/>
  <c r="I16" i="21"/>
  <c r="H16" i="21"/>
  <c r="G16" i="21"/>
  <c r="F16" i="21"/>
  <c r="E16" i="21"/>
  <c r="D16" i="21"/>
  <c r="O15" i="21"/>
  <c r="N15" i="21"/>
  <c r="M15" i="21"/>
  <c r="L15" i="21"/>
  <c r="K15" i="21"/>
  <c r="J15" i="21"/>
  <c r="I15" i="21"/>
  <c r="H15" i="21"/>
  <c r="G15" i="21"/>
  <c r="F15" i="21"/>
  <c r="E15" i="21"/>
  <c r="D15" i="21"/>
  <c r="O14" i="21"/>
  <c r="O13" i="21" s="1"/>
  <c r="AV3" i="22" s="1"/>
  <c r="AT89" i="3" s="1"/>
  <c r="N14" i="21"/>
  <c r="M14" i="21"/>
  <c r="M13" i="21" s="1"/>
  <c r="AT3" i="22" s="1"/>
  <c r="AR89" i="3" s="1"/>
  <c r="L14" i="21"/>
  <c r="L13" i="21" s="1"/>
  <c r="AS3" i="22" s="1"/>
  <c r="AQ89" i="3" s="1"/>
  <c r="K14" i="21"/>
  <c r="K13" i="21" s="1"/>
  <c r="AR3" i="22" s="1"/>
  <c r="AP89" i="3" s="1"/>
  <c r="J14" i="21"/>
  <c r="I14" i="21"/>
  <c r="H14" i="21"/>
  <c r="H13" i="21" s="1"/>
  <c r="AO3" i="22" s="1"/>
  <c r="G14" i="21"/>
  <c r="G13" i="21" s="1"/>
  <c r="AN3" i="22" s="1"/>
  <c r="F14" i="21"/>
  <c r="F13" i="21" s="1"/>
  <c r="AM3" i="22" s="1"/>
  <c r="E14" i="21"/>
  <c r="E12" i="21" s="1"/>
  <c r="Z3" i="22" s="1"/>
  <c r="X89" i="3" s="1"/>
  <c r="D14" i="21"/>
  <c r="D12" i="21" s="1"/>
  <c r="Y3" i="22" s="1"/>
  <c r="W89" i="3" s="1"/>
  <c r="AI163" i="35"/>
  <c r="AI162" i="35"/>
  <c r="AI161" i="35"/>
  <c r="AI160" i="35"/>
  <c r="AI159" i="35"/>
  <c r="AI158" i="35"/>
  <c r="AI157" i="35"/>
  <c r="AI156" i="35"/>
  <c r="AI155" i="35"/>
  <c r="AI154" i="35"/>
  <c r="AI153" i="35"/>
  <c r="AI152" i="35"/>
  <c r="AI151" i="35"/>
  <c r="AI150" i="35"/>
  <c r="AI149" i="35"/>
  <c r="AI148" i="35"/>
  <c r="AI147" i="35"/>
  <c r="AI146" i="35"/>
  <c r="AI145" i="35"/>
  <c r="AI144" i="35"/>
  <c r="AI143" i="35"/>
  <c r="AI142" i="35"/>
  <c r="AI141" i="35"/>
  <c r="AI140" i="35"/>
  <c r="AI139" i="35"/>
  <c r="AI138" i="35"/>
  <c r="AI137" i="35"/>
  <c r="AI136" i="35"/>
  <c r="AI135" i="35"/>
  <c r="AI134" i="35"/>
  <c r="AI133" i="35"/>
  <c r="AI132" i="35"/>
  <c r="AI131" i="35"/>
  <c r="AI130" i="35"/>
  <c r="AI129" i="35"/>
  <c r="AI128" i="35"/>
  <c r="AI127" i="35"/>
  <c r="AI126" i="35"/>
  <c r="AI125" i="35"/>
  <c r="AI124" i="35"/>
  <c r="AI123" i="35"/>
  <c r="AI122" i="35"/>
  <c r="AI121" i="35"/>
  <c r="AI120" i="35"/>
  <c r="AI119" i="35"/>
  <c r="AI118" i="35"/>
  <c r="AI117" i="35"/>
  <c r="AI116" i="35"/>
  <c r="AI115" i="35"/>
  <c r="AI114" i="35"/>
  <c r="AI113" i="35"/>
  <c r="AI112" i="35"/>
  <c r="AI111" i="35"/>
  <c r="AI110" i="35"/>
  <c r="AI109" i="35"/>
  <c r="AI108" i="35"/>
  <c r="AI107" i="35"/>
  <c r="AI106" i="35"/>
  <c r="AI105" i="35"/>
  <c r="AI104" i="35"/>
  <c r="AI103" i="35"/>
  <c r="AI102" i="35"/>
  <c r="AI101" i="35"/>
  <c r="AI100" i="35"/>
  <c r="AI99" i="35"/>
  <c r="AI98" i="35"/>
  <c r="AI97" i="35"/>
  <c r="AI96" i="35"/>
  <c r="AI95" i="35"/>
  <c r="AI94" i="35"/>
  <c r="AI93" i="35"/>
  <c r="AI92" i="35"/>
  <c r="AI91" i="35"/>
  <c r="AI90" i="35"/>
  <c r="AI89" i="35"/>
  <c r="AI88" i="35"/>
  <c r="AI87" i="35"/>
  <c r="AI86" i="35"/>
  <c r="AI85" i="35"/>
  <c r="AI84" i="35"/>
  <c r="AI83" i="35"/>
  <c r="AI82" i="35"/>
  <c r="AI81" i="35"/>
  <c r="AI80" i="35"/>
  <c r="AI79" i="35"/>
  <c r="AI78" i="35"/>
  <c r="AI77" i="35"/>
  <c r="AI76" i="35"/>
  <c r="AI75" i="35"/>
  <c r="AI74" i="35"/>
  <c r="AI73" i="35"/>
  <c r="AI72" i="35"/>
  <c r="AI71" i="35"/>
  <c r="AI70" i="35"/>
  <c r="AI69" i="35"/>
  <c r="AI68" i="35"/>
  <c r="AI67" i="35"/>
  <c r="AI66" i="35"/>
  <c r="AI65" i="35"/>
  <c r="AI64" i="35"/>
  <c r="AI63" i="35"/>
  <c r="AI62" i="35"/>
  <c r="AI61" i="35"/>
  <c r="AI60" i="35"/>
  <c r="AI59" i="35"/>
  <c r="AI58" i="35"/>
  <c r="AI57" i="35"/>
  <c r="AI56" i="35"/>
  <c r="AI55" i="35"/>
  <c r="AI54" i="35"/>
  <c r="AI53" i="35"/>
  <c r="AI52" i="35"/>
  <c r="AI51" i="35"/>
  <c r="AI50" i="35"/>
  <c r="AI49" i="35"/>
  <c r="AI48" i="35"/>
  <c r="AI47" i="35"/>
  <c r="AI46" i="35"/>
  <c r="AI45" i="35"/>
  <c r="AI44" i="35"/>
  <c r="AI43" i="35"/>
  <c r="AI42" i="35"/>
  <c r="AI41" i="35"/>
  <c r="AI40" i="35"/>
  <c r="AI39" i="35"/>
  <c r="AI38" i="35"/>
  <c r="AI37" i="35"/>
  <c r="AI36" i="35"/>
  <c r="AI35" i="35"/>
  <c r="AI34" i="35"/>
  <c r="AI33" i="35"/>
  <c r="AI32" i="35"/>
  <c r="AI31" i="35"/>
  <c r="AI30" i="35"/>
  <c r="AI29" i="35"/>
  <c r="AI28" i="35"/>
  <c r="AI27" i="35"/>
  <c r="AI26" i="35"/>
  <c r="AI25" i="35"/>
  <c r="AI24" i="35"/>
  <c r="AI23" i="35"/>
  <c r="AI22" i="35"/>
  <c r="AI21" i="35"/>
  <c r="AI20" i="35"/>
  <c r="AI19" i="35"/>
  <c r="AI18" i="35"/>
  <c r="AI17" i="35"/>
  <c r="AI16" i="35"/>
  <c r="AI15" i="35"/>
  <c r="W14" i="21"/>
  <c r="AG163" i="24"/>
  <c r="AG162" i="24"/>
  <c r="AG161" i="24"/>
  <c r="AG160" i="24"/>
  <c r="AG159" i="24"/>
  <c r="AG158" i="24"/>
  <c r="AG157" i="24"/>
  <c r="AG156" i="24"/>
  <c r="AG155" i="24"/>
  <c r="AG154" i="24"/>
  <c r="AG153" i="24"/>
  <c r="AG152" i="24"/>
  <c r="AG151" i="24"/>
  <c r="AG150" i="24"/>
  <c r="AG149" i="24"/>
  <c r="AG148" i="24"/>
  <c r="AG147" i="24"/>
  <c r="AG146" i="24"/>
  <c r="AG145" i="24"/>
  <c r="AG144" i="24"/>
  <c r="AG143" i="24"/>
  <c r="AG142" i="24"/>
  <c r="AG141" i="24"/>
  <c r="AG140" i="24"/>
  <c r="AG139" i="24"/>
  <c r="AG138" i="24"/>
  <c r="AG137" i="24"/>
  <c r="AG136" i="24"/>
  <c r="AG135" i="24"/>
  <c r="AG134" i="24"/>
  <c r="AG133" i="24"/>
  <c r="AG132" i="24"/>
  <c r="AG131" i="24"/>
  <c r="AG130" i="24"/>
  <c r="AG129" i="24"/>
  <c r="AG128" i="24"/>
  <c r="AG127" i="24"/>
  <c r="AG126" i="24"/>
  <c r="AG125" i="24"/>
  <c r="AG124" i="24"/>
  <c r="AG123" i="24"/>
  <c r="AG122" i="24"/>
  <c r="AG121" i="24"/>
  <c r="AG120" i="24"/>
  <c r="AG119" i="24"/>
  <c r="AG118" i="24"/>
  <c r="AG117" i="24"/>
  <c r="AG116" i="24"/>
  <c r="AG115" i="24"/>
  <c r="AG114" i="24"/>
  <c r="AG113" i="24"/>
  <c r="AG112" i="24"/>
  <c r="AG111" i="24"/>
  <c r="AG110" i="24"/>
  <c r="AG109" i="24"/>
  <c r="AG108" i="24"/>
  <c r="AG107" i="24"/>
  <c r="AG106" i="24"/>
  <c r="AG105" i="24"/>
  <c r="AG104" i="24"/>
  <c r="AG103" i="24"/>
  <c r="AG102" i="24"/>
  <c r="AG101" i="24"/>
  <c r="AG100" i="24"/>
  <c r="AG99" i="24"/>
  <c r="AG98" i="24"/>
  <c r="AG97" i="24"/>
  <c r="AG96" i="24"/>
  <c r="AG95" i="24"/>
  <c r="AG94" i="24"/>
  <c r="AG93" i="24"/>
  <c r="AG92" i="24"/>
  <c r="AG91" i="24"/>
  <c r="AG90" i="24"/>
  <c r="AG89" i="24"/>
  <c r="AG88" i="24"/>
  <c r="AG87" i="24"/>
  <c r="AG86" i="24"/>
  <c r="AG85" i="24"/>
  <c r="AG84" i="24"/>
  <c r="AG83" i="24"/>
  <c r="AG82" i="24"/>
  <c r="AG81" i="24"/>
  <c r="AG80" i="24"/>
  <c r="AG79" i="24"/>
  <c r="AG78" i="24"/>
  <c r="AG77" i="24"/>
  <c r="AG76" i="24"/>
  <c r="AG75" i="24"/>
  <c r="AG74" i="24"/>
  <c r="AG73" i="24"/>
  <c r="AG72" i="24"/>
  <c r="AG71" i="24"/>
  <c r="AG70" i="24"/>
  <c r="AG69" i="24"/>
  <c r="AG68" i="24"/>
  <c r="AG67" i="24"/>
  <c r="AG66" i="24"/>
  <c r="AG65" i="24"/>
  <c r="AG64" i="24"/>
  <c r="AG63" i="24"/>
  <c r="AG62" i="24"/>
  <c r="AG61" i="24"/>
  <c r="AG60" i="24"/>
  <c r="AG59" i="24"/>
  <c r="AG58" i="24"/>
  <c r="AG57" i="24"/>
  <c r="AG56" i="24"/>
  <c r="AG55" i="24"/>
  <c r="AG54" i="24"/>
  <c r="AG53" i="24"/>
  <c r="AG52" i="24"/>
  <c r="AG51" i="24"/>
  <c r="AG50" i="24"/>
  <c r="AG49" i="24"/>
  <c r="AG48" i="24"/>
  <c r="AG47" i="24"/>
  <c r="AG46" i="24"/>
  <c r="AG45" i="24"/>
  <c r="AG44" i="24"/>
  <c r="AG43" i="24"/>
  <c r="AG42" i="24"/>
  <c r="AG41" i="24"/>
  <c r="AG40" i="24"/>
  <c r="AG39" i="24"/>
  <c r="AG38" i="24"/>
  <c r="AG37" i="24"/>
  <c r="AG36" i="24"/>
  <c r="AG35" i="24"/>
  <c r="AG34" i="24"/>
  <c r="AG33" i="24"/>
  <c r="AG32" i="24"/>
  <c r="AG31" i="24"/>
  <c r="AG30" i="24"/>
  <c r="AG29" i="24"/>
  <c r="AG28" i="24"/>
  <c r="AG27" i="24"/>
  <c r="AG26" i="24"/>
  <c r="AG25" i="24"/>
  <c r="AG24" i="24"/>
  <c r="AG23" i="24"/>
  <c r="AG22" i="24"/>
  <c r="AG21" i="24"/>
  <c r="AG20" i="24"/>
  <c r="AG19" i="24"/>
  <c r="AG18" i="24"/>
  <c r="AG17" i="24"/>
  <c r="AG16" i="24"/>
  <c r="AG15" i="24"/>
  <c r="AG14" i="24"/>
  <c r="AI163" i="34"/>
  <c r="AI162" i="34"/>
  <c r="AI161" i="34"/>
  <c r="AI160" i="34"/>
  <c r="AI159" i="34"/>
  <c r="AI158" i="34"/>
  <c r="AI157" i="34"/>
  <c r="AI156" i="34"/>
  <c r="AI155" i="34"/>
  <c r="AI154" i="34"/>
  <c r="AI153" i="34"/>
  <c r="AI152" i="34"/>
  <c r="AI151" i="34"/>
  <c r="AI150" i="34"/>
  <c r="AI149" i="34"/>
  <c r="AI148" i="34"/>
  <c r="AI147" i="34"/>
  <c r="AI146" i="34"/>
  <c r="AI145" i="34"/>
  <c r="AI144" i="34"/>
  <c r="AI143" i="34"/>
  <c r="AI142" i="34"/>
  <c r="AI141" i="34"/>
  <c r="AI140" i="34"/>
  <c r="AI139" i="34"/>
  <c r="AI138" i="34"/>
  <c r="AI137" i="34"/>
  <c r="AI136" i="34"/>
  <c r="AI135" i="34"/>
  <c r="AI134" i="34"/>
  <c r="AI133" i="34"/>
  <c r="AI132" i="34"/>
  <c r="AI131" i="34"/>
  <c r="AI130" i="34"/>
  <c r="AI129" i="34"/>
  <c r="AI128" i="34"/>
  <c r="AI127" i="34"/>
  <c r="AI126" i="34"/>
  <c r="AI125" i="34"/>
  <c r="AI124" i="34"/>
  <c r="AI123" i="34"/>
  <c r="AI122" i="34"/>
  <c r="AI121" i="34"/>
  <c r="AI120" i="34"/>
  <c r="AI119" i="34"/>
  <c r="AI118" i="34"/>
  <c r="AI117" i="34"/>
  <c r="AI116" i="34"/>
  <c r="AI115" i="34"/>
  <c r="AI114" i="34"/>
  <c r="AI113" i="34"/>
  <c r="AI112" i="34"/>
  <c r="AI111" i="34"/>
  <c r="AI110" i="34"/>
  <c r="AI109" i="34"/>
  <c r="AI108" i="34"/>
  <c r="AI107" i="34"/>
  <c r="AI106" i="34"/>
  <c r="AI105" i="34"/>
  <c r="AI104" i="34"/>
  <c r="AI103" i="34"/>
  <c r="AI102" i="34"/>
  <c r="AI101" i="34"/>
  <c r="AI100" i="34"/>
  <c r="AI99" i="34"/>
  <c r="AI98" i="34"/>
  <c r="AI97" i="34"/>
  <c r="AI96" i="34"/>
  <c r="AI95" i="34"/>
  <c r="AI94" i="34"/>
  <c r="AI93" i="34"/>
  <c r="AI92" i="34"/>
  <c r="AI91" i="34"/>
  <c r="AI90" i="34"/>
  <c r="AI89" i="34"/>
  <c r="AI88" i="34"/>
  <c r="AI87" i="34"/>
  <c r="AI86" i="34"/>
  <c r="AI85" i="34"/>
  <c r="AI84" i="34"/>
  <c r="AI83" i="34"/>
  <c r="AI82" i="34"/>
  <c r="AI81" i="34"/>
  <c r="AI80" i="34"/>
  <c r="AI79" i="34"/>
  <c r="AI78" i="34"/>
  <c r="AI77" i="34"/>
  <c r="AI76" i="34"/>
  <c r="AI75" i="34"/>
  <c r="AI74" i="34"/>
  <c r="AI73" i="34"/>
  <c r="AI72" i="34"/>
  <c r="AI71" i="34"/>
  <c r="AI70" i="34"/>
  <c r="AI69" i="34"/>
  <c r="AI68" i="34"/>
  <c r="AI67" i="34"/>
  <c r="AI66" i="34"/>
  <c r="AI65" i="34"/>
  <c r="AI64" i="34"/>
  <c r="AI63" i="34"/>
  <c r="AI62" i="34"/>
  <c r="AI61" i="34"/>
  <c r="AI60" i="34"/>
  <c r="AI59" i="34"/>
  <c r="AI58" i="34"/>
  <c r="AI57" i="34"/>
  <c r="AI56" i="34"/>
  <c r="AI55" i="34"/>
  <c r="AI54" i="34"/>
  <c r="AI53" i="34"/>
  <c r="AI52" i="34"/>
  <c r="AI51" i="34"/>
  <c r="AI50" i="34"/>
  <c r="AI49" i="34"/>
  <c r="AI48" i="34"/>
  <c r="AI47" i="34"/>
  <c r="AI46" i="34"/>
  <c r="AI45" i="34"/>
  <c r="AI44" i="34"/>
  <c r="AI43" i="34"/>
  <c r="AI42" i="34"/>
  <c r="AI41" i="34"/>
  <c r="AI40" i="34"/>
  <c r="AI39" i="34"/>
  <c r="AI38" i="34"/>
  <c r="AI37" i="34"/>
  <c r="AI36" i="34"/>
  <c r="AI35" i="34"/>
  <c r="AI34" i="34"/>
  <c r="AI33" i="34"/>
  <c r="AI32" i="34"/>
  <c r="AI31" i="34"/>
  <c r="AI30" i="34"/>
  <c r="AI29" i="34"/>
  <c r="AI28" i="34"/>
  <c r="AI27" i="34"/>
  <c r="AI26" i="34"/>
  <c r="AI25" i="34"/>
  <c r="AI24" i="34"/>
  <c r="AI23" i="34"/>
  <c r="AI22" i="34"/>
  <c r="AI21" i="34"/>
  <c r="AI20" i="34"/>
  <c r="AI19" i="34"/>
  <c r="AI18" i="34"/>
  <c r="AI17" i="34"/>
  <c r="AI16" i="34"/>
  <c r="AI15" i="34"/>
  <c r="AI14" i="34"/>
  <c r="AI163" i="33"/>
  <c r="AI162" i="33"/>
  <c r="AI161" i="33"/>
  <c r="AI160" i="33"/>
  <c r="AI159" i="33"/>
  <c r="AI158" i="33"/>
  <c r="AI157" i="33"/>
  <c r="AI156" i="33"/>
  <c r="AI155" i="33"/>
  <c r="AI154" i="33"/>
  <c r="AI153" i="33"/>
  <c r="AI152" i="33"/>
  <c r="AI151" i="33"/>
  <c r="AI150" i="33"/>
  <c r="AI149" i="33"/>
  <c r="AI148" i="33"/>
  <c r="AI147" i="33"/>
  <c r="AI146" i="33"/>
  <c r="AI145" i="33"/>
  <c r="AI144" i="33"/>
  <c r="AI143" i="33"/>
  <c r="AI142" i="33"/>
  <c r="AI141" i="33"/>
  <c r="AI140" i="33"/>
  <c r="AI139" i="33"/>
  <c r="AI138" i="33"/>
  <c r="AI137" i="33"/>
  <c r="AI136" i="33"/>
  <c r="AI135" i="33"/>
  <c r="AI134" i="33"/>
  <c r="AI133" i="33"/>
  <c r="AI132" i="33"/>
  <c r="AI131" i="33"/>
  <c r="AI130" i="33"/>
  <c r="AI129" i="33"/>
  <c r="AI128" i="33"/>
  <c r="AI127" i="33"/>
  <c r="AI126" i="33"/>
  <c r="AI125" i="33"/>
  <c r="AI124" i="33"/>
  <c r="AI123" i="33"/>
  <c r="AI122" i="33"/>
  <c r="AI121" i="33"/>
  <c r="AI120" i="33"/>
  <c r="AI119" i="33"/>
  <c r="AI118" i="33"/>
  <c r="AI117" i="33"/>
  <c r="AI116" i="33"/>
  <c r="AI115" i="33"/>
  <c r="AI114" i="33"/>
  <c r="AI113" i="33"/>
  <c r="AI112" i="33"/>
  <c r="AI111" i="33"/>
  <c r="AI110" i="33"/>
  <c r="AI109" i="33"/>
  <c r="AI108" i="33"/>
  <c r="AI107" i="33"/>
  <c r="AI106" i="33"/>
  <c r="AI105" i="33"/>
  <c r="AI104" i="33"/>
  <c r="AI103" i="33"/>
  <c r="AI102" i="33"/>
  <c r="AI101" i="33"/>
  <c r="AI100" i="33"/>
  <c r="AI99" i="33"/>
  <c r="AI98" i="33"/>
  <c r="AI97" i="33"/>
  <c r="AI96" i="33"/>
  <c r="AI95" i="33"/>
  <c r="AI94" i="33"/>
  <c r="AI93" i="33"/>
  <c r="AI92" i="33"/>
  <c r="AI91" i="33"/>
  <c r="AI90" i="33"/>
  <c r="AI89" i="33"/>
  <c r="AI88" i="33"/>
  <c r="AI87" i="33"/>
  <c r="AI86" i="33"/>
  <c r="AI85" i="33"/>
  <c r="AI84" i="33"/>
  <c r="AI83" i="33"/>
  <c r="AI82" i="33"/>
  <c r="AI81" i="33"/>
  <c r="AI80" i="33"/>
  <c r="AI79" i="33"/>
  <c r="AI78" i="33"/>
  <c r="AI77" i="33"/>
  <c r="AI76" i="33"/>
  <c r="AI75" i="33"/>
  <c r="AI74" i="33"/>
  <c r="AI73" i="33"/>
  <c r="AI72" i="33"/>
  <c r="AI71" i="33"/>
  <c r="AI70" i="33"/>
  <c r="AI69" i="33"/>
  <c r="AI68" i="33"/>
  <c r="AI67" i="33"/>
  <c r="AI66" i="33"/>
  <c r="AI65" i="33"/>
  <c r="AI64" i="33"/>
  <c r="AI63" i="33"/>
  <c r="AI62" i="33"/>
  <c r="AI61" i="33"/>
  <c r="AI60" i="33"/>
  <c r="AI59" i="33"/>
  <c r="AI58" i="33"/>
  <c r="AI57" i="33"/>
  <c r="AI56" i="33"/>
  <c r="AI55" i="33"/>
  <c r="AI54" i="33"/>
  <c r="AI53" i="33"/>
  <c r="AI52" i="33"/>
  <c r="AI51" i="33"/>
  <c r="AI50" i="33"/>
  <c r="AI49" i="33"/>
  <c r="AI48" i="33"/>
  <c r="AI47" i="33"/>
  <c r="AI46" i="33"/>
  <c r="AI45" i="33"/>
  <c r="AI44" i="33"/>
  <c r="AI43" i="33"/>
  <c r="AI42" i="33"/>
  <c r="AI41" i="33"/>
  <c r="AI40" i="33"/>
  <c r="AI39" i="33"/>
  <c r="AI38" i="33"/>
  <c r="AI37" i="33"/>
  <c r="AI36" i="33"/>
  <c r="AI35" i="33"/>
  <c r="AI34" i="33"/>
  <c r="AI33" i="33"/>
  <c r="AI32" i="33"/>
  <c r="AI31" i="33"/>
  <c r="AI30" i="33"/>
  <c r="AI29" i="33"/>
  <c r="AI28" i="33"/>
  <c r="AI27" i="33"/>
  <c r="AI26" i="33"/>
  <c r="AI25" i="33"/>
  <c r="AI24" i="33"/>
  <c r="AI23" i="33"/>
  <c r="AI22" i="33"/>
  <c r="AI21" i="33"/>
  <c r="AI20" i="33"/>
  <c r="AI19" i="33"/>
  <c r="AI18" i="33"/>
  <c r="AI17" i="33"/>
  <c r="AI16" i="33"/>
  <c r="AI15" i="33"/>
  <c r="AI14" i="33"/>
  <c r="AH163" i="32"/>
  <c r="AH162" i="32"/>
  <c r="AH161" i="32"/>
  <c r="AH160" i="32"/>
  <c r="AH159" i="32"/>
  <c r="AH158" i="32"/>
  <c r="AH157" i="32"/>
  <c r="AH156" i="32"/>
  <c r="AH155" i="32"/>
  <c r="AH154" i="32"/>
  <c r="AH153" i="32"/>
  <c r="AH152" i="32"/>
  <c r="AH151" i="32"/>
  <c r="AH150" i="32"/>
  <c r="AH149" i="32"/>
  <c r="AH148" i="32"/>
  <c r="AH147" i="32"/>
  <c r="AH146" i="32"/>
  <c r="AH145" i="32"/>
  <c r="AH144" i="32"/>
  <c r="AH143" i="32"/>
  <c r="AH142" i="32"/>
  <c r="AH141" i="32"/>
  <c r="AH140" i="32"/>
  <c r="AH139" i="32"/>
  <c r="AH138" i="32"/>
  <c r="AH137" i="32"/>
  <c r="AH136" i="32"/>
  <c r="AH135" i="32"/>
  <c r="AH134" i="32"/>
  <c r="AH133" i="32"/>
  <c r="AH132" i="32"/>
  <c r="AH131" i="32"/>
  <c r="AH130" i="32"/>
  <c r="AH129" i="32"/>
  <c r="AH128" i="32"/>
  <c r="AH127" i="32"/>
  <c r="AH126" i="32"/>
  <c r="AH125" i="32"/>
  <c r="AH124" i="32"/>
  <c r="AH123" i="32"/>
  <c r="AH122" i="32"/>
  <c r="AH121" i="32"/>
  <c r="AH120" i="32"/>
  <c r="AH119" i="32"/>
  <c r="AH118" i="32"/>
  <c r="AH117" i="32"/>
  <c r="AH116" i="32"/>
  <c r="AH115" i="32"/>
  <c r="AH114" i="32"/>
  <c r="AH113" i="32"/>
  <c r="AH112" i="32"/>
  <c r="AH111" i="32"/>
  <c r="AH110" i="32"/>
  <c r="AH109" i="32"/>
  <c r="AH108" i="32"/>
  <c r="AH107" i="32"/>
  <c r="AH106" i="32"/>
  <c r="AH105" i="32"/>
  <c r="AH104" i="32"/>
  <c r="AH103" i="32"/>
  <c r="AH102" i="32"/>
  <c r="AH101" i="32"/>
  <c r="AH100" i="32"/>
  <c r="AH99" i="32"/>
  <c r="AH98" i="32"/>
  <c r="AH97" i="32"/>
  <c r="AH96" i="32"/>
  <c r="AH95" i="32"/>
  <c r="AH94" i="32"/>
  <c r="AH93" i="32"/>
  <c r="AH92" i="32"/>
  <c r="AH91" i="32"/>
  <c r="AH90" i="32"/>
  <c r="AH89" i="32"/>
  <c r="AH88" i="32"/>
  <c r="AH87" i="32"/>
  <c r="AH86" i="32"/>
  <c r="AH85" i="32"/>
  <c r="AH84" i="32"/>
  <c r="AH83" i="32"/>
  <c r="AH82" i="32"/>
  <c r="AH81" i="32"/>
  <c r="AH80" i="32"/>
  <c r="AH79" i="32"/>
  <c r="AH78" i="32"/>
  <c r="AH77" i="32"/>
  <c r="AH76" i="32"/>
  <c r="AH75" i="32"/>
  <c r="AH74" i="32"/>
  <c r="AH73" i="32"/>
  <c r="AH72" i="32"/>
  <c r="AH71" i="32"/>
  <c r="AH70" i="32"/>
  <c r="AH69" i="32"/>
  <c r="AH68" i="32"/>
  <c r="AH67" i="32"/>
  <c r="AH66" i="32"/>
  <c r="AH65" i="32"/>
  <c r="AH64" i="32"/>
  <c r="AH63" i="32"/>
  <c r="AH62" i="32"/>
  <c r="AH61" i="32"/>
  <c r="AH60" i="32"/>
  <c r="AH59" i="32"/>
  <c r="AH58" i="32"/>
  <c r="AH57" i="32"/>
  <c r="AH56" i="32"/>
  <c r="AH55" i="32"/>
  <c r="AH54" i="32"/>
  <c r="AH53" i="32"/>
  <c r="AH52" i="32"/>
  <c r="AH51" i="32"/>
  <c r="AH50" i="32"/>
  <c r="AH49" i="32"/>
  <c r="AH48" i="32"/>
  <c r="AH47" i="32"/>
  <c r="AH46" i="32"/>
  <c r="AH45" i="32"/>
  <c r="AH44" i="32"/>
  <c r="AH43" i="32"/>
  <c r="AH42" i="32"/>
  <c r="AH41" i="32"/>
  <c r="AH40" i="32"/>
  <c r="AH39" i="32"/>
  <c r="AH38" i="32"/>
  <c r="AH37" i="32"/>
  <c r="AH36" i="32"/>
  <c r="AH35" i="32"/>
  <c r="AH34" i="32"/>
  <c r="AH33" i="32"/>
  <c r="AH32" i="32"/>
  <c r="AH31" i="32"/>
  <c r="AH30" i="32"/>
  <c r="AH29" i="32"/>
  <c r="AH28" i="32"/>
  <c r="AH27" i="32"/>
  <c r="AH26" i="32"/>
  <c r="AH25" i="32"/>
  <c r="AH24" i="32"/>
  <c r="AH23" i="32"/>
  <c r="AH22" i="32"/>
  <c r="AH21" i="32"/>
  <c r="AH20" i="32"/>
  <c r="AH19" i="32"/>
  <c r="AH18" i="32"/>
  <c r="AH17" i="32"/>
  <c r="AH16" i="32"/>
  <c r="AH15" i="32"/>
  <c r="AH14" i="32"/>
  <c r="AI163" i="31"/>
  <c r="AI162" i="31"/>
  <c r="AI161" i="31"/>
  <c r="AI160" i="31"/>
  <c r="AI159" i="31"/>
  <c r="AI158" i="31"/>
  <c r="AI157" i="31"/>
  <c r="AI156" i="31"/>
  <c r="AI155" i="31"/>
  <c r="AI154" i="31"/>
  <c r="AI153" i="31"/>
  <c r="AI152" i="31"/>
  <c r="AI151" i="31"/>
  <c r="AI150" i="31"/>
  <c r="AI149" i="31"/>
  <c r="AI148" i="31"/>
  <c r="AI147" i="31"/>
  <c r="AI146" i="31"/>
  <c r="AI145" i="31"/>
  <c r="AI144" i="31"/>
  <c r="AI143" i="31"/>
  <c r="AI142" i="31"/>
  <c r="AI141" i="31"/>
  <c r="AI140" i="31"/>
  <c r="AI139" i="31"/>
  <c r="AI138" i="31"/>
  <c r="AI137" i="31"/>
  <c r="AI136" i="31"/>
  <c r="AI135" i="31"/>
  <c r="AI134" i="31"/>
  <c r="AI133" i="31"/>
  <c r="AI132" i="31"/>
  <c r="AI131" i="31"/>
  <c r="AI130" i="31"/>
  <c r="AI129" i="31"/>
  <c r="AI128" i="31"/>
  <c r="AI127" i="31"/>
  <c r="AI126" i="31"/>
  <c r="AI125" i="31"/>
  <c r="AI124" i="31"/>
  <c r="AI123" i="31"/>
  <c r="AI122" i="31"/>
  <c r="AI121" i="31"/>
  <c r="AI120" i="31"/>
  <c r="AI119" i="31"/>
  <c r="AI118" i="31"/>
  <c r="AI117" i="31"/>
  <c r="AI116" i="31"/>
  <c r="AI115" i="31"/>
  <c r="AI114" i="31"/>
  <c r="AI113" i="31"/>
  <c r="AI112" i="31"/>
  <c r="AI111" i="31"/>
  <c r="AI110" i="31"/>
  <c r="AI109" i="31"/>
  <c r="AI108" i="31"/>
  <c r="AI107" i="31"/>
  <c r="AI106" i="31"/>
  <c r="AI105" i="31"/>
  <c r="AI104" i="31"/>
  <c r="AI103" i="31"/>
  <c r="AI102" i="31"/>
  <c r="AI101" i="31"/>
  <c r="AI100" i="31"/>
  <c r="AI99" i="31"/>
  <c r="AI98" i="31"/>
  <c r="AI97" i="31"/>
  <c r="AI96" i="31"/>
  <c r="AI95" i="31"/>
  <c r="AI94" i="31"/>
  <c r="AI93" i="31"/>
  <c r="AI92" i="31"/>
  <c r="AI91" i="31"/>
  <c r="AI90" i="31"/>
  <c r="AI89" i="31"/>
  <c r="AI88" i="31"/>
  <c r="AI87" i="31"/>
  <c r="AI86" i="31"/>
  <c r="AI85" i="31"/>
  <c r="AI84" i="31"/>
  <c r="AI83" i="31"/>
  <c r="AI82" i="31"/>
  <c r="AI81" i="31"/>
  <c r="AI80" i="31"/>
  <c r="AI79" i="31"/>
  <c r="AI78" i="31"/>
  <c r="AI77" i="31"/>
  <c r="AI76" i="31"/>
  <c r="AI75" i="31"/>
  <c r="AI74" i="31"/>
  <c r="AI73" i="31"/>
  <c r="AI72" i="31"/>
  <c r="AI71" i="31"/>
  <c r="AI70" i="31"/>
  <c r="AI69" i="31"/>
  <c r="AI68" i="31"/>
  <c r="AI67" i="31"/>
  <c r="AI66" i="31"/>
  <c r="AI65" i="31"/>
  <c r="AI64" i="31"/>
  <c r="AI63" i="31"/>
  <c r="AI62" i="31"/>
  <c r="AI61" i="31"/>
  <c r="AI60" i="31"/>
  <c r="AI59" i="31"/>
  <c r="AI58" i="31"/>
  <c r="AI57" i="31"/>
  <c r="AI56" i="31"/>
  <c r="AI55" i="31"/>
  <c r="AI54" i="31"/>
  <c r="AI53" i="31"/>
  <c r="AI52" i="31"/>
  <c r="AI51" i="31"/>
  <c r="AI50" i="31"/>
  <c r="AI49" i="31"/>
  <c r="AI48" i="31"/>
  <c r="AI47" i="31"/>
  <c r="AI46" i="31"/>
  <c r="AI45" i="31"/>
  <c r="AI44" i="31"/>
  <c r="AI43" i="31"/>
  <c r="AI42" i="31"/>
  <c r="AI41" i="31"/>
  <c r="AI40" i="31"/>
  <c r="AI39" i="31"/>
  <c r="AI38" i="31"/>
  <c r="AI37" i="31"/>
  <c r="AI36" i="31"/>
  <c r="AI35" i="31"/>
  <c r="AI34" i="31"/>
  <c r="AI33" i="31"/>
  <c r="AI32" i="31"/>
  <c r="AI31" i="31"/>
  <c r="AI30" i="31"/>
  <c r="AI29" i="31"/>
  <c r="AI28" i="31"/>
  <c r="AI27" i="31"/>
  <c r="AI26" i="31"/>
  <c r="AI25" i="31"/>
  <c r="AI24" i="31"/>
  <c r="AI23" i="31"/>
  <c r="AI22" i="31"/>
  <c r="AI21" i="31"/>
  <c r="AI20" i="31"/>
  <c r="AI19" i="31"/>
  <c r="AI18" i="31"/>
  <c r="AI17" i="31"/>
  <c r="AI16" i="31"/>
  <c r="AI15" i="31"/>
  <c r="AI14" i="31"/>
  <c r="AH163" i="30"/>
  <c r="AH162" i="30"/>
  <c r="AH161" i="30"/>
  <c r="AH160" i="30"/>
  <c r="AH159" i="30"/>
  <c r="AH158" i="30"/>
  <c r="AH157" i="30"/>
  <c r="AH156" i="30"/>
  <c r="AH155" i="30"/>
  <c r="AH154" i="30"/>
  <c r="AH153" i="30"/>
  <c r="AH152" i="30"/>
  <c r="AH151" i="30"/>
  <c r="AH150" i="30"/>
  <c r="AH149" i="30"/>
  <c r="AH148" i="30"/>
  <c r="AH147" i="30"/>
  <c r="AH146" i="30"/>
  <c r="AH145" i="30"/>
  <c r="AH144" i="30"/>
  <c r="AH143" i="30"/>
  <c r="AH142" i="30"/>
  <c r="AH141" i="30"/>
  <c r="AH140" i="30"/>
  <c r="AH139" i="30"/>
  <c r="AH138" i="30"/>
  <c r="AH137" i="30"/>
  <c r="AH136" i="30"/>
  <c r="AH135" i="30"/>
  <c r="AH134" i="30"/>
  <c r="AH133" i="30"/>
  <c r="AH132" i="30"/>
  <c r="AH131" i="30"/>
  <c r="AH130" i="30"/>
  <c r="AH129" i="30"/>
  <c r="AH128" i="30"/>
  <c r="AH127" i="30"/>
  <c r="AH126" i="30"/>
  <c r="AH125" i="30"/>
  <c r="AH124" i="30"/>
  <c r="AH123" i="30"/>
  <c r="AH122" i="30"/>
  <c r="AH121" i="30"/>
  <c r="AH120" i="30"/>
  <c r="AH119" i="30"/>
  <c r="AH118" i="30"/>
  <c r="AH117" i="30"/>
  <c r="AH116" i="30"/>
  <c r="AH115" i="30"/>
  <c r="AH114" i="30"/>
  <c r="AH113" i="30"/>
  <c r="AH112" i="30"/>
  <c r="AH111" i="30"/>
  <c r="AH110" i="30"/>
  <c r="AH109" i="30"/>
  <c r="AH108" i="30"/>
  <c r="AH107" i="30"/>
  <c r="AH106" i="30"/>
  <c r="AH105" i="30"/>
  <c r="AH104" i="30"/>
  <c r="AH103" i="30"/>
  <c r="AH102" i="30"/>
  <c r="AH101" i="30"/>
  <c r="AH100" i="30"/>
  <c r="AH99" i="30"/>
  <c r="AH98" i="30"/>
  <c r="AH97" i="30"/>
  <c r="AH96" i="30"/>
  <c r="AH95" i="30"/>
  <c r="AH94" i="30"/>
  <c r="AH93" i="30"/>
  <c r="AH92" i="30"/>
  <c r="AH91" i="30"/>
  <c r="AH90" i="30"/>
  <c r="AH89" i="30"/>
  <c r="AH88" i="30"/>
  <c r="AH87" i="30"/>
  <c r="AH86" i="30"/>
  <c r="AH85" i="30"/>
  <c r="AH84" i="30"/>
  <c r="AH83" i="30"/>
  <c r="AH82" i="30"/>
  <c r="AH81" i="30"/>
  <c r="AH80" i="30"/>
  <c r="AH79" i="30"/>
  <c r="AH78" i="30"/>
  <c r="AH77" i="30"/>
  <c r="AH76" i="30"/>
  <c r="AH75" i="30"/>
  <c r="AH74" i="30"/>
  <c r="AH73" i="30"/>
  <c r="AH72" i="30"/>
  <c r="AH71" i="30"/>
  <c r="AH70" i="30"/>
  <c r="AH69" i="30"/>
  <c r="AH68" i="30"/>
  <c r="AH67" i="30"/>
  <c r="AH66" i="30"/>
  <c r="AH65" i="30"/>
  <c r="AH64" i="30"/>
  <c r="AH63" i="30"/>
  <c r="AH62" i="30"/>
  <c r="AH61" i="30"/>
  <c r="AH60" i="30"/>
  <c r="AH59" i="30"/>
  <c r="AH58" i="30"/>
  <c r="AH57" i="30"/>
  <c r="AH56" i="30"/>
  <c r="AH55" i="30"/>
  <c r="AH54" i="30"/>
  <c r="AH53" i="30"/>
  <c r="AH52" i="30"/>
  <c r="AH51" i="30"/>
  <c r="AH50" i="30"/>
  <c r="AH49" i="30"/>
  <c r="AH48" i="30"/>
  <c r="AH47" i="30"/>
  <c r="AH46" i="30"/>
  <c r="AH45" i="30"/>
  <c r="AH44" i="30"/>
  <c r="AH43" i="30"/>
  <c r="AH42" i="30"/>
  <c r="AH41" i="30"/>
  <c r="AH40" i="30"/>
  <c r="AH39" i="30"/>
  <c r="AH38" i="30"/>
  <c r="AH37" i="30"/>
  <c r="AH36" i="30"/>
  <c r="AH35" i="30"/>
  <c r="AH34" i="30"/>
  <c r="AH33" i="30"/>
  <c r="AH32" i="30"/>
  <c r="AH31" i="30"/>
  <c r="AH30" i="30"/>
  <c r="AH29" i="30"/>
  <c r="AH28" i="30"/>
  <c r="AH27" i="30"/>
  <c r="AH26" i="30"/>
  <c r="AH25" i="30"/>
  <c r="AH24" i="30"/>
  <c r="AH23" i="30"/>
  <c r="AH22" i="30"/>
  <c r="AH21" i="30"/>
  <c r="AH20" i="30"/>
  <c r="AH19" i="30"/>
  <c r="AH18" i="30"/>
  <c r="AH17" i="30"/>
  <c r="AH16" i="30"/>
  <c r="AH15" i="30"/>
  <c r="AH14" i="30"/>
  <c r="AI163" i="29"/>
  <c r="AI162" i="29"/>
  <c r="AI161" i="29"/>
  <c r="AI160" i="29"/>
  <c r="AI159" i="29"/>
  <c r="AI158" i="29"/>
  <c r="AI157" i="29"/>
  <c r="AI156" i="29"/>
  <c r="AI155" i="29"/>
  <c r="AI154" i="29"/>
  <c r="AI153" i="29"/>
  <c r="AI152" i="29"/>
  <c r="AI151" i="29"/>
  <c r="AI150" i="29"/>
  <c r="AI149" i="29"/>
  <c r="AI148" i="29"/>
  <c r="AI147" i="29"/>
  <c r="AI146" i="29"/>
  <c r="AI145" i="29"/>
  <c r="AI144" i="29"/>
  <c r="AI143" i="29"/>
  <c r="AI142" i="29"/>
  <c r="AI141" i="29"/>
  <c r="AI140" i="29"/>
  <c r="AI139" i="29"/>
  <c r="AI138" i="29"/>
  <c r="AI137" i="29"/>
  <c r="AI136" i="29"/>
  <c r="AI135" i="29"/>
  <c r="AI134" i="29"/>
  <c r="AI133" i="29"/>
  <c r="AI132" i="29"/>
  <c r="AI131" i="29"/>
  <c r="AI130" i="29"/>
  <c r="AI129" i="29"/>
  <c r="AI128" i="29"/>
  <c r="AI127" i="29"/>
  <c r="AI126" i="29"/>
  <c r="AI125" i="29"/>
  <c r="AI124" i="29"/>
  <c r="AI123" i="29"/>
  <c r="AI122" i="29"/>
  <c r="AI121" i="29"/>
  <c r="AI120" i="29"/>
  <c r="AI119" i="29"/>
  <c r="AI118" i="29"/>
  <c r="AI117" i="29"/>
  <c r="AI116" i="29"/>
  <c r="AI115" i="29"/>
  <c r="AI114" i="29"/>
  <c r="AI113" i="29"/>
  <c r="AI112" i="29"/>
  <c r="AI111" i="29"/>
  <c r="AI110" i="29"/>
  <c r="AI109" i="29"/>
  <c r="AI108" i="29"/>
  <c r="AI107" i="29"/>
  <c r="AI106" i="29"/>
  <c r="AI105" i="29"/>
  <c r="AI104" i="29"/>
  <c r="AI103" i="29"/>
  <c r="AI102" i="29"/>
  <c r="AI101" i="29"/>
  <c r="AI100" i="29"/>
  <c r="AI99" i="29"/>
  <c r="AI98" i="29"/>
  <c r="AI97" i="29"/>
  <c r="AI96" i="29"/>
  <c r="AI95" i="29"/>
  <c r="AI94" i="29"/>
  <c r="AI93" i="29"/>
  <c r="AI92" i="29"/>
  <c r="AI91" i="29"/>
  <c r="AI90" i="29"/>
  <c r="AI89" i="29"/>
  <c r="AI88" i="29"/>
  <c r="AI87" i="29"/>
  <c r="AI86" i="29"/>
  <c r="AI85" i="29"/>
  <c r="AI84" i="29"/>
  <c r="AI83" i="29"/>
  <c r="AI82" i="29"/>
  <c r="AI81" i="29"/>
  <c r="AI80" i="29"/>
  <c r="AI79" i="29"/>
  <c r="AI78" i="29"/>
  <c r="AI77" i="29"/>
  <c r="AI76" i="29"/>
  <c r="AI75" i="29"/>
  <c r="AI74" i="29"/>
  <c r="AI73" i="29"/>
  <c r="AI72" i="29"/>
  <c r="AI71" i="29"/>
  <c r="AI70" i="29"/>
  <c r="AI69" i="29"/>
  <c r="AI68" i="29"/>
  <c r="AI67" i="29"/>
  <c r="AI66" i="29"/>
  <c r="AI65" i="29"/>
  <c r="AI64" i="29"/>
  <c r="AI63" i="29"/>
  <c r="AI62" i="29"/>
  <c r="AI61" i="29"/>
  <c r="AI60" i="29"/>
  <c r="AI59" i="29"/>
  <c r="AI58" i="29"/>
  <c r="AI57" i="29"/>
  <c r="AI56" i="29"/>
  <c r="AI55" i="29"/>
  <c r="AI54" i="29"/>
  <c r="AI53" i="29"/>
  <c r="AI52" i="29"/>
  <c r="AI51" i="29"/>
  <c r="AI50" i="29"/>
  <c r="AI49" i="29"/>
  <c r="AI48" i="29"/>
  <c r="AI47" i="29"/>
  <c r="AI46" i="29"/>
  <c r="AI45" i="29"/>
  <c r="AI44" i="29"/>
  <c r="AI43" i="29"/>
  <c r="AI42" i="29"/>
  <c r="AI41" i="29"/>
  <c r="AI40" i="29"/>
  <c r="AI39" i="29"/>
  <c r="AI38" i="29"/>
  <c r="AI37" i="29"/>
  <c r="AI36" i="29"/>
  <c r="AI35" i="29"/>
  <c r="AI34" i="29"/>
  <c r="AI33" i="29"/>
  <c r="AI32" i="29"/>
  <c r="AI31" i="29"/>
  <c r="AI30" i="29"/>
  <c r="AI29" i="29"/>
  <c r="AI28" i="29"/>
  <c r="AI27" i="29"/>
  <c r="AI26" i="29"/>
  <c r="AI25" i="29"/>
  <c r="AI24" i="29"/>
  <c r="AI23" i="29"/>
  <c r="AI22" i="29"/>
  <c r="AI21" i="29"/>
  <c r="AI20" i="29"/>
  <c r="AI19" i="29"/>
  <c r="AI18" i="29"/>
  <c r="AI17" i="29"/>
  <c r="AI16" i="29"/>
  <c r="AI15" i="29"/>
  <c r="AI14" i="29"/>
  <c r="AI163" i="28"/>
  <c r="AI162" i="28"/>
  <c r="AI161" i="28"/>
  <c r="AI160" i="28"/>
  <c r="AI159" i="28"/>
  <c r="AI158" i="28"/>
  <c r="AI157" i="28"/>
  <c r="AI156" i="28"/>
  <c r="AI155" i="28"/>
  <c r="AI154" i="28"/>
  <c r="AI153" i="28"/>
  <c r="AI152" i="28"/>
  <c r="AI151" i="28"/>
  <c r="AI150" i="28"/>
  <c r="AI149" i="28"/>
  <c r="AI148" i="28"/>
  <c r="AI147" i="28"/>
  <c r="AI146" i="28"/>
  <c r="AI145" i="28"/>
  <c r="AI144" i="28"/>
  <c r="AI143" i="28"/>
  <c r="AI142" i="28"/>
  <c r="AI141" i="28"/>
  <c r="AI140" i="28"/>
  <c r="AI139" i="28"/>
  <c r="AI138" i="28"/>
  <c r="AI137" i="28"/>
  <c r="AI136" i="28"/>
  <c r="AI135" i="28"/>
  <c r="AI134" i="28"/>
  <c r="AI133" i="28"/>
  <c r="AI132" i="28"/>
  <c r="AI131" i="28"/>
  <c r="AI130" i="28"/>
  <c r="AI129" i="28"/>
  <c r="AI128" i="28"/>
  <c r="AI127" i="28"/>
  <c r="AI126" i="28"/>
  <c r="AI125" i="28"/>
  <c r="AI124" i="28"/>
  <c r="AI123" i="28"/>
  <c r="AI122" i="28"/>
  <c r="AI121" i="28"/>
  <c r="AI120" i="28"/>
  <c r="AI119" i="28"/>
  <c r="AI118" i="28"/>
  <c r="AI117" i="28"/>
  <c r="AI116" i="28"/>
  <c r="AI115" i="28"/>
  <c r="AI114" i="28"/>
  <c r="AI113" i="28"/>
  <c r="AI112" i="28"/>
  <c r="AI111" i="28"/>
  <c r="AI110" i="28"/>
  <c r="AI109" i="28"/>
  <c r="AI108" i="28"/>
  <c r="AI107" i="28"/>
  <c r="AI106" i="28"/>
  <c r="AI105" i="28"/>
  <c r="AI104" i="28"/>
  <c r="AI103" i="28"/>
  <c r="AI102" i="28"/>
  <c r="AI101" i="28"/>
  <c r="AI100" i="28"/>
  <c r="AI99" i="28"/>
  <c r="AI98" i="28"/>
  <c r="AI97" i="28"/>
  <c r="AI96" i="28"/>
  <c r="AI95" i="28"/>
  <c r="AI94" i="28"/>
  <c r="AI93" i="28"/>
  <c r="AI92" i="28"/>
  <c r="AI91" i="28"/>
  <c r="AI90" i="28"/>
  <c r="AI89" i="28"/>
  <c r="AI88" i="28"/>
  <c r="AI87" i="28"/>
  <c r="AI86" i="28"/>
  <c r="AI85" i="28"/>
  <c r="AI84" i="28"/>
  <c r="AI83" i="28"/>
  <c r="AI82" i="28"/>
  <c r="AI81" i="28"/>
  <c r="AI80" i="28"/>
  <c r="AI79" i="28"/>
  <c r="AI78" i="28"/>
  <c r="AI77" i="28"/>
  <c r="AI76" i="28"/>
  <c r="AI75" i="28"/>
  <c r="AI74" i="28"/>
  <c r="AI73" i="28"/>
  <c r="AI72" i="28"/>
  <c r="AI71" i="28"/>
  <c r="AI70" i="28"/>
  <c r="AI69" i="28"/>
  <c r="AI68" i="28"/>
  <c r="AI67" i="28"/>
  <c r="AI66" i="28"/>
  <c r="AI65" i="28"/>
  <c r="AI64" i="28"/>
  <c r="AI63" i="28"/>
  <c r="AI62" i="28"/>
  <c r="AI61" i="28"/>
  <c r="AI60" i="28"/>
  <c r="AI59" i="28"/>
  <c r="AI58" i="28"/>
  <c r="AI57" i="28"/>
  <c r="AI56" i="28"/>
  <c r="AI55" i="28"/>
  <c r="AI54" i="28"/>
  <c r="AI53" i="28"/>
  <c r="AI52" i="28"/>
  <c r="AI51" i="28"/>
  <c r="AI50" i="28"/>
  <c r="AI49" i="28"/>
  <c r="AI48" i="28"/>
  <c r="AI47" i="28"/>
  <c r="AI46" i="28"/>
  <c r="AI45" i="28"/>
  <c r="AI44" i="28"/>
  <c r="AI43" i="28"/>
  <c r="AI42" i="28"/>
  <c r="AI41" i="28"/>
  <c r="AI40" i="28"/>
  <c r="AI39" i="28"/>
  <c r="AI38" i="28"/>
  <c r="AI37" i="28"/>
  <c r="AI36" i="28"/>
  <c r="AI35" i="28"/>
  <c r="AI34" i="28"/>
  <c r="AI33" i="28"/>
  <c r="AI32" i="28"/>
  <c r="AI31" i="28"/>
  <c r="AI30" i="28"/>
  <c r="AI29" i="28"/>
  <c r="AI28" i="28"/>
  <c r="AI27" i="28"/>
  <c r="AI26" i="28"/>
  <c r="AI25" i="28"/>
  <c r="AI24" i="28"/>
  <c r="AI23" i="28"/>
  <c r="AI22" i="28"/>
  <c r="AI21" i="28"/>
  <c r="AI20" i="28"/>
  <c r="AI19" i="28"/>
  <c r="AI18" i="28"/>
  <c r="AI17" i="28"/>
  <c r="AI16" i="28"/>
  <c r="AI15" i="28"/>
  <c r="AI14" i="28"/>
  <c r="AH163" i="27"/>
  <c r="AH162" i="27"/>
  <c r="AH161" i="27"/>
  <c r="AH160" i="27"/>
  <c r="AH159" i="27"/>
  <c r="AH158" i="27"/>
  <c r="AH157" i="27"/>
  <c r="AH156" i="27"/>
  <c r="AH155" i="27"/>
  <c r="AH154" i="27"/>
  <c r="AH153" i="27"/>
  <c r="AH152" i="27"/>
  <c r="AH151" i="27"/>
  <c r="AH150" i="27"/>
  <c r="AH149" i="27"/>
  <c r="AH148" i="27"/>
  <c r="AH147" i="27"/>
  <c r="AH146" i="27"/>
  <c r="AH145" i="27"/>
  <c r="AH144" i="27"/>
  <c r="AH143" i="27"/>
  <c r="AH142" i="27"/>
  <c r="AH141" i="27"/>
  <c r="AH140" i="27"/>
  <c r="AH139" i="27"/>
  <c r="AH138" i="27"/>
  <c r="AH137" i="27"/>
  <c r="AH136" i="27"/>
  <c r="AH135" i="27"/>
  <c r="AH134" i="27"/>
  <c r="AH133" i="27"/>
  <c r="AH132" i="27"/>
  <c r="AH131" i="27"/>
  <c r="AH130" i="27"/>
  <c r="AH129" i="27"/>
  <c r="AH128" i="27"/>
  <c r="AH127" i="27"/>
  <c r="AH126" i="27"/>
  <c r="AH125" i="27"/>
  <c r="AH124" i="27"/>
  <c r="AH123" i="27"/>
  <c r="AH122" i="27"/>
  <c r="AH121" i="27"/>
  <c r="AH120" i="27"/>
  <c r="AH119" i="27"/>
  <c r="AH118" i="27"/>
  <c r="AH117" i="27"/>
  <c r="AH116" i="27"/>
  <c r="AH115" i="27"/>
  <c r="AH114" i="27"/>
  <c r="AH113" i="27"/>
  <c r="AH112" i="27"/>
  <c r="AH111" i="27"/>
  <c r="AH110" i="27"/>
  <c r="AH109" i="27"/>
  <c r="AH108" i="27"/>
  <c r="AH107" i="27"/>
  <c r="AH106" i="27"/>
  <c r="AH105" i="27"/>
  <c r="AH104" i="27"/>
  <c r="AH103" i="27"/>
  <c r="AH102" i="27"/>
  <c r="AH101" i="27"/>
  <c r="AH100" i="27"/>
  <c r="AH99" i="27"/>
  <c r="AH98" i="27"/>
  <c r="AH97" i="27"/>
  <c r="AH96" i="27"/>
  <c r="AH95" i="27"/>
  <c r="AH94" i="27"/>
  <c r="AH93" i="27"/>
  <c r="AH92" i="27"/>
  <c r="AH91" i="27"/>
  <c r="AH90" i="27"/>
  <c r="AH89" i="27"/>
  <c r="AH88" i="27"/>
  <c r="AH87" i="27"/>
  <c r="AH86" i="27"/>
  <c r="AH85" i="27"/>
  <c r="AH84" i="27"/>
  <c r="AH83" i="27"/>
  <c r="AH82" i="27"/>
  <c r="AH81" i="27"/>
  <c r="AH80" i="27"/>
  <c r="AH79" i="27"/>
  <c r="AH78" i="27"/>
  <c r="AH77" i="27"/>
  <c r="AH76" i="27"/>
  <c r="AH75" i="27"/>
  <c r="AH74" i="27"/>
  <c r="AH73" i="27"/>
  <c r="AH72" i="27"/>
  <c r="AH71" i="27"/>
  <c r="AH70" i="27"/>
  <c r="AH69" i="27"/>
  <c r="AH68" i="27"/>
  <c r="AH67" i="27"/>
  <c r="AH66" i="27"/>
  <c r="AH65" i="27"/>
  <c r="AH64" i="27"/>
  <c r="AH63" i="27"/>
  <c r="AH62" i="27"/>
  <c r="AH61" i="27"/>
  <c r="AH60" i="27"/>
  <c r="AH59" i="27"/>
  <c r="AH58" i="27"/>
  <c r="AH57" i="27"/>
  <c r="AH56" i="27"/>
  <c r="AH55" i="27"/>
  <c r="AH54" i="27"/>
  <c r="AH53" i="27"/>
  <c r="AH52" i="27"/>
  <c r="AH51" i="27"/>
  <c r="AH50" i="27"/>
  <c r="AH49" i="27"/>
  <c r="AH48" i="27"/>
  <c r="AH47" i="27"/>
  <c r="AH46" i="27"/>
  <c r="AH45" i="27"/>
  <c r="AH44" i="27"/>
  <c r="AH43" i="27"/>
  <c r="AH42" i="27"/>
  <c r="AH41" i="27"/>
  <c r="AH40" i="27"/>
  <c r="AH39" i="27"/>
  <c r="AH38" i="27"/>
  <c r="AH37" i="27"/>
  <c r="AH36" i="27"/>
  <c r="AH35" i="27"/>
  <c r="AH34" i="27"/>
  <c r="AH33" i="27"/>
  <c r="AH32" i="27"/>
  <c r="AH31" i="27"/>
  <c r="AH30" i="27"/>
  <c r="AH29" i="27"/>
  <c r="AH28" i="27"/>
  <c r="AH27" i="27"/>
  <c r="AH26" i="27"/>
  <c r="AH25" i="27"/>
  <c r="AH24" i="27"/>
  <c r="AH23" i="27"/>
  <c r="AH22" i="27"/>
  <c r="AH21" i="27"/>
  <c r="AH20" i="27"/>
  <c r="AH19" i="27"/>
  <c r="AH18" i="27"/>
  <c r="AH17" i="27"/>
  <c r="AH16" i="27"/>
  <c r="AH15" i="27"/>
  <c r="AH14" i="27"/>
  <c r="AI163" i="26"/>
  <c r="AI162" i="26"/>
  <c r="AI161" i="26"/>
  <c r="AI160" i="26"/>
  <c r="AI159" i="26"/>
  <c r="AI158" i="26"/>
  <c r="AI157" i="26"/>
  <c r="AI156" i="26"/>
  <c r="AI155" i="26"/>
  <c r="AI154" i="26"/>
  <c r="AI153" i="26"/>
  <c r="AI152" i="26"/>
  <c r="AI151" i="26"/>
  <c r="AI150" i="26"/>
  <c r="AI149" i="26"/>
  <c r="AI148" i="26"/>
  <c r="AI147" i="26"/>
  <c r="AI146" i="26"/>
  <c r="AI145" i="26"/>
  <c r="AI144" i="26"/>
  <c r="AI143" i="26"/>
  <c r="AI142" i="26"/>
  <c r="AI141" i="26"/>
  <c r="AI140" i="26"/>
  <c r="AI139" i="26"/>
  <c r="AI138" i="26"/>
  <c r="AI137" i="26"/>
  <c r="AI136" i="26"/>
  <c r="AI135" i="26"/>
  <c r="AI134" i="26"/>
  <c r="AI133" i="26"/>
  <c r="AI132" i="26"/>
  <c r="AI131" i="26"/>
  <c r="AI130" i="26"/>
  <c r="AI129" i="26"/>
  <c r="AI128" i="26"/>
  <c r="AI127" i="26"/>
  <c r="AI126" i="26"/>
  <c r="AI125" i="26"/>
  <c r="AI124" i="26"/>
  <c r="AI123" i="26"/>
  <c r="AI122" i="26"/>
  <c r="AI121" i="26"/>
  <c r="AI120" i="26"/>
  <c r="AI119" i="26"/>
  <c r="AI118" i="26"/>
  <c r="AI117" i="26"/>
  <c r="AI116" i="26"/>
  <c r="AI115" i="26"/>
  <c r="AI114" i="26"/>
  <c r="AI113" i="26"/>
  <c r="AI112" i="26"/>
  <c r="AI111" i="26"/>
  <c r="AI110" i="26"/>
  <c r="AI109" i="26"/>
  <c r="AI108" i="26"/>
  <c r="AI107" i="26"/>
  <c r="AI106" i="26"/>
  <c r="AI105" i="26"/>
  <c r="AI104" i="26"/>
  <c r="AI103" i="26"/>
  <c r="AI102" i="26"/>
  <c r="AI101" i="26"/>
  <c r="AI100" i="26"/>
  <c r="AI99" i="26"/>
  <c r="AI98" i="26"/>
  <c r="AI97" i="26"/>
  <c r="AI96" i="26"/>
  <c r="AI95" i="26"/>
  <c r="AI94" i="26"/>
  <c r="AI93" i="26"/>
  <c r="AI92" i="26"/>
  <c r="AI91" i="26"/>
  <c r="AI90" i="26"/>
  <c r="AI89" i="26"/>
  <c r="AI88" i="26"/>
  <c r="AI87" i="26"/>
  <c r="AI86" i="26"/>
  <c r="AI85" i="26"/>
  <c r="AI84" i="26"/>
  <c r="AI83" i="26"/>
  <c r="AI82" i="26"/>
  <c r="AI81" i="26"/>
  <c r="AI80" i="26"/>
  <c r="AI79" i="26"/>
  <c r="AI78" i="26"/>
  <c r="AI77" i="26"/>
  <c r="AI76" i="26"/>
  <c r="AI75" i="26"/>
  <c r="AI74" i="26"/>
  <c r="AI73" i="26"/>
  <c r="AI72" i="26"/>
  <c r="AI71" i="26"/>
  <c r="AI70" i="26"/>
  <c r="AI69" i="26"/>
  <c r="AI68" i="26"/>
  <c r="AI67" i="26"/>
  <c r="AI66" i="26"/>
  <c r="AI65" i="26"/>
  <c r="AI64" i="26"/>
  <c r="AI63" i="26"/>
  <c r="AI62" i="26"/>
  <c r="AI61" i="26"/>
  <c r="AI60" i="26"/>
  <c r="AI59" i="26"/>
  <c r="AI58" i="26"/>
  <c r="AI57" i="26"/>
  <c r="AI56" i="26"/>
  <c r="AI55" i="26"/>
  <c r="AI54" i="26"/>
  <c r="AI53" i="26"/>
  <c r="AI52" i="26"/>
  <c r="AI51" i="26"/>
  <c r="AI50" i="26"/>
  <c r="AI49" i="26"/>
  <c r="AI48" i="26"/>
  <c r="AI47" i="26"/>
  <c r="AI46" i="26"/>
  <c r="AI45" i="26"/>
  <c r="AI44" i="26"/>
  <c r="AI43" i="26"/>
  <c r="AI42" i="26"/>
  <c r="AI41" i="26"/>
  <c r="AI40" i="26"/>
  <c r="AI39" i="26"/>
  <c r="AI38" i="26"/>
  <c r="AI37" i="26"/>
  <c r="AI36" i="26"/>
  <c r="AI35" i="26"/>
  <c r="AI34" i="26"/>
  <c r="AI33" i="26"/>
  <c r="AI32" i="26"/>
  <c r="AI31" i="26"/>
  <c r="AI30" i="26"/>
  <c r="AI29" i="26"/>
  <c r="AI28" i="26"/>
  <c r="AI27" i="26"/>
  <c r="AI26" i="26"/>
  <c r="AI25" i="26"/>
  <c r="AI24" i="26"/>
  <c r="AI23" i="26"/>
  <c r="AI22" i="26"/>
  <c r="AI21" i="26"/>
  <c r="AI20" i="26"/>
  <c r="AI19" i="26"/>
  <c r="AI18" i="26"/>
  <c r="AI17" i="26"/>
  <c r="AI16" i="26"/>
  <c r="AI15" i="26"/>
  <c r="AI14" i="26"/>
  <c r="AH163" i="25"/>
  <c r="AH162" i="25"/>
  <c r="AH161" i="25"/>
  <c r="AH160" i="25"/>
  <c r="AH159" i="25"/>
  <c r="AH158" i="25"/>
  <c r="AH157" i="25"/>
  <c r="AH156" i="25"/>
  <c r="AH155" i="25"/>
  <c r="AH154" i="25"/>
  <c r="AH153" i="25"/>
  <c r="AH152" i="25"/>
  <c r="AH151" i="25"/>
  <c r="AH150" i="25"/>
  <c r="AH149" i="25"/>
  <c r="AH148" i="25"/>
  <c r="AH147" i="25"/>
  <c r="AH146" i="25"/>
  <c r="AH145" i="25"/>
  <c r="AH144" i="25"/>
  <c r="AH143" i="25"/>
  <c r="AH142" i="25"/>
  <c r="AH141" i="25"/>
  <c r="AH140" i="25"/>
  <c r="AH139" i="25"/>
  <c r="AH138" i="25"/>
  <c r="AH137" i="25"/>
  <c r="AH136" i="25"/>
  <c r="AH135" i="25"/>
  <c r="AH134" i="25"/>
  <c r="AH133" i="25"/>
  <c r="AH132" i="25"/>
  <c r="AH131" i="25"/>
  <c r="AH130" i="25"/>
  <c r="AH129" i="25"/>
  <c r="AH128" i="25"/>
  <c r="AH127" i="25"/>
  <c r="AH126" i="25"/>
  <c r="AH125" i="25"/>
  <c r="AH124" i="25"/>
  <c r="AH123" i="25"/>
  <c r="AH122" i="25"/>
  <c r="AH121" i="25"/>
  <c r="AH120" i="25"/>
  <c r="AH119" i="25"/>
  <c r="AH118" i="25"/>
  <c r="AH117" i="25"/>
  <c r="AH116" i="25"/>
  <c r="AH115" i="25"/>
  <c r="AH114" i="25"/>
  <c r="AH113" i="25"/>
  <c r="AH112" i="25"/>
  <c r="AH111" i="25"/>
  <c r="AH110" i="25"/>
  <c r="AH109" i="25"/>
  <c r="AH108" i="25"/>
  <c r="AH107" i="25"/>
  <c r="AH106" i="25"/>
  <c r="AH105" i="25"/>
  <c r="AH104" i="25"/>
  <c r="AH103" i="25"/>
  <c r="AH102" i="25"/>
  <c r="AH101" i="25"/>
  <c r="AH100" i="25"/>
  <c r="AH99" i="25"/>
  <c r="AH98" i="25"/>
  <c r="AH97" i="25"/>
  <c r="AH96" i="25"/>
  <c r="AH95" i="25"/>
  <c r="AH94" i="25"/>
  <c r="AH93" i="25"/>
  <c r="AH92" i="25"/>
  <c r="AH91" i="25"/>
  <c r="AH90" i="25"/>
  <c r="AH89" i="25"/>
  <c r="AH88" i="25"/>
  <c r="AH87" i="25"/>
  <c r="AH86" i="25"/>
  <c r="AH85" i="25"/>
  <c r="AH84" i="25"/>
  <c r="AH83" i="25"/>
  <c r="AH82" i="25"/>
  <c r="AH81" i="25"/>
  <c r="AH80" i="25"/>
  <c r="AH79" i="25"/>
  <c r="AH78" i="25"/>
  <c r="AH77" i="25"/>
  <c r="AH76" i="25"/>
  <c r="AH75" i="25"/>
  <c r="AH74" i="25"/>
  <c r="AH73" i="25"/>
  <c r="AH72" i="25"/>
  <c r="AH71" i="25"/>
  <c r="AH70" i="25"/>
  <c r="AH69" i="25"/>
  <c r="AH68" i="25"/>
  <c r="AH67" i="25"/>
  <c r="AH66" i="25"/>
  <c r="AH65" i="25"/>
  <c r="AH64" i="25"/>
  <c r="AH63" i="25"/>
  <c r="AH62" i="25"/>
  <c r="AH61" i="25"/>
  <c r="AH60" i="25"/>
  <c r="AH59" i="25"/>
  <c r="AH58" i="25"/>
  <c r="AH57" i="25"/>
  <c r="AH56" i="25"/>
  <c r="AH55" i="25"/>
  <c r="AH54" i="25"/>
  <c r="AH53" i="25"/>
  <c r="AH52" i="25"/>
  <c r="AH51" i="25"/>
  <c r="AH50" i="25"/>
  <c r="AH49" i="25"/>
  <c r="AH48" i="25"/>
  <c r="AH47" i="25"/>
  <c r="AH46" i="25"/>
  <c r="AH45" i="25"/>
  <c r="AH44" i="25"/>
  <c r="AH43" i="25"/>
  <c r="AH42" i="25"/>
  <c r="AH41" i="25"/>
  <c r="AH40" i="25"/>
  <c r="AH39" i="25"/>
  <c r="AH38" i="25"/>
  <c r="AH37" i="25"/>
  <c r="AH36" i="25"/>
  <c r="AH35" i="25"/>
  <c r="AH34" i="25"/>
  <c r="AH33" i="25"/>
  <c r="AH32" i="25"/>
  <c r="AH31" i="25"/>
  <c r="AH30" i="25"/>
  <c r="AH29" i="25"/>
  <c r="AH28" i="25"/>
  <c r="AH27" i="25"/>
  <c r="AH26" i="25"/>
  <c r="AH25" i="25"/>
  <c r="AH24" i="25"/>
  <c r="AH23" i="25"/>
  <c r="AH22" i="25"/>
  <c r="AH21" i="25"/>
  <c r="AH20" i="25"/>
  <c r="AH19" i="25"/>
  <c r="AH18" i="25"/>
  <c r="AH17" i="25"/>
  <c r="AH16" i="25"/>
  <c r="AH15" i="25"/>
  <c r="AH14" i="25"/>
  <c r="AI167" i="35"/>
  <c r="AM8" i="35" s="1"/>
  <c r="AH13" i="35"/>
  <c r="AH164" i="35" s="1"/>
  <c r="AG13" i="35"/>
  <c r="AG164" i="35" s="1"/>
  <c r="AF13" i="35"/>
  <c r="AF164" i="35" s="1"/>
  <c r="AE13" i="35"/>
  <c r="AE164" i="35" s="1"/>
  <c r="AD13" i="35"/>
  <c r="AD164" i="35" s="1"/>
  <c r="AC13" i="35"/>
  <c r="AC164" i="35" s="1"/>
  <c r="AB13" i="35"/>
  <c r="AB164" i="35" s="1"/>
  <c r="AA13" i="35"/>
  <c r="AA164" i="35" s="1"/>
  <c r="Z13" i="35"/>
  <c r="Z164" i="35" s="1"/>
  <c r="Y13" i="35"/>
  <c r="Y164" i="35" s="1"/>
  <c r="X13" i="35"/>
  <c r="X164" i="35" s="1"/>
  <c r="W13" i="35"/>
  <c r="W164" i="35" s="1"/>
  <c r="V13" i="35"/>
  <c r="V164" i="35" s="1"/>
  <c r="U13" i="35"/>
  <c r="U164" i="35" s="1"/>
  <c r="T13" i="35"/>
  <c r="T164" i="35" s="1"/>
  <c r="S13" i="35"/>
  <c r="S164" i="35" s="1"/>
  <c r="R13" i="35"/>
  <c r="R164" i="35" s="1"/>
  <c r="Q13" i="35"/>
  <c r="Q164" i="35" s="1"/>
  <c r="P13" i="35"/>
  <c r="P164" i="35" s="1"/>
  <c r="O13" i="35"/>
  <c r="O164" i="35" s="1"/>
  <c r="N13" i="35"/>
  <c r="N164" i="35" s="1"/>
  <c r="M13" i="35"/>
  <c r="M164" i="35" s="1"/>
  <c r="L13" i="35"/>
  <c r="L164" i="35" s="1"/>
  <c r="K13" i="35"/>
  <c r="K164" i="35" s="1"/>
  <c r="J13" i="35"/>
  <c r="J164" i="35" s="1"/>
  <c r="I13" i="35"/>
  <c r="I164" i="35" s="1"/>
  <c r="H13" i="35"/>
  <c r="H164" i="35" s="1"/>
  <c r="G13" i="35"/>
  <c r="G164" i="35" s="1"/>
  <c r="F13" i="35"/>
  <c r="F164" i="35" s="1"/>
  <c r="E13" i="35"/>
  <c r="E164" i="35" s="1"/>
  <c r="D13" i="35"/>
  <c r="D164" i="35" s="1"/>
  <c r="H5" i="35"/>
  <c r="C3" i="35"/>
  <c r="C2" i="35"/>
  <c r="AI167" i="34"/>
  <c r="AM8" i="34" s="1"/>
  <c r="AH13" i="34"/>
  <c r="AH164" i="34" s="1"/>
  <c r="AG13" i="34"/>
  <c r="AG164" i="34" s="1"/>
  <c r="AF13" i="34"/>
  <c r="AF164" i="34" s="1"/>
  <c r="AE13" i="34"/>
  <c r="AE164" i="34" s="1"/>
  <c r="AD13" i="34"/>
  <c r="AD164" i="34" s="1"/>
  <c r="AC13" i="34"/>
  <c r="AC164" i="34" s="1"/>
  <c r="AB13" i="34"/>
  <c r="AB164" i="34" s="1"/>
  <c r="AA13" i="34"/>
  <c r="AA164" i="34" s="1"/>
  <c r="Z13" i="34"/>
  <c r="Z164" i="34" s="1"/>
  <c r="Y13" i="34"/>
  <c r="Y164" i="34" s="1"/>
  <c r="X13" i="34"/>
  <c r="X164" i="34" s="1"/>
  <c r="W13" i="34"/>
  <c r="W164" i="34" s="1"/>
  <c r="V13" i="34"/>
  <c r="V164" i="34" s="1"/>
  <c r="U13" i="34"/>
  <c r="U164" i="34" s="1"/>
  <c r="T13" i="34"/>
  <c r="T164" i="34" s="1"/>
  <c r="S13" i="34"/>
  <c r="S164" i="34" s="1"/>
  <c r="R13" i="34"/>
  <c r="R164" i="34" s="1"/>
  <c r="Q13" i="34"/>
  <c r="Q164" i="34" s="1"/>
  <c r="P13" i="34"/>
  <c r="P164" i="34" s="1"/>
  <c r="O13" i="34"/>
  <c r="O164" i="34" s="1"/>
  <c r="N13" i="34"/>
  <c r="N164" i="34" s="1"/>
  <c r="M13" i="34"/>
  <c r="M164" i="34" s="1"/>
  <c r="L13" i="34"/>
  <c r="L164" i="34" s="1"/>
  <c r="K13" i="34"/>
  <c r="K164" i="34" s="1"/>
  <c r="J13" i="34"/>
  <c r="J164" i="34" s="1"/>
  <c r="I13" i="34"/>
  <c r="I164" i="34" s="1"/>
  <c r="H13" i="34"/>
  <c r="H164" i="34" s="1"/>
  <c r="G13" i="34"/>
  <c r="G164" i="34" s="1"/>
  <c r="F13" i="34"/>
  <c r="F164" i="34" s="1"/>
  <c r="E13" i="34"/>
  <c r="E164" i="34" s="1"/>
  <c r="D13" i="34"/>
  <c r="D164" i="34" s="1"/>
  <c r="H5" i="34"/>
  <c r="C3" i="34"/>
  <c r="C2" i="34"/>
  <c r="AI167" i="33"/>
  <c r="AM8" i="33" s="1"/>
  <c r="AH13" i="33"/>
  <c r="AH164" i="33" s="1"/>
  <c r="AG13" i="33"/>
  <c r="AG164" i="33" s="1"/>
  <c r="AF13" i="33"/>
  <c r="AF164" i="33" s="1"/>
  <c r="AE13" i="33"/>
  <c r="AE164" i="33" s="1"/>
  <c r="AD13" i="33"/>
  <c r="AD164" i="33" s="1"/>
  <c r="AC13" i="33"/>
  <c r="AC164" i="33" s="1"/>
  <c r="AB13" i="33"/>
  <c r="AB164" i="33" s="1"/>
  <c r="AA13" i="33"/>
  <c r="AA164" i="33" s="1"/>
  <c r="Z13" i="33"/>
  <c r="Z164" i="33" s="1"/>
  <c r="Y13" i="33"/>
  <c r="Y164" i="33" s="1"/>
  <c r="X13" i="33"/>
  <c r="X164" i="33" s="1"/>
  <c r="W13" i="33"/>
  <c r="W164" i="33" s="1"/>
  <c r="V13" i="33"/>
  <c r="V164" i="33" s="1"/>
  <c r="U13" i="33"/>
  <c r="U164" i="33" s="1"/>
  <c r="T13" i="33"/>
  <c r="T164" i="33" s="1"/>
  <c r="S13" i="33"/>
  <c r="S164" i="33" s="1"/>
  <c r="R13" i="33"/>
  <c r="R164" i="33" s="1"/>
  <c r="Q13" i="33"/>
  <c r="Q164" i="33" s="1"/>
  <c r="P13" i="33"/>
  <c r="P164" i="33" s="1"/>
  <c r="O13" i="33"/>
  <c r="O164" i="33" s="1"/>
  <c r="N13" i="33"/>
  <c r="N164" i="33" s="1"/>
  <c r="M13" i="33"/>
  <c r="M164" i="33" s="1"/>
  <c r="L13" i="33"/>
  <c r="L164" i="33" s="1"/>
  <c r="K13" i="33"/>
  <c r="K164" i="33" s="1"/>
  <c r="J13" i="33"/>
  <c r="J164" i="33" s="1"/>
  <c r="I13" i="33"/>
  <c r="I164" i="33" s="1"/>
  <c r="H13" i="33"/>
  <c r="H164" i="33" s="1"/>
  <c r="G13" i="33"/>
  <c r="G164" i="33" s="1"/>
  <c r="F13" i="33"/>
  <c r="F164" i="33" s="1"/>
  <c r="E13" i="33"/>
  <c r="E164" i="33" s="1"/>
  <c r="D13" i="33"/>
  <c r="D164" i="33" s="1"/>
  <c r="H5" i="33"/>
  <c r="C3" i="33"/>
  <c r="C2" i="33"/>
  <c r="AH167" i="32"/>
  <c r="AL8" i="32" s="1"/>
  <c r="AG13" i="32"/>
  <c r="AG164" i="32" s="1"/>
  <c r="AF13" i="32"/>
  <c r="AF164" i="32" s="1"/>
  <c r="AE13" i="32"/>
  <c r="AE164" i="32" s="1"/>
  <c r="AD13" i="32"/>
  <c r="AD164" i="32" s="1"/>
  <c r="AC13" i="32"/>
  <c r="AC164" i="32" s="1"/>
  <c r="AB13" i="32"/>
  <c r="AB164" i="32" s="1"/>
  <c r="AA13" i="32"/>
  <c r="AA164" i="32" s="1"/>
  <c r="Z13" i="32"/>
  <c r="Z164" i="32" s="1"/>
  <c r="Y13" i="32"/>
  <c r="Y164" i="32" s="1"/>
  <c r="X13" i="32"/>
  <c r="X164" i="32" s="1"/>
  <c r="W13" i="32"/>
  <c r="W164" i="32" s="1"/>
  <c r="V13" i="32"/>
  <c r="V164" i="32" s="1"/>
  <c r="U13" i="32"/>
  <c r="U164" i="32" s="1"/>
  <c r="T13" i="32"/>
  <c r="T164" i="32" s="1"/>
  <c r="S13" i="32"/>
  <c r="S164" i="32" s="1"/>
  <c r="R13" i="32"/>
  <c r="R164" i="32" s="1"/>
  <c r="Q13" i="32"/>
  <c r="Q164" i="32" s="1"/>
  <c r="P13" i="32"/>
  <c r="P164" i="32" s="1"/>
  <c r="O13" i="32"/>
  <c r="O164" i="32" s="1"/>
  <c r="N13" i="32"/>
  <c r="N164" i="32" s="1"/>
  <c r="M13" i="32"/>
  <c r="M164" i="32" s="1"/>
  <c r="L13" i="32"/>
  <c r="L164" i="32" s="1"/>
  <c r="K13" i="32"/>
  <c r="K164" i="32" s="1"/>
  <c r="J13" i="32"/>
  <c r="J164" i="32" s="1"/>
  <c r="I13" i="32"/>
  <c r="I164" i="32" s="1"/>
  <c r="H13" i="32"/>
  <c r="H164" i="32" s="1"/>
  <c r="G13" i="32"/>
  <c r="G164" i="32" s="1"/>
  <c r="F13" i="32"/>
  <c r="F164" i="32" s="1"/>
  <c r="E13" i="32"/>
  <c r="E164" i="32" s="1"/>
  <c r="D13" i="32"/>
  <c r="D164" i="32" s="1"/>
  <c r="H5" i="32"/>
  <c r="C3" i="32"/>
  <c r="C2" i="32"/>
  <c r="AI167" i="31"/>
  <c r="AM8" i="31" s="1"/>
  <c r="AH13" i="31"/>
  <c r="AH164" i="31" s="1"/>
  <c r="AI164" i="31" s="1"/>
  <c r="AG13" i="31"/>
  <c r="AG164" i="31" s="1"/>
  <c r="AF13" i="31"/>
  <c r="AF164" i="31" s="1"/>
  <c r="AE13" i="31"/>
  <c r="AE164" i="31" s="1"/>
  <c r="AD13" i="31"/>
  <c r="AD164" i="31" s="1"/>
  <c r="AC13" i="31"/>
  <c r="AC164" i="31" s="1"/>
  <c r="AB13" i="31"/>
  <c r="AB164" i="31" s="1"/>
  <c r="AA13" i="31"/>
  <c r="AA164" i="31" s="1"/>
  <c r="Z13" i="31"/>
  <c r="Z164" i="31" s="1"/>
  <c r="Y13" i="31"/>
  <c r="Y164" i="31" s="1"/>
  <c r="X13" i="31"/>
  <c r="X164" i="31" s="1"/>
  <c r="W13" i="31"/>
  <c r="W164" i="31" s="1"/>
  <c r="V13" i="31"/>
  <c r="V164" i="31" s="1"/>
  <c r="U13" i="31"/>
  <c r="U164" i="31" s="1"/>
  <c r="T13" i="31"/>
  <c r="T164" i="31" s="1"/>
  <c r="S13" i="31"/>
  <c r="S164" i="31" s="1"/>
  <c r="R13" i="31"/>
  <c r="R164" i="31" s="1"/>
  <c r="Q13" i="31"/>
  <c r="Q164" i="31" s="1"/>
  <c r="P13" i="31"/>
  <c r="P164" i="31" s="1"/>
  <c r="O13" i="31"/>
  <c r="O164" i="31" s="1"/>
  <c r="N13" i="31"/>
  <c r="N164" i="31" s="1"/>
  <c r="M13" i="31"/>
  <c r="M164" i="31" s="1"/>
  <c r="L13" i="31"/>
  <c r="L164" i="31" s="1"/>
  <c r="K13" i="31"/>
  <c r="K164" i="31" s="1"/>
  <c r="J13" i="31"/>
  <c r="J164" i="31" s="1"/>
  <c r="I13" i="31"/>
  <c r="I164" i="31" s="1"/>
  <c r="H13" i="31"/>
  <c r="H164" i="31" s="1"/>
  <c r="G13" i="31"/>
  <c r="G164" i="31" s="1"/>
  <c r="F13" i="31"/>
  <c r="F164" i="31" s="1"/>
  <c r="E13" i="31"/>
  <c r="E164" i="31" s="1"/>
  <c r="D13" i="31"/>
  <c r="H5" i="31"/>
  <c r="C3" i="31"/>
  <c r="C2" i="31"/>
  <c r="AH167" i="30"/>
  <c r="AL8" i="30" s="1"/>
  <c r="AG13" i="30"/>
  <c r="AG164" i="30" s="1"/>
  <c r="AH164" i="30" s="1"/>
  <c r="AJ8" i="30" s="1"/>
  <c r="AF13" i="30"/>
  <c r="AF164" i="30" s="1"/>
  <c r="AE13" i="30"/>
  <c r="AE164" i="30" s="1"/>
  <c r="AD13" i="30"/>
  <c r="AD164" i="30" s="1"/>
  <c r="AC13" i="30"/>
  <c r="AC164" i="30" s="1"/>
  <c r="AB13" i="30"/>
  <c r="AB164" i="30" s="1"/>
  <c r="AA13" i="30"/>
  <c r="AA164" i="30" s="1"/>
  <c r="Z13" i="30"/>
  <c r="Z164" i="30" s="1"/>
  <c r="Y13" i="30"/>
  <c r="Y164" i="30" s="1"/>
  <c r="X13" i="30"/>
  <c r="X164" i="30" s="1"/>
  <c r="W13" i="30"/>
  <c r="W164" i="30" s="1"/>
  <c r="V13" i="30"/>
  <c r="V164" i="30" s="1"/>
  <c r="U13" i="30"/>
  <c r="U164" i="30" s="1"/>
  <c r="T13" i="30"/>
  <c r="T164" i="30" s="1"/>
  <c r="S13" i="30"/>
  <c r="S164" i="30" s="1"/>
  <c r="R13" i="30"/>
  <c r="R164" i="30" s="1"/>
  <c r="Q13" i="30"/>
  <c r="Q164" i="30" s="1"/>
  <c r="P13" i="30"/>
  <c r="P164" i="30" s="1"/>
  <c r="O13" i="30"/>
  <c r="O164" i="30" s="1"/>
  <c r="N13" i="30"/>
  <c r="N164" i="30" s="1"/>
  <c r="M13" i="30"/>
  <c r="M164" i="30" s="1"/>
  <c r="L13" i="30"/>
  <c r="L164" i="30" s="1"/>
  <c r="K13" i="30"/>
  <c r="K164" i="30" s="1"/>
  <c r="J13" i="30"/>
  <c r="J164" i="30" s="1"/>
  <c r="I13" i="30"/>
  <c r="I164" i="30" s="1"/>
  <c r="H13" i="30"/>
  <c r="H164" i="30" s="1"/>
  <c r="G13" i="30"/>
  <c r="G164" i="30" s="1"/>
  <c r="F13" i="30"/>
  <c r="F164" i="30" s="1"/>
  <c r="E13" i="30"/>
  <c r="E164" i="30" s="1"/>
  <c r="D13" i="30"/>
  <c r="D164" i="30" s="1"/>
  <c r="H5" i="30"/>
  <c r="AK8" i="30" s="1"/>
  <c r="C3" i="30"/>
  <c r="C2" i="30"/>
  <c r="AI167" i="29"/>
  <c r="AM8" i="29" s="1"/>
  <c r="AH13" i="29"/>
  <c r="AH164" i="29" s="1"/>
  <c r="AG13" i="29"/>
  <c r="AG164" i="29" s="1"/>
  <c r="AF13" i="29"/>
  <c r="AF164" i="29" s="1"/>
  <c r="AE13" i="29"/>
  <c r="AE164" i="29" s="1"/>
  <c r="AD13" i="29"/>
  <c r="AD164" i="29" s="1"/>
  <c r="AC13" i="29"/>
  <c r="AC164" i="29" s="1"/>
  <c r="AB13" i="29"/>
  <c r="AB164" i="29" s="1"/>
  <c r="AA13" i="29"/>
  <c r="AA164" i="29" s="1"/>
  <c r="Z13" i="29"/>
  <c r="Z164" i="29" s="1"/>
  <c r="Y13" i="29"/>
  <c r="Y164" i="29" s="1"/>
  <c r="X13" i="29"/>
  <c r="X164" i="29" s="1"/>
  <c r="W13" i="29"/>
  <c r="W164" i="29" s="1"/>
  <c r="V13" i="29"/>
  <c r="V164" i="29" s="1"/>
  <c r="U13" i="29"/>
  <c r="U164" i="29" s="1"/>
  <c r="T13" i="29"/>
  <c r="T164" i="29" s="1"/>
  <c r="S13" i="29"/>
  <c r="S164" i="29" s="1"/>
  <c r="R13" i="29"/>
  <c r="R164" i="29" s="1"/>
  <c r="Q13" i="29"/>
  <c r="Q164" i="29" s="1"/>
  <c r="P13" i="29"/>
  <c r="P164" i="29" s="1"/>
  <c r="O13" i="29"/>
  <c r="O164" i="29" s="1"/>
  <c r="N13" i="29"/>
  <c r="N164" i="29" s="1"/>
  <c r="M13" i="29"/>
  <c r="M164" i="29" s="1"/>
  <c r="L13" i="29"/>
  <c r="L164" i="29" s="1"/>
  <c r="K13" i="29"/>
  <c r="K164" i="29" s="1"/>
  <c r="J13" i="29"/>
  <c r="J164" i="29" s="1"/>
  <c r="I13" i="29"/>
  <c r="I164" i="29" s="1"/>
  <c r="H13" i="29"/>
  <c r="H164" i="29" s="1"/>
  <c r="G13" i="29"/>
  <c r="G164" i="29" s="1"/>
  <c r="F13" i="29"/>
  <c r="F164" i="29" s="1"/>
  <c r="E13" i="29"/>
  <c r="E164" i="29" s="1"/>
  <c r="D13" i="29"/>
  <c r="D164" i="29" s="1"/>
  <c r="H5" i="29"/>
  <c r="AL8" i="29" s="1"/>
  <c r="C3" i="29"/>
  <c r="C2" i="29"/>
  <c r="AI167" i="28"/>
  <c r="AM8" i="28" s="1"/>
  <c r="AH13" i="28"/>
  <c r="AH164" i="28" s="1"/>
  <c r="AG13" i="28"/>
  <c r="AG164" i="28" s="1"/>
  <c r="AF13" i="28"/>
  <c r="AF164" i="28" s="1"/>
  <c r="AE13" i="28"/>
  <c r="AE164" i="28" s="1"/>
  <c r="AD13" i="28"/>
  <c r="AD164" i="28" s="1"/>
  <c r="AC13" i="28"/>
  <c r="AC164" i="28" s="1"/>
  <c r="AB13" i="28"/>
  <c r="AB164" i="28" s="1"/>
  <c r="AA13" i="28"/>
  <c r="AA164" i="28" s="1"/>
  <c r="Z13" i="28"/>
  <c r="Z164" i="28" s="1"/>
  <c r="Y13" i="28"/>
  <c r="Y164" i="28" s="1"/>
  <c r="X13" i="28"/>
  <c r="X164" i="28" s="1"/>
  <c r="W13" i="28"/>
  <c r="W164" i="28" s="1"/>
  <c r="V13" i="28"/>
  <c r="V164" i="28" s="1"/>
  <c r="U13" i="28"/>
  <c r="U164" i="28" s="1"/>
  <c r="T13" i="28"/>
  <c r="T164" i="28" s="1"/>
  <c r="S13" i="28"/>
  <c r="S164" i="28" s="1"/>
  <c r="R13" i="28"/>
  <c r="R164" i="28" s="1"/>
  <c r="Q13" i="28"/>
  <c r="Q164" i="28" s="1"/>
  <c r="P13" i="28"/>
  <c r="P164" i="28" s="1"/>
  <c r="O13" i="28"/>
  <c r="O164" i="28" s="1"/>
  <c r="N13" i="28"/>
  <c r="N164" i="28" s="1"/>
  <c r="M13" i="28"/>
  <c r="M164" i="28" s="1"/>
  <c r="L13" i="28"/>
  <c r="L164" i="28" s="1"/>
  <c r="K13" i="28"/>
  <c r="K164" i="28" s="1"/>
  <c r="J13" i="28"/>
  <c r="J164" i="28" s="1"/>
  <c r="I13" i="28"/>
  <c r="I164" i="28" s="1"/>
  <c r="H13" i="28"/>
  <c r="H164" i="28" s="1"/>
  <c r="G13" i="28"/>
  <c r="G164" i="28" s="1"/>
  <c r="F13" i="28"/>
  <c r="F164" i="28" s="1"/>
  <c r="E13" i="28"/>
  <c r="E164" i="28" s="1"/>
  <c r="D13" i="28"/>
  <c r="D164" i="28" s="1"/>
  <c r="H5" i="28"/>
  <c r="AL8" i="28" s="1"/>
  <c r="C3" i="28"/>
  <c r="C2" i="28"/>
  <c r="AH167" i="27"/>
  <c r="AL8" i="27" s="1"/>
  <c r="AG13" i="27"/>
  <c r="AG164" i="27" s="1"/>
  <c r="AF13" i="27"/>
  <c r="AF164" i="27" s="1"/>
  <c r="AE13" i="27"/>
  <c r="AE164" i="27" s="1"/>
  <c r="AD13" i="27"/>
  <c r="AD164" i="27" s="1"/>
  <c r="AC13" i="27"/>
  <c r="AC164" i="27" s="1"/>
  <c r="AB13" i="27"/>
  <c r="AB164" i="27" s="1"/>
  <c r="AA13" i="27"/>
  <c r="AA164" i="27" s="1"/>
  <c r="Z13" i="27"/>
  <c r="Z164" i="27" s="1"/>
  <c r="Y13" i="27"/>
  <c r="Y164" i="27" s="1"/>
  <c r="X13" i="27"/>
  <c r="X164" i="27" s="1"/>
  <c r="W13" i="27"/>
  <c r="W164" i="27" s="1"/>
  <c r="V13" i="27"/>
  <c r="V164" i="27" s="1"/>
  <c r="U13" i="27"/>
  <c r="U164" i="27" s="1"/>
  <c r="T13" i="27"/>
  <c r="T164" i="27" s="1"/>
  <c r="S13" i="27"/>
  <c r="S164" i="27" s="1"/>
  <c r="R13" i="27"/>
  <c r="R164" i="27" s="1"/>
  <c r="Q13" i="27"/>
  <c r="Q164" i="27" s="1"/>
  <c r="P13" i="27"/>
  <c r="P164" i="27" s="1"/>
  <c r="O13" i="27"/>
  <c r="O164" i="27" s="1"/>
  <c r="N13" i="27"/>
  <c r="N164" i="27" s="1"/>
  <c r="M13" i="27"/>
  <c r="M164" i="27" s="1"/>
  <c r="AH164" i="27" s="1"/>
  <c r="AJ8" i="27" s="1"/>
  <c r="L13" i="27"/>
  <c r="L164" i="27" s="1"/>
  <c r="K13" i="27"/>
  <c r="K164" i="27" s="1"/>
  <c r="J13" i="27"/>
  <c r="J164" i="27" s="1"/>
  <c r="I13" i="27"/>
  <c r="I164" i="27" s="1"/>
  <c r="H13" i="27"/>
  <c r="H164" i="27" s="1"/>
  <c r="G13" i="27"/>
  <c r="G164" i="27" s="1"/>
  <c r="F13" i="27"/>
  <c r="F164" i="27" s="1"/>
  <c r="E13" i="27"/>
  <c r="E164" i="27" s="1"/>
  <c r="D13" i="27"/>
  <c r="D164" i="27" s="1"/>
  <c r="H5" i="27"/>
  <c r="AK8" i="27" s="1"/>
  <c r="C3" i="27"/>
  <c r="C2" i="27"/>
  <c r="AI167" i="26"/>
  <c r="AM8" i="26" s="1"/>
  <c r="AH13" i="26"/>
  <c r="AH164" i="26" s="1"/>
  <c r="AG13" i="26"/>
  <c r="AG164" i="26" s="1"/>
  <c r="AF13" i="26"/>
  <c r="AF164" i="26" s="1"/>
  <c r="AE13" i="26"/>
  <c r="AE164" i="26" s="1"/>
  <c r="AD13" i="26"/>
  <c r="AD164" i="26" s="1"/>
  <c r="AC13" i="26"/>
  <c r="AC164" i="26" s="1"/>
  <c r="AB13" i="26"/>
  <c r="AB164" i="26" s="1"/>
  <c r="AA13" i="26"/>
  <c r="AA164" i="26" s="1"/>
  <c r="Z13" i="26"/>
  <c r="Z164" i="26" s="1"/>
  <c r="Y13" i="26"/>
  <c r="Y164" i="26" s="1"/>
  <c r="X13" i="26"/>
  <c r="X164" i="26" s="1"/>
  <c r="W13" i="26"/>
  <c r="W164" i="26" s="1"/>
  <c r="V13" i="26"/>
  <c r="V164" i="26" s="1"/>
  <c r="U13" i="26"/>
  <c r="U164" i="26" s="1"/>
  <c r="T13" i="26"/>
  <c r="T164" i="26" s="1"/>
  <c r="S13" i="26"/>
  <c r="S164" i="26" s="1"/>
  <c r="R13" i="26"/>
  <c r="R164" i="26" s="1"/>
  <c r="Q13" i="26"/>
  <c r="Q164" i="26" s="1"/>
  <c r="P13" i="26"/>
  <c r="P164" i="26" s="1"/>
  <c r="O13" i="26"/>
  <c r="O164" i="26" s="1"/>
  <c r="N13" i="26"/>
  <c r="N164" i="26" s="1"/>
  <c r="M13" i="26"/>
  <c r="M164" i="26" s="1"/>
  <c r="L13" i="26"/>
  <c r="L164" i="26" s="1"/>
  <c r="K13" i="26"/>
  <c r="K164" i="26" s="1"/>
  <c r="J13" i="26"/>
  <c r="J164" i="26" s="1"/>
  <c r="I13" i="26"/>
  <c r="I164" i="26" s="1"/>
  <c r="H13" i="26"/>
  <c r="H164" i="26" s="1"/>
  <c r="G13" i="26"/>
  <c r="G164" i="26" s="1"/>
  <c r="F13" i="26"/>
  <c r="F164" i="26" s="1"/>
  <c r="E13" i="26"/>
  <c r="E164" i="26" s="1"/>
  <c r="D13" i="26"/>
  <c r="D164" i="26" s="1"/>
  <c r="H5" i="26"/>
  <c r="AL8" i="26" s="1"/>
  <c r="C3" i="26"/>
  <c r="C2" i="26"/>
  <c r="AH167" i="25"/>
  <c r="AL8" i="25" s="1"/>
  <c r="AG13" i="25"/>
  <c r="AG164" i="25" s="1"/>
  <c r="AF13" i="25"/>
  <c r="AF164" i="25" s="1"/>
  <c r="AE13" i="25"/>
  <c r="AE164" i="25" s="1"/>
  <c r="AD13" i="25"/>
  <c r="AD164" i="25" s="1"/>
  <c r="AC13" i="25"/>
  <c r="AC164" i="25" s="1"/>
  <c r="AB13" i="25"/>
  <c r="AB164" i="25" s="1"/>
  <c r="AA13" i="25"/>
  <c r="AA164" i="25" s="1"/>
  <c r="Z13" i="25"/>
  <c r="Z164" i="25" s="1"/>
  <c r="Y13" i="25"/>
  <c r="Y164" i="25" s="1"/>
  <c r="X13" i="25"/>
  <c r="X164" i="25" s="1"/>
  <c r="W13" i="25"/>
  <c r="W164" i="25" s="1"/>
  <c r="V13" i="25"/>
  <c r="V164" i="25" s="1"/>
  <c r="U13" i="25"/>
  <c r="U164" i="25" s="1"/>
  <c r="T13" i="25"/>
  <c r="T164" i="25" s="1"/>
  <c r="S13" i="25"/>
  <c r="S164" i="25" s="1"/>
  <c r="R13" i="25"/>
  <c r="R164" i="25" s="1"/>
  <c r="Q13" i="25"/>
  <c r="Q164" i="25" s="1"/>
  <c r="P13" i="25"/>
  <c r="P164" i="25" s="1"/>
  <c r="O13" i="25"/>
  <c r="O164" i="25" s="1"/>
  <c r="N13" i="25"/>
  <c r="N164" i="25" s="1"/>
  <c r="M13" i="25"/>
  <c r="M164" i="25" s="1"/>
  <c r="L13" i="25"/>
  <c r="L164" i="25" s="1"/>
  <c r="K13" i="25"/>
  <c r="K164" i="25" s="1"/>
  <c r="J13" i="25"/>
  <c r="J164" i="25" s="1"/>
  <c r="I13" i="25"/>
  <c r="I164" i="25" s="1"/>
  <c r="H13" i="25"/>
  <c r="H164" i="25" s="1"/>
  <c r="G13" i="25"/>
  <c r="G164" i="25" s="1"/>
  <c r="F13" i="25"/>
  <c r="F164" i="25" s="1"/>
  <c r="E13" i="25"/>
  <c r="E164" i="25" s="1"/>
  <c r="D13" i="25"/>
  <c r="D164" i="25" s="1"/>
  <c r="H5" i="25"/>
  <c r="AK8" i="25" s="1"/>
  <c r="C3" i="25"/>
  <c r="C2" i="25"/>
  <c r="AG167" i="24"/>
  <c r="AK8" i="24" s="1"/>
  <c r="AF13" i="24"/>
  <c r="AF164" i="24" s="1"/>
  <c r="AD13" i="24"/>
  <c r="AD164" i="24" s="1"/>
  <c r="AC13" i="24"/>
  <c r="AC164" i="24" s="1"/>
  <c r="AB13" i="24"/>
  <c r="AB164" i="24" s="1"/>
  <c r="AA13" i="24"/>
  <c r="AA164" i="24" s="1"/>
  <c r="Z13" i="24"/>
  <c r="Z164" i="24" s="1"/>
  <c r="Y13" i="24"/>
  <c r="Y164" i="24" s="1"/>
  <c r="X13" i="24"/>
  <c r="X164" i="24" s="1"/>
  <c r="W13" i="24"/>
  <c r="W164" i="24" s="1"/>
  <c r="V13" i="24"/>
  <c r="V164" i="24" s="1"/>
  <c r="U13" i="24"/>
  <c r="U164" i="24" s="1"/>
  <c r="T13" i="24"/>
  <c r="T164" i="24" s="1"/>
  <c r="S13" i="24"/>
  <c r="S164" i="24" s="1"/>
  <c r="R13" i="24"/>
  <c r="R164" i="24" s="1"/>
  <c r="Q13" i="24"/>
  <c r="Q164" i="24" s="1"/>
  <c r="P13" i="24"/>
  <c r="P164" i="24" s="1"/>
  <c r="O13" i="24"/>
  <c r="O164" i="24" s="1"/>
  <c r="N13" i="24"/>
  <c r="N164" i="24" s="1"/>
  <c r="M13" i="24"/>
  <c r="M164" i="24" s="1"/>
  <c r="L13" i="24"/>
  <c r="L164" i="24" s="1"/>
  <c r="K13" i="24"/>
  <c r="K164" i="24" s="1"/>
  <c r="J13" i="24"/>
  <c r="J164" i="24" s="1"/>
  <c r="I13" i="24"/>
  <c r="I164" i="24" s="1"/>
  <c r="H13" i="24"/>
  <c r="H164" i="24" s="1"/>
  <c r="G13" i="24"/>
  <c r="G164" i="24" s="1"/>
  <c r="F13" i="24"/>
  <c r="F164" i="24" s="1"/>
  <c r="E13" i="24"/>
  <c r="E164" i="24" s="1"/>
  <c r="D13" i="24"/>
  <c r="D164" i="24" s="1"/>
  <c r="H5" i="24"/>
  <c r="H7" i="24" s="1"/>
  <c r="H6" i="24" s="1"/>
  <c r="C3" i="24"/>
  <c r="C2" i="24"/>
  <c r="I13" i="21" l="1"/>
  <c r="AP3" i="22" s="1"/>
  <c r="AN89" i="3" s="1"/>
  <c r="I12" i="21"/>
  <c r="AD3" i="22" s="1"/>
  <c r="AB89" i="3" s="1"/>
  <c r="J166" i="35"/>
  <c r="J165" i="35"/>
  <c r="V166" i="35"/>
  <c r="V165" i="35"/>
  <c r="AH166" i="35"/>
  <c r="AH165" i="35"/>
  <c r="G166" i="35"/>
  <c r="G165" i="35"/>
  <c r="K165" i="35"/>
  <c r="K166" i="35"/>
  <c r="O166" i="35"/>
  <c r="O165" i="35"/>
  <c r="S165" i="35"/>
  <c r="S166" i="35"/>
  <c r="W166" i="35"/>
  <c r="W165" i="35"/>
  <c r="AA165" i="35"/>
  <c r="AA166" i="35"/>
  <c r="AE166" i="35"/>
  <c r="AE165" i="35"/>
  <c r="F166" i="35"/>
  <c r="F165" i="35"/>
  <c r="R166" i="35"/>
  <c r="R165" i="35"/>
  <c r="D165" i="35"/>
  <c r="D166" i="35"/>
  <c r="H165" i="35"/>
  <c r="H166" i="35"/>
  <c r="L165" i="35"/>
  <c r="L166" i="35"/>
  <c r="P165" i="35"/>
  <c r="P166" i="35"/>
  <c r="T165" i="35"/>
  <c r="T166" i="35"/>
  <c r="X165" i="35"/>
  <c r="X166" i="35"/>
  <c r="AB165" i="35"/>
  <c r="AB166" i="35"/>
  <c r="AF165" i="35"/>
  <c r="AF166" i="35"/>
  <c r="N166" i="35"/>
  <c r="N165" i="35"/>
  <c r="Z166" i="35"/>
  <c r="Z165" i="35"/>
  <c r="AD166" i="35"/>
  <c r="AD165" i="35"/>
  <c r="E166" i="35"/>
  <c r="E165" i="35"/>
  <c r="I165" i="35"/>
  <c r="I166" i="35"/>
  <c r="M166" i="35"/>
  <c r="M165" i="35"/>
  <c r="Q165" i="35"/>
  <c r="Q166" i="35"/>
  <c r="U166" i="35"/>
  <c r="U165" i="35"/>
  <c r="Y165" i="35"/>
  <c r="Y166" i="35"/>
  <c r="AC166" i="35"/>
  <c r="AC165" i="35"/>
  <c r="AG165" i="35"/>
  <c r="AG166" i="35"/>
  <c r="P165" i="24"/>
  <c r="P166" i="24"/>
  <c r="E165" i="24"/>
  <c r="E166" i="24"/>
  <c r="I165" i="24"/>
  <c r="I166" i="24"/>
  <c r="M165" i="24"/>
  <c r="M166" i="24"/>
  <c r="Q165" i="24"/>
  <c r="Q166" i="24"/>
  <c r="U165" i="24"/>
  <c r="U166" i="24"/>
  <c r="Y165" i="24"/>
  <c r="Y166" i="24"/>
  <c r="AC165" i="24"/>
  <c r="AC166" i="24"/>
  <c r="H165" i="24"/>
  <c r="H166" i="24"/>
  <c r="T166" i="24"/>
  <c r="T165" i="24"/>
  <c r="AB166" i="24"/>
  <c r="AB165" i="24"/>
  <c r="F165" i="24"/>
  <c r="F166" i="24"/>
  <c r="J165" i="24"/>
  <c r="J166" i="24"/>
  <c r="N165" i="24"/>
  <c r="N166" i="24"/>
  <c r="R165" i="24"/>
  <c r="R166" i="24"/>
  <c r="V166" i="24"/>
  <c r="V165" i="24"/>
  <c r="Z165" i="24"/>
  <c r="Z166" i="24"/>
  <c r="AD165" i="24"/>
  <c r="AD166" i="24"/>
  <c r="D166" i="24"/>
  <c r="D165" i="24"/>
  <c r="AI8" i="24"/>
  <c r="L166" i="24"/>
  <c r="L165" i="24"/>
  <c r="X165" i="24"/>
  <c r="X166" i="24"/>
  <c r="G165" i="24"/>
  <c r="G166" i="24"/>
  <c r="K166" i="24"/>
  <c r="K165" i="24"/>
  <c r="O165" i="24"/>
  <c r="O166" i="24"/>
  <c r="S166" i="24"/>
  <c r="S165" i="24"/>
  <c r="W165" i="24"/>
  <c r="W166" i="24"/>
  <c r="AA166" i="24"/>
  <c r="AA165" i="24"/>
  <c r="AF165" i="24"/>
  <c r="AF166" i="24"/>
  <c r="F165" i="34"/>
  <c r="F166" i="34"/>
  <c r="J165" i="34"/>
  <c r="J166" i="34"/>
  <c r="N165" i="34"/>
  <c r="N166" i="34"/>
  <c r="R165" i="34"/>
  <c r="R166" i="34"/>
  <c r="V165" i="34"/>
  <c r="V166" i="34"/>
  <c r="Z165" i="34"/>
  <c r="Z166" i="34"/>
  <c r="AD165" i="34"/>
  <c r="AD166" i="34"/>
  <c r="AH165" i="34"/>
  <c r="AH166" i="34"/>
  <c r="I166" i="34"/>
  <c r="I165" i="34"/>
  <c r="Q166" i="34"/>
  <c r="Q165" i="34"/>
  <c r="Y166" i="34"/>
  <c r="Y165" i="34"/>
  <c r="AC166" i="34"/>
  <c r="AC165" i="34"/>
  <c r="G165" i="34"/>
  <c r="G166" i="34"/>
  <c r="K166" i="34"/>
  <c r="K165" i="34"/>
  <c r="O165" i="34"/>
  <c r="O166" i="34"/>
  <c r="S166" i="34"/>
  <c r="S165" i="34"/>
  <c r="W165" i="34"/>
  <c r="W166" i="34"/>
  <c r="AA166" i="34"/>
  <c r="AA165" i="34"/>
  <c r="AE165" i="34"/>
  <c r="AE166" i="34"/>
  <c r="E165" i="34"/>
  <c r="E166" i="34"/>
  <c r="M166" i="34"/>
  <c r="M165" i="34"/>
  <c r="U166" i="34"/>
  <c r="U165" i="34"/>
  <c r="AG166" i="34"/>
  <c r="AG165" i="34"/>
  <c r="D165" i="34"/>
  <c r="D166" i="34"/>
  <c r="H166" i="34"/>
  <c r="H165" i="34"/>
  <c r="L166" i="34"/>
  <c r="L165" i="34"/>
  <c r="P166" i="34"/>
  <c r="P165" i="34"/>
  <c r="T166" i="34"/>
  <c r="T165" i="34"/>
  <c r="X166" i="34"/>
  <c r="X165" i="34"/>
  <c r="AB166" i="34"/>
  <c r="AB165" i="34"/>
  <c r="AF166" i="34"/>
  <c r="AF165" i="34"/>
  <c r="P166" i="33"/>
  <c r="P165" i="33"/>
  <c r="E166" i="33"/>
  <c r="E165" i="33"/>
  <c r="I166" i="33"/>
  <c r="I165" i="33"/>
  <c r="M166" i="33"/>
  <c r="M165" i="33"/>
  <c r="Q166" i="33"/>
  <c r="Q165" i="33"/>
  <c r="U166" i="33"/>
  <c r="U165" i="33"/>
  <c r="Y166" i="33"/>
  <c r="Y165" i="33"/>
  <c r="AC166" i="33"/>
  <c r="AC165" i="33"/>
  <c r="AG166" i="33"/>
  <c r="AG165" i="33"/>
  <c r="L166" i="33"/>
  <c r="L165" i="33"/>
  <c r="X165" i="33"/>
  <c r="X166" i="33"/>
  <c r="AF166" i="33"/>
  <c r="AF165" i="33"/>
  <c r="F165" i="33"/>
  <c r="F166" i="33"/>
  <c r="J166" i="33"/>
  <c r="J165" i="33"/>
  <c r="N165" i="33"/>
  <c r="N166" i="33"/>
  <c r="R166" i="33"/>
  <c r="R165" i="33"/>
  <c r="V165" i="33"/>
  <c r="V166" i="33"/>
  <c r="Z166" i="33"/>
  <c r="Z165" i="33"/>
  <c r="AD166" i="33"/>
  <c r="AD165" i="33"/>
  <c r="AH166" i="33"/>
  <c r="AH165" i="33"/>
  <c r="AK8" i="33"/>
  <c r="D166" i="33"/>
  <c r="D165" i="33"/>
  <c r="H166" i="33"/>
  <c r="H165" i="33"/>
  <c r="T166" i="33"/>
  <c r="T165" i="33"/>
  <c r="AB166" i="33"/>
  <c r="AB165" i="33"/>
  <c r="G165" i="33"/>
  <c r="G166" i="33"/>
  <c r="K165" i="33"/>
  <c r="K166" i="33"/>
  <c r="O165" i="33"/>
  <c r="O166" i="33"/>
  <c r="S165" i="33"/>
  <c r="S166" i="33"/>
  <c r="W165" i="33"/>
  <c r="W166" i="33"/>
  <c r="AA165" i="33"/>
  <c r="AA166" i="33"/>
  <c r="AE165" i="33"/>
  <c r="AE166" i="33"/>
  <c r="J165" i="32"/>
  <c r="J166" i="32"/>
  <c r="R165" i="32"/>
  <c r="R166" i="32"/>
  <c r="AD165" i="32"/>
  <c r="AD166" i="32"/>
  <c r="K165" i="32"/>
  <c r="K166" i="32"/>
  <c r="AA166" i="32"/>
  <c r="AA165" i="32"/>
  <c r="N165" i="32"/>
  <c r="N166" i="32"/>
  <c r="Z165" i="32"/>
  <c r="Z166" i="32"/>
  <c r="O165" i="32"/>
  <c r="O166" i="32"/>
  <c r="W165" i="32"/>
  <c r="W166" i="32"/>
  <c r="D165" i="32"/>
  <c r="D166" i="32"/>
  <c r="H166" i="32"/>
  <c r="H165" i="32"/>
  <c r="L166" i="32"/>
  <c r="L165" i="32"/>
  <c r="P166" i="32"/>
  <c r="P165" i="32"/>
  <c r="T166" i="32"/>
  <c r="T165" i="32"/>
  <c r="X166" i="32"/>
  <c r="X165" i="32"/>
  <c r="AB166" i="32"/>
  <c r="AB165" i="32"/>
  <c r="AF166" i="32"/>
  <c r="AF165" i="32"/>
  <c r="F165" i="32"/>
  <c r="F166" i="32"/>
  <c r="V165" i="32"/>
  <c r="V166" i="32"/>
  <c r="G166" i="32"/>
  <c r="G165" i="32"/>
  <c r="S166" i="32"/>
  <c r="S165" i="32"/>
  <c r="AE165" i="32"/>
  <c r="AE166" i="32"/>
  <c r="E165" i="32"/>
  <c r="E166" i="32"/>
  <c r="I166" i="32"/>
  <c r="I165" i="32"/>
  <c r="M165" i="32"/>
  <c r="M166" i="32"/>
  <c r="Q166" i="32"/>
  <c r="Q165" i="32"/>
  <c r="U165" i="32"/>
  <c r="U166" i="32"/>
  <c r="Y166" i="32"/>
  <c r="Y165" i="32"/>
  <c r="AC165" i="32"/>
  <c r="AC166" i="32"/>
  <c r="AG166" i="32"/>
  <c r="AG165" i="32"/>
  <c r="L165" i="31"/>
  <c r="L166" i="31"/>
  <c r="T165" i="31"/>
  <c r="T166" i="31"/>
  <c r="AB165" i="31"/>
  <c r="AB166" i="31"/>
  <c r="M165" i="31"/>
  <c r="M166" i="31"/>
  <c r="U165" i="31"/>
  <c r="U166" i="31"/>
  <c r="AG166" i="31"/>
  <c r="AG165" i="31"/>
  <c r="J165" i="31"/>
  <c r="J166" i="31"/>
  <c r="N166" i="31"/>
  <c r="N165" i="31"/>
  <c r="R165" i="31"/>
  <c r="R166" i="31"/>
  <c r="V166" i="31"/>
  <c r="V165" i="31"/>
  <c r="Z165" i="31"/>
  <c r="Z166" i="31"/>
  <c r="AD166" i="31"/>
  <c r="AD165" i="31"/>
  <c r="AH165" i="31"/>
  <c r="AH166" i="31"/>
  <c r="P165" i="31"/>
  <c r="P166" i="31"/>
  <c r="X165" i="31"/>
  <c r="X166" i="31"/>
  <c r="AF165" i="31"/>
  <c r="AF166" i="31"/>
  <c r="Q166" i="31"/>
  <c r="Q165" i="31"/>
  <c r="Y166" i="31"/>
  <c r="Y165" i="31"/>
  <c r="AC165" i="31"/>
  <c r="AC166" i="31"/>
  <c r="K166" i="31"/>
  <c r="K165" i="31"/>
  <c r="O166" i="31"/>
  <c r="O165" i="31"/>
  <c r="S166" i="31"/>
  <c r="S165" i="31"/>
  <c r="W166" i="31"/>
  <c r="W165" i="31"/>
  <c r="AA166" i="31"/>
  <c r="AA165" i="31"/>
  <c r="AE166" i="31"/>
  <c r="AE165" i="31"/>
  <c r="AK8" i="34"/>
  <c r="AJ8" i="32"/>
  <c r="J17" i="3"/>
  <c r="J89" i="3" s="1"/>
  <c r="I166" i="31"/>
  <c r="I165" i="31"/>
  <c r="J13" i="21"/>
  <c r="AQ3" i="22" s="1"/>
  <c r="AO89" i="3" s="1"/>
  <c r="H165" i="31"/>
  <c r="H166" i="31"/>
  <c r="G166" i="31"/>
  <c r="G165" i="31"/>
  <c r="F166" i="31"/>
  <c r="F165" i="31"/>
  <c r="E166" i="31"/>
  <c r="E165" i="31"/>
  <c r="J12" i="21"/>
  <c r="AE3" i="22" s="1"/>
  <c r="AC89" i="3" s="1"/>
  <c r="N13" i="21"/>
  <c r="AU3" i="22" s="1"/>
  <c r="AS89" i="3" s="1"/>
  <c r="N12" i="21"/>
  <c r="AI3" i="22" s="1"/>
  <c r="AG89" i="3" s="1"/>
  <c r="O7" i="29"/>
  <c r="O7" i="35"/>
  <c r="D13" i="21"/>
  <c r="AK3" i="22" s="1"/>
  <c r="AI89" i="3" s="1"/>
  <c r="AI164" i="26"/>
  <c r="AK8" i="26" s="1"/>
  <c r="E13" i="21"/>
  <c r="AL3" i="22" s="1"/>
  <c r="AJ89" i="3" s="1"/>
  <c r="AK8" i="35"/>
  <c r="AH164" i="25"/>
  <c r="AJ8" i="25" s="1"/>
  <c r="AI8" i="29"/>
  <c r="AI8" i="34"/>
  <c r="AG8" i="24"/>
  <c r="AH8" i="25"/>
  <c r="AH8" i="30"/>
  <c r="AH8" i="27"/>
  <c r="AI8" i="33"/>
  <c r="AI8" i="31"/>
  <c r="AI8" i="35"/>
  <c r="AI8" i="26"/>
  <c r="AI8" i="28"/>
  <c r="AH8" i="32"/>
  <c r="V16" i="21"/>
  <c r="U16" i="21"/>
  <c r="V20" i="21"/>
  <c r="U20" i="21"/>
  <c r="V24" i="21"/>
  <c r="U24" i="21"/>
  <c r="V28" i="21"/>
  <c r="U28" i="21"/>
  <c r="V32" i="21"/>
  <c r="U32" i="21"/>
  <c r="V36" i="21"/>
  <c r="U36" i="21"/>
  <c r="U40" i="21"/>
  <c r="V40" i="21"/>
  <c r="U44" i="21"/>
  <c r="V44" i="21"/>
  <c r="U48" i="21"/>
  <c r="V48" i="21"/>
  <c r="U52" i="21"/>
  <c r="V52" i="21"/>
  <c r="V56" i="21"/>
  <c r="U56" i="21"/>
  <c r="V60" i="21"/>
  <c r="U60" i="21"/>
  <c r="V64" i="21"/>
  <c r="U64" i="21"/>
  <c r="V68" i="21"/>
  <c r="U68" i="21"/>
  <c r="V72" i="21"/>
  <c r="U72" i="21"/>
  <c r="V76" i="21"/>
  <c r="U76" i="21"/>
  <c r="V80" i="21"/>
  <c r="U80" i="21"/>
  <c r="V84" i="21"/>
  <c r="U84" i="21"/>
  <c r="V88" i="21"/>
  <c r="U88" i="21"/>
  <c r="V92" i="21"/>
  <c r="U92" i="21"/>
  <c r="V96" i="21"/>
  <c r="U96" i="21"/>
  <c r="V100" i="21"/>
  <c r="U100" i="21"/>
  <c r="U104" i="21"/>
  <c r="V104" i="21"/>
  <c r="U108" i="21"/>
  <c r="V108" i="21"/>
  <c r="U112" i="21"/>
  <c r="V112" i="21"/>
  <c r="U116" i="21"/>
  <c r="V116" i="21"/>
  <c r="V120" i="21"/>
  <c r="U120" i="21"/>
  <c r="V124" i="21"/>
  <c r="U124" i="21"/>
  <c r="V128" i="21"/>
  <c r="U128" i="21"/>
  <c r="V132" i="21"/>
  <c r="U132" i="21"/>
  <c r="V136" i="21"/>
  <c r="U136" i="21"/>
  <c r="V140" i="21"/>
  <c r="U140" i="21"/>
  <c r="V144" i="21"/>
  <c r="U144" i="21"/>
  <c r="V148" i="21"/>
  <c r="U148" i="21"/>
  <c r="V152" i="21"/>
  <c r="U152" i="21"/>
  <c r="V156" i="21"/>
  <c r="U156" i="21"/>
  <c r="V160" i="21"/>
  <c r="U160" i="21"/>
  <c r="U17" i="21"/>
  <c r="V17" i="21"/>
  <c r="U21" i="21"/>
  <c r="V21" i="21"/>
  <c r="V25" i="21"/>
  <c r="U25" i="21"/>
  <c r="V29" i="21"/>
  <c r="U29" i="21"/>
  <c r="V33" i="21"/>
  <c r="U33" i="21"/>
  <c r="V37" i="21"/>
  <c r="U37" i="21"/>
  <c r="V41" i="21"/>
  <c r="U41" i="21"/>
  <c r="V45" i="21"/>
  <c r="U45" i="21"/>
  <c r="V49" i="21"/>
  <c r="U49" i="21"/>
  <c r="V53" i="21"/>
  <c r="U53" i="21"/>
  <c r="V57" i="21"/>
  <c r="U57" i="21"/>
  <c r="V61" i="21"/>
  <c r="U61" i="21"/>
  <c r="V65" i="21"/>
  <c r="U65" i="21"/>
  <c r="V69" i="21"/>
  <c r="U69" i="21"/>
  <c r="U73" i="21"/>
  <c r="V73" i="21"/>
  <c r="U77" i="21"/>
  <c r="V77" i="21"/>
  <c r="U81" i="21"/>
  <c r="V81" i="21"/>
  <c r="U85" i="21"/>
  <c r="V85" i="21"/>
  <c r="V89" i="21"/>
  <c r="U89" i="21"/>
  <c r="V93" i="21"/>
  <c r="U93" i="21"/>
  <c r="V97" i="21"/>
  <c r="U97" i="21"/>
  <c r="V101" i="21"/>
  <c r="U101" i="21"/>
  <c r="V105" i="21"/>
  <c r="U105" i="21"/>
  <c r="V109" i="21"/>
  <c r="U109" i="21"/>
  <c r="V113" i="21"/>
  <c r="U113" i="21"/>
  <c r="V117" i="21"/>
  <c r="U117" i="21"/>
  <c r="V121" i="21"/>
  <c r="U121" i="21"/>
  <c r="V125" i="21"/>
  <c r="U125" i="21"/>
  <c r="V129" i="21"/>
  <c r="U129" i="21"/>
  <c r="V133" i="21"/>
  <c r="U133" i="21"/>
  <c r="U137" i="21"/>
  <c r="V137" i="21"/>
  <c r="U141" i="21"/>
  <c r="V141" i="21"/>
  <c r="U145" i="21"/>
  <c r="V145" i="21"/>
  <c r="U149" i="21"/>
  <c r="V149" i="21"/>
  <c r="V153" i="21"/>
  <c r="U153" i="21"/>
  <c r="V157" i="21"/>
  <c r="U157" i="21"/>
  <c r="V161" i="21"/>
  <c r="U161" i="21"/>
  <c r="V18" i="21"/>
  <c r="U18" i="21"/>
  <c r="V22" i="21"/>
  <c r="U22" i="21"/>
  <c r="V26" i="21"/>
  <c r="U26" i="21"/>
  <c r="V30" i="21"/>
  <c r="U30" i="21"/>
  <c r="V34" i="21"/>
  <c r="U34" i="21"/>
  <c r="V38" i="21"/>
  <c r="U38" i="21"/>
  <c r="U42" i="21"/>
  <c r="V42" i="21"/>
  <c r="U46" i="21"/>
  <c r="V46" i="21"/>
  <c r="U50" i="21"/>
  <c r="V50" i="21"/>
  <c r="U54" i="21"/>
  <c r="V54" i="21"/>
  <c r="V58" i="21"/>
  <c r="U58" i="21"/>
  <c r="V62" i="21"/>
  <c r="U62" i="21"/>
  <c r="V66" i="21"/>
  <c r="U66" i="21"/>
  <c r="V70" i="21"/>
  <c r="U70" i="21"/>
  <c r="V74" i="21"/>
  <c r="U74" i="21"/>
  <c r="V78" i="21"/>
  <c r="U78" i="21"/>
  <c r="V82" i="21"/>
  <c r="U82" i="21"/>
  <c r="V86" i="21"/>
  <c r="U86" i="21"/>
  <c r="V90" i="21"/>
  <c r="U90" i="21"/>
  <c r="V94" i="21"/>
  <c r="U94" i="21"/>
  <c r="V98" i="21"/>
  <c r="U98" i="21"/>
  <c r="V102" i="21"/>
  <c r="U102" i="21"/>
  <c r="U106" i="21"/>
  <c r="V106" i="21"/>
  <c r="U110" i="21"/>
  <c r="V110" i="21"/>
  <c r="U114" i="21"/>
  <c r="V114" i="21"/>
  <c r="U118" i="21"/>
  <c r="V118" i="21"/>
  <c r="V122" i="21"/>
  <c r="U122" i="21"/>
  <c r="V126" i="21"/>
  <c r="U126" i="21"/>
  <c r="V130" i="21"/>
  <c r="U130" i="21"/>
  <c r="V134" i="21"/>
  <c r="U134" i="21"/>
  <c r="V138" i="21"/>
  <c r="U138" i="21"/>
  <c r="V142" i="21"/>
  <c r="U142" i="21"/>
  <c r="V146" i="21"/>
  <c r="U146" i="21"/>
  <c r="V150" i="21"/>
  <c r="U150" i="21"/>
  <c r="V154" i="21"/>
  <c r="U154" i="21"/>
  <c r="V158" i="21"/>
  <c r="U158" i="21"/>
  <c r="V162" i="21"/>
  <c r="U162" i="21"/>
  <c r="U15" i="21"/>
  <c r="V15" i="21"/>
  <c r="U19" i="21"/>
  <c r="V19" i="21"/>
  <c r="U23" i="21"/>
  <c r="V23" i="21"/>
  <c r="V27" i="21"/>
  <c r="U27" i="21"/>
  <c r="V31" i="21"/>
  <c r="U31" i="21"/>
  <c r="V35" i="21"/>
  <c r="U35" i="21"/>
  <c r="V39" i="21"/>
  <c r="U39" i="21"/>
  <c r="V43" i="21"/>
  <c r="U43" i="21"/>
  <c r="V47" i="21"/>
  <c r="U47" i="21"/>
  <c r="V51" i="21"/>
  <c r="U51" i="21"/>
  <c r="V55" i="21"/>
  <c r="U55" i="21"/>
  <c r="V59" i="21"/>
  <c r="U59" i="21"/>
  <c r="V63" i="21"/>
  <c r="U63" i="21"/>
  <c r="V67" i="21"/>
  <c r="U67" i="21"/>
  <c r="V71" i="21"/>
  <c r="U71" i="21"/>
  <c r="U75" i="21"/>
  <c r="V75" i="21"/>
  <c r="U79" i="21"/>
  <c r="V79" i="21"/>
  <c r="U83" i="21"/>
  <c r="V83" i="21"/>
  <c r="U87" i="21"/>
  <c r="V87" i="21"/>
  <c r="V91" i="21"/>
  <c r="U91" i="21"/>
  <c r="V95" i="21"/>
  <c r="U95" i="21"/>
  <c r="V99" i="21"/>
  <c r="U99" i="21"/>
  <c r="V103" i="21"/>
  <c r="U103" i="21"/>
  <c r="V107" i="21"/>
  <c r="U107" i="21"/>
  <c r="V111" i="21"/>
  <c r="U111" i="21"/>
  <c r="V115" i="21"/>
  <c r="U115" i="21"/>
  <c r="V119" i="21"/>
  <c r="U119" i="21"/>
  <c r="V123" i="21"/>
  <c r="U123" i="21"/>
  <c r="V127" i="21"/>
  <c r="U127" i="21"/>
  <c r="V131" i="21"/>
  <c r="U131" i="21"/>
  <c r="V135" i="21"/>
  <c r="U135" i="21"/>
  <c r="U139" i="21"/>
  <c r="V139" i="21"/>
  <c r="U143" i="21"/>
  <c r="V143" i="21"/>
  <c r="U147" i="21"/>
  <c r="V147" i="21"/>
  <c r="U151" i="21"/>
  <c r="V151" i="21"/>
  <c r="V155" i="21"/>
  <c r="U155" i="21"/>
  <c r="V159" i="21"/>
  <c r="U159" i="21"/>
  <c r="V163" i="21"/>
  <c r="U163" i="21"/>
  <c r="V14" i="21"/>
  <c r="U14" i="21"/>
  <c r="P14" i="21"/>
  <c r="Q14" i="21"/>
  <c r="S14" i="21"/>
  <c r="Q16" i="21"/>
  <c r="S16" i="21"/>
  <c r="P16" i="21"/>
  <c r="X16" i="21" s="1"/>
  <c r="P18" i="21"/>
  <c r="X18" i="21" s="1"/>
  <c r="Q18" i="21"/>
  <c r="S18" i="21"/>
  <c r="S19" i="21"/>
  <c r="Q19" i="21"/>
  <c r="P19" i="21"/>
  <c r="X19" i="21" s="1"/>
  <c r="S20" i="21"/>
  <c r="Q20" i="21"/>
  <c r="P20" i="21"/>
  <c r="X20" i="21" s="1"/>
  <c r="S22" i="21"/>
  <c r="Q22" i="21"/>
  <c r="P22" i="21"/>
  <c r="X22" i="21" s="1"/>
  <c r="Q26" i="21"/>
  <c r="P26" i="21"/>
  <c r="X26" i="21" s="1"/>
  <c r="S26" i="21"/>
  <c r="S15" i="21"/>
  <c r="Q15" i="21"/>
  <c r="P15" i="21"/>
  <c r="X15" i="21" s="1"/>
  <c r="S17" i="21"/>
  <c r="P17" i="21"/>
  <c r="X17" i="21" s="1"/>
  <c r="Q17" i="21"/>
  <c r="Q21" i="21"/>
  <c r="S21" i="21"/>
  <c r="P21" i="21"/>
  <c r="X21" i="21" s="1"/>
  <c r="S23" i="21"/>
  <c r="P23" i="21"/>
  <c r="X23" i="21" s="1"/>
  <c r="Q23" i="21"/>
  <c r="S24" i="21"/>
  <c r="Q24" i="21"/>
  <c r="P24" i="21"/>
  <c r="X24" i="21" s="1"/>
  <c r="Q25" i="21"/>
  <c r="P25" i="21"/>
  <c r="X25" i="21" s="1"/>
  <c r="S25" i="21"/>
  <c r="S27" i="21"/>
  <c r="Q27" i="21"/>
  <c r="P27" i="21"/>
  <c r="X27" i="21" s="1"/>
  <c r="Q28" i="21"/>
  <c r="S28" i="21"/>
  <c r="P28" i="21"/>
  <c r="X28" i="21" s="1"/>
  <c r="Q29" i="21"/>
  <c r="S29" i="21"/>
  <c r="P29" i="21"/>
  <c r="X29" i="21" s="1"/>
  <c r="P30" i="21"/>
  <c r="X30" i="21" s="1"/>
  <c r="Q30" i="21"/>
  <c r="S30" i="21"/>
  <c r="S31" i="21"/>
  <c r="Q31" i="21"/>
  <c r="P31" i="21"/>
  <c r="X31" i="21" s="1"/>
  <c r="Q32" i="21"/>
  <c r="S32" i="21"/>
  <c r="P32" i="21"/>
  <c r="X32" i="21" s="1"/>
  <c r="Q33" i="21"/>
  <c r="P33" i="21"/>
  <c r="X33" i="21" s="1"/>
  <c r="S33" i="21"/>
  <c r="Q34" i="21"/>
  <c r="P34" i="21"/>
  <c r="X34" i="21" s="1"/>
  <c r="S34" i="21"/>
  <c r="S35" i="21"/>
  <c r="Q35" i="21"/>
  <c r="P35" i="21"/>
  <c r="X35" i="21" s="1"/>
  <c r="S36" i="21"/>
  <c r="Q36" i="21"/>
  <c r="P36" i="21"/>
  <c r="X36" i="21" s="1"/>
  <c r="Q37" i="21"/>
  <c r="P37" i="21"/>
  <c r="X37" i="21" s="1"/>
  <c r="S37" i="21"/>
  <c r="S38" i="21"/>
  <c r="P38" i="21"/>
  <c r="X38" i="21" s="1"/>
  <c r="Q38" i="21"/>
  <c r="S39" i="21"/>
  <c r="Q39" i="21"/>
  <c r="P39" i="21"/>
  <c r="X39" i="21" s="1"/>
  <c r="S40" i="21"/>
  <c r="Q40" i="21"/>
  <c r="P40" i="21"/>
  <c r="X40" i="21" s="1"/>
  <c r="Q41" i="21"/>
  <c r="P41" i="21"/>
  <c r="X41" i="21" s="1"/>
  <c r="S41" i="21"/>
  <c r="Q42" i="21"/>
  <c r="P42" i="21"/>
  <c r="X42" i="21" s="1"/>
  <c r="S42" i="21"/>
  <c r="S43" i="21"/>
  <c r="Q43" i="21"/>
  <c r="P43" i="21"/>
  <c r="X43" i="21" s="1"/>
  <c r="Q44" i="21"/>
  <c r="S44" i="21"/>
  <c r="P44" i="21"/>
  <c r="X44" i="21" s="1"/>
  <c r="Q45" i="21"/>
  <c r="S45" i="21"/>
  <c r="P45" i="21"/>
  <c r="X45" i="21" s="1"/>
  <c r="S46" i="21"/>
  <c r="P46" i="21"/>
  <c r="X46" i="21" s="1"/>
  <c r="Q46" i="21"/>
  <c r="S47" i="21"/>
  <c r="Q47" i="21"/>
  <c r="P47" i="21"/>
  <c r="X47" i="21" s="1"/>
  <c r="S48" i="21"/>
  <c r="P48" i="21"/>
  <c r="X48" i="21" s="1"/>
  <c r="Q48" i="21"/>
  <c r="S50" i="21"/>
  <c r="Q50" i="21"/>
  <c r="P50" i="21"/>
  <c r="X50" i="21" s="1"/>
  <c r="S51" i="21"/>
  <c r="Q51" i="21"/>
  <c r="P51" i="21"/>
  <c r="X51" i="21" s="1"/>
  <c r="S52" i="21"/>
  <c r="Q52" i="21"/>
  <c r="P52" i="21"/>
  <c r="X52" i="21" s="1"/>
  <c r="Q53" i="21"/>
  <c r="S53" i="21"/>
  <c r="P53" i="21"/>
  <c r="X53" i="21" s="1"/>
  <c r="S55" i="21"/>
  <c r="P55" i="21"/>
  <c r="X55" i="21" s="1"/>
  <c r="Q55" i="21"/>
  <c r="Q57" i="21"/>
  <c r="S57" i="21"/>
  <c r="P57" i="21"/>
  <c r="X57" i="21" s="1"/>
  <c r="S59" i="21"/>
  <c r="P59" i="21"/>
  <c r="X59" i="21" s="1"/>
  <c r="Q59" i="21"/>
  <c r="S63" i="21"/>
  <c r="Q63" i="21"/>
  <c r="P63" i="21"/>
  <c r="X63" i="21" s="1"/>
  <c r="Q65" i="21"/>
  <c r="P65" i="21"/>
  <c r="X65" i="21" s="1"/>
  <c r="S65" i="21"/>
  <c r="S67" i="21"/>
  <c r="Q67" i="21"/>
  <c r="P67" i="21"/>
  <c r="X67" i="21" s="1"/>
  <c r="Q69" i="21"/>
  <c r="P69" i="21"/>
  <c r="X69" i="21" s="1"/>
  <c r="S69" i="21"/>
  <c r="Q72" i="21"/>
  <c r="S72" i="21"/>
  <c r="P72" i="21"/>
  <c r="X72" i="21" s="1"/>
  <c r="Q74" i="21"/>
  <c r="P74" i="21"/>
  <c r="X74" i="21" s="1"/>
  <c r="S74" i="21"/>
  <c r="S75" i="21"/>
  <c r="Q75" i="21"/>
  <c r="P75" i="21"/>
  <c r="X75" i="21" s="1"/>
  <c r="Q77" i="21"/>
  <c r="S77" i="21"/>
  <c r="P77" i="21"/>
  <c r="X77" i="21" s="1"/>
  <c r="S79" i="21"/>
  <c r="Q79" i="21"/>
  <c r="P79" i="21"/>
  <c r="X79" i="21" s="1"/>
  <c r="S80" i="21"/>
  <c r="P80" i="21"/>
  <c r="X80" i="21" s="1"/>
  <c r="Q80" i="21"/>
  <c r="S84" i="21"/>
  <c r="Q84" i="21"/>
  <c r="P84" i="21"/>
  <c r="X84" i="21" s="1"/>
  <c r="S86" i="21"/>
  <c r="Q86" i="21"/>
  <c r="P86" i="21"/>
  <c r="X86" i="21" s="1"/>
  <c r="Q89" i="21"/>
  <c r="S89" i="21"/>
  <c r="P89" i="21"/>
  <c r="X89" i="21" s="1"/>
  <c r="S91" i="21"/>
  <c r="P91" i="21"/>
  <c r="X91" i="21" s="1"/>
  <c r="Q91" i="21"/>
  <c r="P94" i="21"/>
  <c r="X94" i="21" s="1"/>
  <c r="Q94" i="21"/>
  <c r="S94" i="21"/>
  <c r="S96" i="21"/>
  <c r="P96" i="21"/>
  <c r="X96" i="21" s="1"/>
  <c r="Q96" i="21"/>
  <c r="S98" i="21"/>
  <c r="Q98" i="21"/>
  <c r="P98" i="21"/>
  <c r="X98" i="21" s="1"/>
  <c r="S100" i="21"/>
  <c r="Q100" i="21"/>
  <c r="P100" i="21"/>
  <c r="X100" i="21" s="1"/>
  <c r="S102" i="21"/>
  <c r="Q102" i="21"/>
  <c r="P102" i="21"/>
  <c r="X102" i="21" s="1"/>
  <c r="S103" i="21"/>
  <c r="P103" i="21"/>
  <c r="X103" i="21" s="1"/>
  <c r="Q103" i="21"/>
  <c r="S105" i="21"/>
  <c r="Q105" i="21"/>
  <c r="P105" i="21"/>
  <c r="X105" i="21" s="1"/>
  <c r="S107" i="21"/>
  <c r="P107" i="21"/>
  <c r="X107" i="21" s="1"/>
  <c r="Q107" i="21"/>
  <c r="Q108" i="21"/>
  <c r="S108" i="21"/>
  <c r="P108" i="21"/>
  <c r="X108" i="21" s="1"/>
  <c r="S110" i="21"/>
  <c r="Q110" i="21"/>
  <c r="P110" i="21"/>
  <c r="X110" i="21" s="1"/>
  <c r="S113" i="21"/>
  <c r="Q113" i="21"/>
  <c r="P113" i="21"/>
  <c r="X113" i="21" s="1"/>
  <c r="S114" i="21"/>
  <c r="Q114" i="21"/>
  <c r="P114" i="21"/>
  <c r="X114" i="21" s="1"/>
  <c r="Q117" i="21"/>
  <c r="S117" i="21"/>
  <c r="P117" i="21"/>
  <c r="X117" i="21" s="1"/>
  <c r="Q120" i="21"/>
  <c r="S120" i="21"/>
  <c r="P120" i="21"/>
  <c r="X120" i="21" s="1"/>
  <c r="S122" i="21"/>
  <c r="Q122" i="21"/>
  <c r="P122" i="21"/>
  <c r="X122" i="21" s="1"/>
  <c r="P123" i="21"/>
  <c r="X123" i="21" s="1"/>
  <c r="S123" i="21"/>
  <c r="Q123" i="21"/>
  <c r="Q125" i="21"/>
  <c r="S125" i="21"/>
  <c r="P125" i="21"/>
  <c r="X125" i="21" s="1"/>
  <c r="Q128" i="21"/>
  <c r="S128" i="21"/>
  <c r="P128" i="21"/>
  <c r="X128" i="21" s="1"/>
  <c r="Q129" i="21"/>
  <c r="S129" i="21"/>
  <c r="P129" i="21"/>
  <c r="X129" i="21" s="1"/>
  <c r="P131" i="21"/>
  <c r="X131" i="21" s="1"/>
  <c r="S131" i="21"/>
  <c r="Q131" i="21"/>
  <c r="Q133" i="21"/>
  <c r="P133" i="21"/>
  <c r="X133" i="21" s="1"/>
  <c r="S133" i="21"/>
  <c r="S135" i="21"/>
  <c r="P135" i="21"/>
  <c r="X135" i="21" s="1"/>
  <c r="Q135" i="21"/>
  <c r="P137" i="21"/>
  <c r="X137" i="21" s="1"/>
  <c r="S137" i="21"/>
  <c r="Q137" i="21"/>
  <c r="Q141" i="21"/>
  <c r="S141" i="21"/>
  <c r="P141" i="21"/>
  <c r="X141" i="21" s="1"/>
  <c r="Q144" i="21"/>
  <c r="S144" i="21"/>
  <c r="P144" i="21"/>
  <c r="X144" i="21" s="1"/>
  <c r="S146" i="21"/>
  <c r="Q146" i="21"/>
  <c r="P146" i="21"/>
  <c r="X146" i="21" s="1"/>
  <c r="Q148" i="21"/>
  <c r="S148" i="21"/>
  <c r="P148" i="21"/>
  <c r="X148" i="21" s="1"/>
  <c r="S151" i="21"/>
  <c r="P151" i="21"/>
  <c r="X151" i="21" s="1"/>
  <c r="Q151" i="21"/>
  <c r="S154" i="21"/>
  <c r="Q154" i="21"/>
  <c r="P154" i="21"/>
  <c r="X154" i="21" s="1"/>
  <c r="P155" i="21"/>
  <c r="X155" i="21" s="1"/>
  <c r="S155" i="21"/>
  <c r="Q155" i="21"/>
  <c r="Q156" i="21"/>
  <c r="S156" i="21"/>
  <c r="P156" i="21"/>
  <c r="X156" i="21" s="1"/>
  <c r="S158" i="21"/>
  <c r="Q158" i="21"/>
  <c r="P158" i="21"/>
  <c r="X158" i="21" s="1"/>
  <c r="S161" i="21"/>
  <c r="P161" i="21"/>
  <c r="X161" i="21" s="1"/>
  <c r="Q161" i="21"/>
  <c r="Q163" i="21"/>
  <c r="S163" i="21"/>
  <c r="P163" i="21"/>
  <c r="X163" i="21" s="1"/>
  <c r="Q49" i="21"/>
  <c r="P49" i="21"/>
  <c r="X49" i="21" s="1"/>
  <c r="S49" i="21"/>
  <c r="S54" i="21"/>
  <c r="Q54" i="21"/>
  <c r="P54" i="21"/>
  <c r="X54" i="21" s="1"/>
  <c r="Q56" i="21"/>
  <c r="S56" i="21"/>
  <c r="P56" i="21"/>
  <c r="X56" i="21" s="1"/>
  <c r="Q58" i="21"/>
  <c r="P58" i="21"/>
  <c r="X58" i="21" s="1"/>
  <c r="S58" i="21"/>
  <c r="Q60" i="21"/>
  <c r="S60" i="21"/>
  <c r="P60" i="21"/>
  <c r="X60" i="21" s="1"/>
  <c r="Q61" i="21"/>
  <c r="S61" i="21"/>
  <c r="P61" i="21"/>
  <c r="X61" i="21" s="1"/>
  <c r="P62" i="21"/>
  <c r="X62" i="21" s="1"/>
  <c r="S62" i="21"/>
  <c r="Q62" i="21"/>
  <c r="S64" i="21"/>
  <c r="Q64" i="21"/>
  <c r="P64" i="21"/>
  <c r="X64" i="21" s="1"/>
  <c r="S66" i="21"/>
  <c r="P66" i="21"/>
  <c r="X66" i="21" s="1"/>
  <c r="Q66" i="21"/>
  <c r="S68" i="21"/>
  <c r="Q68" i="21"/>
  <c r="P68" i="21"/>
  <c r="X68" i="21" s="1"/>
  <c r="S70" i="21"/>
  <c r="Q70" i="21"/>
  <c r="P70" i="21"/>
  <c r="X70" i="21" s="1"/>
  <c r="S71" i="21"/>
  <c r="Q71" i="21"/>
  <c r="P71" i="21"/>
  <c r="X71" i="21" s="1"/>
  <c r="Q73" i="21"/>
  <c r="S73" i="21"/>
  <c r="P73" i="21"/>
  <c r="X73" i="21" s="1"/>
  <c r="Q76" i="21"/>
  <c r="S76" i="21"/>
  <c r="P76" i="21"/>
  <c r="X76" i="21" s="1"/>
  <c r="S78" i="21"/>
  <c r="P78" i="21"/>
  <c r="X78" i="21" s="1"/>
  <c r="Q78" i="21"/>
  <c r="Q81" i="21"/>
  <c r="S81" i="21"/>
  <c r="P81" i="21"/>
  <c r="X81" i="21" s="1"/>
  <c r="S82" i="21"/>
  <c r="Q82" i="21"/>
  <c r="P82" i="21"/>
  <c r="X82" i="21" s="1"/>
  <c r="S83" i="21"/>
  <c r="Q83" i="21"/>
  <c r="P83" i="21"/>
  <c r="X83" i="21" s="1"/>
  <c r="Q85" i="21"/>
  <c r="S85" i="21"/>
  <c r="P85" i="21"/>
  <c r="X85" i="21" s="1"/>
  <c r="S87" i="21"/>
  <c r="Q87" i="21"/>
  <c r="P87" i="21"/>
  <c r="X87" i="21" s="1"/>
  <c r="Q88" i="21"/>
  <c r="S88" i="21"/>
  <c r="P88" i="21"/>
  <c r="X88" i="21" s="1"/>
  <c r="Q90" i="21"/>
  <c r="P90" i="21"/>
  <c r="X90" i="21" s="1"/>
  <c r="S90" i="21"/>
  <c r="Q92" i="21"/>
  <c r="S92" i="21"/>
  <c r="P92" i="21"/>
  <c r="X92" i="21" s="1"/>
  <c r="Q93" i="21"/>
  <c r="S93" i="21"/>
  <c r="P93" i="21"/>
  <c r="X93" i="21" s="1"/>
  <c r="S95" i="21"/>
  <c r="P95" i="21"/>
  <c r="X95" i="21" s="1"/>
  <c r="Q95" i="21"/>
  <c r="Q97" i="21"/>
  <c r="S97" i="21"/>
  <c r="P97" i="21"/>
  <c r="X97" i="21" s="1"/>
  <c r="S99" i="21"/>
  <c r="Q99" i="21"/>
  <c r="P99" i="21"/>
  <c r="X99" i="21" s="1"/>
  <c r="Q101" i="21"/>
  <c r="P101" i="21"/>
  <c r="X101" i="21" s="1"/>
  <c r="S101" i="21"/>
  <c r="Q104" i="21"/>
  <c r="S104" i="21"/>
  <c r="P104" i="21"/>
  <c r="X104" i="21" s="1"/>
  <c r="S106" i="21"/>
  <c r="Q106" i="21"/>
  <c r="P106" i="21"/>
  <c r="X106" i="21" s="1"/>
  <c r="Q109" i="21"/>
  <c r="S109" i="21"/>
  <c r="P109" i="21"/>
  <c r="X109" i="21" s="1"/>
  <c r="S111" i="21"/>
  <c r="Q111" i="21"/>
  <c r="P111" i="21"/>
  <c r="X111" i="21" s="1"/>
  <c r="Q112" i="21"/>
  <c r="S112" i="21"/>
  <c r="P112" i="21"/>
  <c r="X112" i="21" s="1"/>
  <c r="Q115" i="21"/>
  <c r="P115" i="21"/>
  <c r="X115" i="21" s="1"/>
  <c r="S115" i="21"/>
  <c r="Q116" i="21"/>
  <c r="S116" i="21"/>
  <c r="P116" i="21"/>
  <c r="X116" i="21" s="1"/>
  <c r="S118" i="21"/>
  <c r="Q118" i="21"/>
  <c r="P118" i="21"/>
  <c r="X118" i="21" s="1"/>
  <c r="S119" i="21"/>
  <c r="P119" i="21"/>
  <c r="X119" i="21" s="1"/>
  <c r="Q119" i="21"/>
  <c r="S121" i="21"/>
  <c r="Q121" i="21"/>
  <c r="P121" i="21"/>
  <c r="X121" i="21" s="1"/>
  <c r="Q124" i="21"/>
  <c r="S124" i="21"/>
  <c r="P124" i="21"/>
  <c r="X124" i="21" s="1"/>
  <c r="S126" i="21"/>
  <c r="Q126" i="21"/>
  <c r="P126" i="21"/>
  <c r="X126" i="21" s="1"/>
  <c r="S127" i="21"/>
  <c r="P127" i="21"/>
  <c r="X127" i="21" s="1"/>
  <c r="Q127" i="21"/>
  <c r="S130" i="21"/>
  <c r="Q130" i="21"/>
  <c r="P130" i="21"/>
  <c r="X130" i="21" s="1"/>
  <c r="Q132" i="21"/>
  <c r="S132" i="21"/>
  <c r="P132" i="21"/>
  <c r="X132" i="21" s="1"/>
  <c r="S134" i="21"/>
  <c r="Q134" i="21"/>
  <c r="P134" i="21"/>
  <c r="X134" i="21" s="1"/>
  <c r="Q136" i="21"/>
  <c r="S136" i="21"/>
  <c r="P136" i="21"/>
  <c r="X136" i="21" s="1"/>
  <c r="S138" i="21"/>
  <c r="Q138" i="21"/>
  <c r="P138" i="21"/>
  <c r="X138" i="21" s="1"/>
  <c r="S139" i="21"/>
  <c r="P139" i="21"/>
  <c r="X139" i="21" s="1"/>
  <c r="Q139" i="21"/>
  <c r="Q140" i="21"/>
  <c r="S140" i="21"/>
  <c r="P140" i="21"/>
  <c r="X140" i="21" s="1"/>
  <c r="S142" i="21"/>
  <c r="Q142" i="21"/>
  <c r="P142" i="21"/>
  <c r="X142" i="21" s="1"/>
  <c r="S143" i="21"/>
  <c r="Q143" i="21"/>
  <c r="P143" i="21"/>
  <c r="X143" i="21" s="1"/>
  <c r="S145" i="21"/>
  <c r="P145" i="21"/>
  <c r="X145" i="21" s="1"/>
  <c r="Q145" i="21"/>
  <c r="Q147" i="21"/>
  <c r="P147" i="21"/>
  <c r="X147" i="21" s="1"/>
  <c r="S147" i="21"/>
  <c r="Q149" i="21"/>
  <c r="S149" i="21"/>
  <c r="P149" i="21"/>
  <c r="X149" i="21" s="1"/>
  <c r="S150" i="21"/>
  <c r="Q150" i="21"/>
  <c r="P150" i="21"/>
  <c r="X150" i="21" s="1"/>
  <c r="Q152" i="21"/>
  <c r="S152" i="21"/>
  <c r="P152" i="21"/>
  <c r="X152" i="21" s="1"/>
  <c r="S153" i="21"/>
  <c r="Q153" i="21"/>
  <c r="P153" i="21"/>
  <c r="X153" i="21" s="1"/>
  <c r="S157" i="21"/>
  <c r="Q157" i="21"/>
  <c r="P157" i="21"/>
  <c r="X157" i="21" s="1"/>
  <c r="Q159" i="21"/>
  <c r="P159" i="21"/>
  <c r="X159" i="21" s="1"/>
  <c r="S159" i="21"/>
  <c r="Q160" i="21"/>
  <c r="S160" i="21"/>
  <c r="P160" i="21"/>
  <c r="X160" i="21" s="1"/>
  <c r="S162" i="21"/>
  <c r="Q162" i="21"/>
  <c r="P162" i="21"/>
  <c r="X162" i="21" s="1"/>
  <c r="R14" i="21"/>
  <c r="R15" i="21"/>
  <c r="R16" i="21"/>
  <c r="R17" i="21"/>
  <c r="R18" i="21"/>
  <c r="R19" i="21"/>
  <c r="R20" i="21"/>
  <c r="R21" i="21"/>
  <c r="R22" i="21"/>
  <c r="R23" i="21"/>
  <c r="R24" i="21"/>
  <c r="R25" i="21"/>
  <c r="R26" i="21"/>
  <c r="R27" i="21"/>
  <c r="R28" i="21"/>
  <c r="R29" i="21"/>
  <c r="R30" i="21"/>
  <c r="R31" i="21"/>
  <c r="R32" i="21"/>
  <c r="R33" i="21"/>
  <c r="R34" i="21"/>
  <c r="R35" i="21"/>
  <c r="R36" i="21"/>
  <c r="R37" i="21"/>
  <c r="R38" i="21"/>
  <c r="R39" i="21"/>
  <c r="R40" i="21"/>
  <c r="R41" i="21"/>
  <c r="R42" i="21"/>
  <c r="R43" i="21"/>
  <c r="R44" i="21"/>
  <c r="R45" i="21"/>
  <c r="R46" i="21"/>
  <c r="R47" i="21"/>
  <c r="R48" i="21"/>
  <c r="R49" i="21"/>
  <c r="R50" i="21"/>
  <c r="R51" i="21"/>
  <c r="R52" i="21"/>
  <c r="R53" i="21"/>
  <c r="R54" i="21"/>
  <c r="R55" i="21"/>
  <c r="R56" i="21"/>
  <c r="R57" i="21"/>
  <c r="R58" i="21"/>
  <c r="R59" i="21"/>
  <c r="R60" i="21"/>
  <c r="R61" i="21"/>
  <c r="R62" i="21"/>
  <c r="R63" i="21"/>
  <c r="R64" i="21"/>
  <c r="R65" i="21"/>
  <c r="R66" i="21"/>
  <c r="R67" i="21"/>
  <c r="R68" i="21"/>
  <c r="R69" i="21"/>
  <c r="R70" i="21"/>
  <c r="R71" i="21"/>
  <c r="R72" i="21"/>
  <c r="R73" i="21"/>
  <c r="R74" i="21"/>
  <c r="R75" i="21"/>
  <c r="R76" i="21"/>
  <c r="R77" i="21"/>
  <c r="R78" i="21"/>
  <c r="R79" i="21"/>
  <c r="R80" i="21"/>
  <c r="R81" i="21"/>
  <c r="R82" i="21"/>
  <c r="R83" i="21"/>
  <c r="R84" i="21"/>
  <c r="R85" i="21"/>
  <c r="R86" i="21"/>
  <c r="R87" i="21"/>
  <c r="R88" i="21"/>
  <c r="R89" i="21"/>
  <c r="R90" i="21"/>
  <c r="R91" i="21"/>
  <c r="R92" i="21"/>
  <c r="R93" i="21"/>
  <c r="R94" i="21"/>
  <c r="R95" i="21"/>
  <c r="R96" i="21"/>
  <c r="R97" i="21"/>
  <c r="R98" i="21"/>
  <c r="R99" i="21"/>
  <c r="R100" i="21"/>
  <c r="R101" i="21"/>
  <c r="R102" i="21"/>
  <c r="R103" i="21"/>
  <c r="R104" i="21"/>
  <c r="R105" i="21"/>
  <c r="R106" i="21"/>
  <c r="R107" i="21"/>
  <c r="R108" i="21"/>
  <c r="R109" i="21"/>
  <c r="R110" i="21"/>
  <c r="R111" i="21"/>
  <c r="R112" i="21"/>
  <c r="R113" i="21"/>
  <c r="R114" i="21"/>
  <c r="R115" i="21"/>
  <c r="R116" i="21"/>
  <c r="R117" i="21"/>
  <c r="R118" i="21"/>
  <c r="R119" i="21"/>
  <c r="R120" i="21"/>
  <c r="R121" i="21"/>
  <c r="R122" i="21"/>
  <c r="R123" i="21"/>
  <c r="R124" i="21"/>
  <c r="R125" i="21"/>
  <c r="R126" i="21"/>
  <c r="R127" i="21"/>
  <c r="R128" i="21"/>
  <c r="R129" i="21"/>
  <c r="R130" i="21"/>
  <c r="R131" i="21"/>
  <c r="R132" i="21"/>
  <c r="R133" i="21"/>
  <c r="R134" i="21"/>
  <c r="R135" i="21"/>
  <c r="R136" i="21"/>
  <c r="R137" i="21"/>
  <c r="R138" i="21"/>
  <c r="R139" i="21"/>
  <c r="R140" i="21"/>
  <c r="R141" i="21"/>
  <c r="R142" i="21"/>
  <c r="R143" i="21"/>
  <c r="R144" i="21"/>
  <c r="R145" i="21"/>
  <c r="R146" i="21"/>
  <c r="R147" i="21"/>
  <c r="R148" i="21"/>
  <c r="R149" i="21"/>
  <c r="R150" i="21"/>
  <c r="R151" i="21"/>
  <c r="R152" i="21"/>
  <c r="R153" i="21"/>
  <c r="R154" i="21"/>
  <c r="R155" i="21"/>
  <c r="R156" i="21"/>
  <c r="R157" i="21"/>
  <c r="R158" i="21"/>
  <c r="R159" i="21"/>
  <c r="R160" i="21"/>
  <c r="R161" i="21"/>
  <c r="R162" i="21"/>
  <c r="R163" i="21"/>
  <c r="O7" i="34"/>
  <c r="O7" i="33"/>
  <c r="H7" i="31"/>
  <c r="H6" i="31" s="1"/>
  <c r="O7" i="30"/>
  <c r="O7" i="25"/>
  <c r="H7" i="35"/>
  <c r="H6" i="35" s="1"/>
  <c r="AI13" i="35"/>
  <c r="AI13" i="34"/>
  <c r="H7" i="34"/>
  <c r="H6" i="34" s="1"/>
  <c r="H7" i="33"/>
  <c r="H6" i="33" s="1"/>
  <c r="AI13" i="33"/>
  <c r="O7" i="32"/>
  <c r="AH13" i="32"/>
  <c r="H7" i="32"/>
  <c r="H6" i="32" s="1"/>
  <c r="O7" i="31"/>
  <c r="D164" i="31"/>
  <c r="AI13" i="31"/>
  <c r="F166" i="30"/>
  <c r="F165" i="30"/>
  <c r="J166" i="30"/>
  <c r="J165" i="30"/>
  <c r="N166" i="30"/>
  <c r="N165" i="30"/>
  <c r="R166" i="30"/>
  <c r="R165" i="30"/>
  <c r="V166" i="30"/>
  <c r="V165" i="30"/>
  <c r="Z166" i="30"/>
  <c r="Z165" i="30"/>
  <c r="AD166" i="30"/>
  <c r="AD165" i="30"/>
  <c r="G166" i="30"/>
  <c r="G165" i="30"/>
  <c r="K166" i="30"/>
  <c r="K165" i="30"/>
  <c r="O166" i="30"/>
  <c r="O165" i="30"/>
  <c r="S166" i="30"/>
  <c r="S165" i="30"/>
  <c r="W166" i="30"/>
  <c r="W165" i="30"/>
  <c r="AA166" i="30"/>
  <c r="AA165" i="30"/>
  <c r="AE166" i="30"/>
  <c r="AE165" i="30"/>
  <c r="AH13" i="30"/>
  <c r="H7" i="30"/>
  <c r="H6" i="30" s="1"/>
  <c r="D166" i="30"/>
  <c r="D165" i="30"/>
  <c r="H166" i="30"/>
  <c r="H165" i="30"/>
  <c r="L166" i="30"/>
  <c r="L165" i="30"/>
  <c r="P166" i="30"/>
  <c r="P165" i="30"/>
  <c r="T166" i="30"/>
  <c r="T165" i="30"/>
  <c r="X166" i="30"/>
  <c r="X165" i="30"/>
  <c r="AB166" i="30"/>
  <c r="AB165" i="30"/>
  <c r="AF166" i="30"/>
  <c r="AF165" i="30"/>
  <c r="E165" i="30"/>
  <c r="E166" i="30"/>
  <c r="I165" i="30"/>
  <c r="I166" i="30"/>
  <c r="M165" i="30"/>
  <c r="M166" i="30"/>
  <c r="Q165" i="30"/>
  <c r="Q166" i="30"/>
  <c r="U165" i="30"/>
  <c r="U166" i="30"/>
  <c r="Y165" i="30"/>
  <c r="Y166" i="30"/>
  <c r="AC165" i="30"/>
  <c r="AC166" i="30"/>
  <c r="AG165" i="30"/>
  <c r="AG166" i="30"/>
  <c r="J166" i="29"/>
  <c r="J165" i="29"/>
  <c r="R166" i="29"/>
  <c r="R165" i="29"/>
  <c r="V166" i="29"/>
  <c r="V165" i="29"/>
  <c r="AD166" i="29"/>
  <c r="AD165" i="29"/>
  <c r="G166" i="29"/>
  <c r="G165" i="29"/>
  <c r="K166" i="29"/>
  <c r="K165" i="29"/>
  <c r="O166" i="29"/>
  <c r="O165" i="29"/>
  <c r="S166" i="29"/>
  <c r="S165" i="29"/>
  <c r="W166" i="29"/>
  <c r="W165" i="29"/>
  <c r="AA166" i="29"/>
  <c r="AA165" i="29"/>
  <c r="AE166" i="29"/>
  <c r="AE165" i="29"/>
  <c r="AI13" i="29"/>
  <c r="F166" i="29"/>
  <c r="F165" i="29"/>
  <c r="N166" i="29"/>
  <c r="N165" i="29"/>
  <c r="Z166" i="29"/>
  <c r="Z165" i="29"/>
  <c r="AH166" i="29"/>
  <c r="AH165" i="29"/>
  <c r="H7" i="29"/>
  <c r="H6" i="29" s="1"/>
  <c r="D166" i="29"/>
  <c r="D165" i="29"/>
  <c r="H166" i="29"/>
  <c r="H165" i="29"/>
  <c r="L166" i="29"/>
  <c r="L165" i="29"/>
  <c r="P166" i="29"/>
  <c r="P165" i="29"/>
  <c r="T166" i="29"/>
  <c r="T165" i="29"/>
  <c r="X166" i="29"/>
  <c r="X165" i="29"/>
  <c r="AB166" i="29"/>
  <c r="AB165" i="29"/>
  <c r="AF166" i="29"/>
  <c r="AF165" i="29"/>
  <c r="E165" i="29"/>
  <c r="E166" i="29"/>
  <c r="I165" i="29"/>
  <c r="I166" i="29"/>
  <c r="M165" i="29"/>
  <c r="M166" i="29"/>
  <c r="Q165" i="29"/>
  <c r="Q166" i="29"/>
  <c r="U165" i="29"/>
  <c r="U166" i="29"/>
  <c r="Y165" i="29"/>
  <c r="Y166" i="29"/>
  <c r="AC165" i="29"/>
  <c r="AC166" i="29"/>
  <c r="AG165" i="29"/>
  <c r="AG166" i="29"/>
  <c r="O7" i="28"/>
  <c r="E165" i="28"/>
  <c r="E166" i="28"/>
  <c r="I165" i="28"/>
  <c r="I166" i="28"/>
  <c r="M165" i="28"/>
  <c r="M166" i="28"/>
  <c r="Q165" i="28"/>
  <c r="Q166" i="28"/>
  <c r="U165" i="28"/>
  <c r="U166" i="28"/>
  <c r="Y165" i="28"/>
  <c r="Y166" i="28"/>
  <c r="AC165" i="28"/>
  <c r="AC166" i="28"/>
  <c r="AG165" i="28"/>
  <c r="AG166" i="28"/>
  <c r="F166" i="28"/>
  <c r="F165" i="28"/>
  <c r="J166" i="28"/>
  <c r="J165" i="28"/>
  <c r="N166" i="28"/>
  <c r="N165" i="28"/>
  <c r="R166" i="28"/>
  <c r="R165" i="28"/>
  <c r="V166" i="28"/>
  <c r="V165" i="28"/>
  <c r="Z166" i="28"/>
  <c r="Z165" i="28"/>
  <c r="AD166" i="28"/>
  <c r="AD165" i="28"/>
  <c r="AH166" i="28"/>
  <c r="AH165" i="28"/>
  <c r="G166" i="28"/>
  <c r="G165" i="28"/>
  <c r="K166" i="28"/>
  <c r="K165" i="28"/>
  <c r="O166" i="28"/>
  <c r="O165" i="28"/>
  <c r="S166" i="28"/>
  <c r="S165" i="28"/>
  <c r="W166" i="28"/>
  <c r="W165" i="28"/>
  <c r="AA166" i="28"/>
  <c r="AA165" i="28"/>
  <c r="AE166" i="28"/>
  <c r="AE165" i="28"/>
  <c r="AI13" i="28"/>
  <c r="H7" i="28"/>
  <c r="H6" i="28" s="1"/>
  <c r="D166" i="28"/>
  <c r="D165" i="28"/>
  <c r="H166" i="28"/>
  <c r="H165" i="28"/>
  <c r="L166" i="28"/>
  <c r="L165" i="28"/>
  <c r="P166" i="28"/>
  <c r="P165" i="28"/>
  <c r="T166" i="28"/>
  <c r="T165" i="28"/>
  <c r="X166" i="28"/>
  <c r="X165" i="28"/>
  <c r="AB166" i="28"/>
  <c r="AB165" i="28"/>
  <c r="AF166" i="28"/>
  <c r="AF165" i="28"/>
  <c r="D166" i="27"/>
  <c r="D165" i="27"/>
  <c r="H7" i="27"/>
  <c r="H6" i="27" s="1"/>
  <c r="E165" i="27"/>
  <c r="E166" i="27"/>
  <c r="I165" i="27"/>
  <c r="I166" i="27"/>
  <c r="Q165" i="27"/>
  <c r="Q166" i="27"/>
  <c r="U165" i="27"/>
  <c r="U166" i="27"/>
  <c r="Y165" i="27"/>
  <c r="Y166" i="27"/>
  <c r="AC165" i="27"/>
  <c r="AC166" i="27"/>
  <c r="AG165" i="27"/>
  <c r="AG166" i="27"/>
  <c r="M165" i="27"/>
  <c r="M166" i="27"/>
  <c r="O7" i="27"/>
  <c r="F166" i="27"/>
  <c r="F165" i="27"/>
  <c r="J166" i="27"/>
  <c r="J165" i="27"/>
  <c r="N166" i="27"/>
  <c r="N165" i="27"/>
  <c r="R166" i="27"/>
  <c r="R165" i="27"/>
  <c r="V166" i="27"/>
  <c r="V165" i="27"/>
  <c r="Z166" i="27"/>
  <c r="Z165" i="27"/>
  <c r="AD166" i="27"/>
  <c r="AD165" i="27"/>
  <c r="G166" i="27"/>
  <c r="G165" i="27"/>
  <c r="K166" i="27"/>
  <c r="K165" i="27"/>
  <c r="O166" i="27"/>
  <c r="O165" i="27"/>
  <c r="S166" i="27"/>
  <c r="S165" i="27"/>
  <c r="W166" i="27"/>
  <c r="W165" i="27"/>
  <c r="AA166" i="27"/>
  <c r="AA165" i="27"/>
  <c r="AE166" i="27"/>
  <c r="AE165" i="27"/>
  <c r="AH13" i="27"/>
  <c r="H166" i="27"/>
  <c r="H165" i="27"/>
  <c r="L166" i="27"/>
  <c r="L165" i="27"/>
  <c r="P166" i="27"/>
  <c r="P165" i="27"/>
  <c r="T166" i="27"/>
  <c r="T165" i="27"/>
  <c r="X166" i="27"/>
  <c r="X165" i="27"/>
  <c r="AB166" i="27"/>
  <c r="AB165" i="27"/>
  <c r="AF166" i="27"/>
  <c r="AF165" i="27"/>
  <c r="G166" i="26"/>
  <c r="G165" i="26"/>
  <c r="K166" i="26"/>
  <c r="K165" i="26"/>
  <c r="O166" i="26"/>
  <c r="O165" i="26"/>
  <c r="S166" i="26"/>
  <c r="S165" i="26"/>
  <c r="W166" i="26"/>
  <c r="W165" i="26"/>
  <c r="AA166" i="26"/>
  <c r="AA165" i="26"/>
  <c r="AE166" i="26"/>
  <c r="AE165" i="26"/>
  <c r="AI13" i="26"/>
  <c r="H7" i="26"/>
  <c r="H6" i="26" s="1"/>
  <c r="D166" i="26"/>
  <c r="D165" i="26"/>
  <c r="H166" i="26"/>
  <c r="H165" i="26"/>
  <c r="L166" i="26"/>
  <c r="L165" i="26"/>
  <c r="P166" i="26"/>
  <c r="P165" i="26"/>
  <c r="T166" i="26"/>
  <c r="T165" i="26"/>
  <c r="X166" i="26"/>
  <c r="X165" i="26"/>
  <c r="AB166" i="26"/>
  <c r="AB165" i="26"/>
  <c r="AF166" i="26"/>
  <c r="AF165" i="26"/>
  <c r="O7" i="26"/>
  <c r="E165" i="26"/>
  <c r="E166" i="26"/>
  <c r="I165" i="26"/>
  <c r="I166" i="26"/>
  <c r="M165" i="26"/>
  <c r="M166" i="26"/>
  <c r="Q165" i="26"/>
  <c r="Q166" i="26"/>
  <c r="U165" i="26"/>
  <c r="U166" i="26"/>
  <c r="Y165" i="26"/>
  <c r="Y166" i="26"/>
  <c r="AC165" i="26"/>
  <c r="AC166" i="26"/>
  <c r="AG165" i="26"/>
  <c r="AG166" i="26"/>
  <c r="F166" i="26"/>
  <c r="F165" i="26"/>
  <c r="J166" i="26"/>
  <c r="J165" i="26"/>
  <c r="N166" i="26"/>
  <c r="N165" i="26"/>
  <c r="R166" i="26"/>
  <c r="R165" i="26"/>
  <c r="V166" i="26"/>
  <c r="V165" i="26"/>
  <c r="Z166" i="26"/>
  <c r="Z165" i="26"/>
  <c r="AD166" i="26"/>
  <c r="AD165" i="26"/>
  <c r="AH166" i="26"/>
  <c r="AH165" i="26"/>
  <c r="F166" i="25"/>
  <c r="F165" i="25"/>
  <c r="J166" i="25"/>
  <c r="J165" i="25"/>
  <c r="N166" i="25"/>
  <c r="N165" i="25"/>
  <c r="R166" i="25"/>
  <c r="R165" i="25"/>
  <c r="V166" i="25"/>
  <c r="V165" i="25"/>
  <c r="Z166" i="25"/>
  <c r="Z165" i="25"/>
  <c r="AD166" i="25"/>
  <c r="AD165" i="25"/>
  <c r="G166" i="25"/>
  <c r="G165" i="25"/>
  <c r="K166" i="25"/>
  <c r="K165" i="25"/>
  <c r="O166" i="25"/>
  <c r="O165" i="25"/>
  <c r="S166" i="25"/>
  <c r="S165" i="25"/>
  <c r="W166" i="25"/>
  <c r="W165" i="25"/>
  <c r="AA166" i="25"/>
  <c r="AA165" i="25"/>
  <c r="AE166" i="25"/>
  <c r="AE165" i="25"/>
  <c r="AH13" i="25"/>
  <c r="H7" i="25"/>
  <c r="H6" i="25" s="1"/>
  <c r="D166" i="25"/>
  <c r="D165" i="25"/>
  <c r="H166" i="25"/>
  <c r="H165" i="25"/>
  <c r="L166" i="25"/>
  <c r="L165" i="25"/>
  <c r="P166" i="25"/>
  <c r="P165" i="25"/>
  <c r="T166" i="25"/>
  <c r="T165" i="25"/>
  <c r="X166" i="25"/>
  <c r="X165" i="25"/>
  <c r="AB166" i="25"/>
  <c r="AB165" i="25"/>
  <c r="AF166" i="25"/>
  <c r="AF165" i="25"/>
  <c r="E165" i="25"/>
  <c r="E166" i="25"/>
  <c r="I165" i="25"/>
  <c r="I166" i="25"/>
  <c r="M165" i="25"/>
  <c r="M166" i="25"/>
  <c r="Q165" i="25"/>
  <c r="Q166" i="25"/>
  <c r="U165" i="25"/>
  <c r="U166" i="25"/>
  <c r="Y165" i="25"/>
  <c r="Y166" i="25"/>
  <c r="AC165" i="25"/>
  <c r="AC166" i="25"/>
  <c r="AG165" i="25"/>
  <c r="AG166" i="25"/>
  <c r="O7" i="24"/>
  <c r="AG13" i="24"/>
  <c r="AH165" i="32" l="1"/>
  <c r="AH166" i="32"/>
  <c r="AI165" i="33"/>
  <c r="AI166" i="33"/>
  <c r="AI165" i="34"/>
  <c r="AI166" i="34"/>
  <c r="AG165" i="24"/>
  <c r="AG166" i="24"/>
  <c r="AI166" i="35"/>
  <c r="AI165" i="35"/>
  <c r="AK8" i="31"/>
  <c r="D165" i="31"/>
  <c r="AI165" i="31" s="1"/>
  <c r="D166" i="31"/>
  <c r="AL8" i="31" s="1"/>
  <c r="J16" i="3" s="1"/>
  <c r="AI6" i="35"/>
  <c r="AH6" i="32"/>
  <c r="AI6" i="28"/>
  <c r="AG6" i="24"/>
  <c r="AI6" i="31"/>
  <c r="AH6" i="27"/>
  <c r="AI6" i="29"/>
  <c r="AI6" i="34"/>
  <c r="AH6" i="30"/>
  <c r="AI6" i="26"/>
  <c r="AI6" i="33"/>
  <c r="AH6" i="25"/>
  <c r="AH7" i="25"/>
  <c r="AI7" i="29"/>
  <c r="AI7" i="26"/>
  <c r="AH7" i="30"/>
  <c r="AI7" i="34"/>
  <c r="AI7" i="28"/>
  <c r="AI7" i="35"/>
  <c r="AH7" i="27"/>
  <c r="AI7" i="31"/>
  <c r="AG7" i="24"/>
  <c r="AH7" i="32"/>
  <c r="AI7" i="33"/>
  <c r="T14" i="21"/>
  <c r="X14" i="21"/>
  <c r="AL8" i="35"/>
  <c r="AL8" i="34"/>
  <c r="AL8" i="33"/>
  <c r="AK8" i="32"/>
  <c r="AH165" i="30"/>
  <c r="AH166" i="30"/>
  <c r="AI165" i="29"/>
  <c r="AI166" i="29"/>
  <c r="AI165" i="28"/>
  <c r="AI166" i="28"/>
  <c r="AH166" i="27"/>
  <c r="AH165" i="27"/>
  <c r="AI165" i="26"/>
  <c r="AI166" i="26"/>
  <c r="AH165" i="25"/>
  <c r="AH166" i="25"/>
  <c r="AJ8" i="24"/>
  <c r="AI166" i="31" l="1"/>
  <c r="J15" i="3"/>
  <c r="H89" i="3" s="1"/>
  <c r="C2" i="21"/>
  <c r="J18" i="3" l="1"/>
  <c r="I89" i="3"/>
  <c r="B3" i="22"/>
  <c r="F3" i="22"/>
  <c r="E3" i="22"/>
  <c r="D3" i="22"/>
  <c r="C3" i="22"/>
  <c r="C5" i="21"/>
  <c r="C3" i="21"/>
  <c r="T16" i="21" l="1"/>
  <c r="T18" i="21"/>
  <c r="T20" i="21"/>
  <c r="T22" i="21"/>
  <c r="T24" i="21"/>
  <c r="T26" i="21"/>
  <c r="T28" i="21"/>
  <c r="T30" i="21"/>
  <c r="T32" i="21"/>
  <c r="T34" i="21"/>
  <c r="T36" i="21"/>
  <c r="T15" i="21"/>
  <c r="T17" i="21"/>
  <c r="T19" i="21"/>
  <c r="T21" i="21"/>
  <c r="T23" i="21"/>
  <c r="T25" i="21"/>
  <c r="T27" i="21"/>
  <c r="T29" i="21"/>
  <c r="T38" i="21"/>
  <c r="T40" i="21"/>
  <c r="T44" i="21"/>
  <c r="T46" i="21"/>
  <c r="T48" i="21"/>
  <c r="T52" i="21"/>
  <c r="T54" i="21"/>
  <c r="T56" i="21"/>
  <c r="T58" i="21"/>
  <c r="T60" i="21"/>
  <c r="T62" i="21"/>
  <c r="T64" i="21"/>
  <c r="T66" i="21"/>
  <c r="T68" i="21"/>
  <c r="T70" i="21"/>
  <c r="T72" i="21"/>
  <c r="T74" i="21"/>
  <c r="T76" i="21"/>
  <c r="T80" i="21"/>
  <c r="T84" i="21"/>
  <c r="T86" i="21"/>
  <c r="T88" i="21"/>
  <c r="T90" i="21"/>
  <c r="T92" i="21"/>
  <c r="T94" i="21"/>
  <c r="T96" i="21"/>
  <c r="T100" i="21"/>
  <c r="T102" i="21"/>
  <c r="T104" i="21"/>
  <c r="T106" i="21"/>
  <c r="T108" i="21"/>
  <c r="T112" i="21"/>
  <c r="T116" i="21"/>
  <c r="T118" i="21"/>
  <c r="T120" i="21"/>
  <c r="T122" i="21"/>
  <c r="T124" i="21"/>
  <c r="T126" i="21"/>
  <c r="T132" i="21"/>
  <c r="T134" i="21"/>
  <c r="T136" i="21"/>
  <c r="T138" i="21"/>
  <c r="T140" i="21"/>
  <c r="T142" i="21"/>
  <c r="T144" i="21"/>
  <c r="T148" i="21"/>
  <c r="T150" i="21"/>
  <c r="T152" i="21"/>
  <c r="T154" i="21"/>
  <c r="T156" i="21"/>
  <c r="T158" i="21"/>
  <c r="T160" i="21"/>
  <c r="T162" i="21"/>
  <c r="T31" i="21"/>
  <c r="T33" i="21"/>
  <c r="T35" i="21"/>
  <c r="T39" i="21"/>
  <c r="T41" i="21"/>
  <c r="T43" i="21"/>
  <c r="T45" i="21"/>
  <c r="T47" i="21"/>
  <c r="T49" i="21"/>
  <c r="T51" i="21"/>
  <c r="T53" i="21"/>
  <c r="T55" i="21"/>
  <c r="T59" i="21"/>
  <c r="T61" i="21"/>
  <c r="T63" i="21"/>
  <c r="T65" i="21"/>
  <c r="T67" i="21"/>
  <c r="T69" i="21"/>
  <c r="T71" i="21"/>
  <c r="T73" i="21"/>
  <c r="T75" i="21"/>
  <c r="T77" i="21"/>
  <c r="T79" i="21"/>
  <c r="T81" i="21"/>
  <c r="T83" i="21"/>
  <c r="T85" i="21"/>
  <c r="T87" i="21"/>
  <c r="T91" i="21"/>
  <c r="T93" i="21"/>
  <c r="T95" i="21"/>
  <c r="T97" i="21"/>
  <c r="T99" i="21"/>
  <c r="T101" i="21"/>
  <c r="T103" i="21"/>
  <c r="T105" i="21"/>
  <c r="T107" i="21"/>
  <c r="T109" i="21"/>
  <c r="T111" i="21"/>
  <c r="T113" i="21"/>
  <c r="T115" i="21"/>
  <c r="T117" i="21"/>
  <c r="T119" i="21"/>
  <c r="T121" i="21"/>
  <c r="T123" i="21"/>
  <c r="T125" i="21"/>
  <c r="T127" i="21"/>
  <c r="T129" i="21"/>
  <c r="T131" i="21"/>
  <c r="T133" i="21"/>
  <c r="T135" i="21"/>
  <c r="T139" i="21"/>
  <c r="T141" i="21"/>
  <c r="T143" i="21"/>
  <c r="T145" i="21"/>
  <c r="T147" i="21"/>
  <c r="T149" i="21"/>
  <c r="T151" i="21"/>
  <c r="T153" i="21"/>
  <c r="T155" i="21"/>
  <c r="T157" i="21"/>
  <c r="T159" i="21"/>
  <c r="T161" i="21"/>
  <c r="T163" i="21"/>
  <c r="T42" i="21"/>
  <c r="B11" i="21"/>
  <c r="C11" i="21"/>
  <c r="H3" i="22" s="1"/>
  <c r="D89" i="3" s="1"/>
  <c r="G3" i="22" l="1"/>
  <c r="C89" i="3" s="1"/>
  <c r="Q11" i="21"/>
  <c r="AW3" i="22" s="1"/>
  <c r="AU89" i="3" s="1"/>
  <c r="F11" i="21"/>
  <c r="K11" i="21"/>
  <c r="I11" i="21"/>
  <c r="E11" i="21"/>
  <c r="L11" i="21"/>
  <c r="D11" i="21"/>
  <c r="G11" i="21"/>
  <c r="O11" i="21"/>
  <c r="M11" i="21"/>
  <c r="N11" i="21"/>
  <c r="J11" i="21"/>
  <c r="H11" i="21"/>
  <c r="R11" i="21"/>
  <c r="AX3" i="22" s="1"/>
  <c r="S11" i="21"/>
  <c r="AZ3" i="22" s="1"/>
  <c r="AW89" i="3" s="1"/>
  <c r="T114" i="21"/>
  <c r="T82" i="21"/>
  <c r="T128" i="21"/>
  <c r="T57" i="21"/>
  <c r="T50" i="21"/>
  <c r="T146" i="21"/>
  <c r="T110" i="21"/>
  <c r="T78" i="21"/>
  <c r="T37" i="21"/>
  <c r="T137" i="21"/>
  <c r="T89" i="21"/>
  <c r="T98" i="21"/>
  <c r="T130" i="21"/>
  <c r="P11" i="21"/>
  <c r="B40" i="3"/>
  <c r="AY3" i="22" l="1"/>
  <c r="AV89" i="3"/>
  <c r="M3" i="22"/>
  <c r="K89" i="3" s="1"/>
  <c r="W3" i="22"/>
  <c r="U89" i="3" s="1"/>
  <c r="X3" i="22"/>
  <c r="V89" i="3" s="1"/>
  <c r="U3" i="22"/>
  <c r="S89" i="3" s="1"/>
  <c r="T3" i="22"/>
  <c r="R89" i="3" s="1"/>
  <c r="Q3" i="22"/>
  <c r="O89" i="3" s="1"/>
  <c r="V3" i="22"/>
  <c r="T89" i="3" s="1"/>
  <c r="P3" i="22"/>
  <c r="N89" i="3" s="1"/>
  <c r="N3" i="22"/>
  <c r="L89" i="3" s="1"/>
  <c r="O3" i="22"/>
  <c r="M89" i="3" s="1"/>
  <c r="S3" i="22"/>
  <c r="Q89" i="3" s="1"/>
  <c r="R3" i="22"/>
  <c r="P89" i="3" s="1"/>
  <c r="Q164" i="21"/>
  <c r="Q166" i="21" s="1"/>
  <c r="S164" i="21"/>
  <c r="S166" i="21" s="1"/>
  <c r="R164" i="21"/>
  <c r="R165" i="21" s="1"/>
  <c r="T11" i="21"/>
  <c r="I3" i="22" s="1"/>
  <c r="P164" i="21"/>
  <c r="P165" i="21" s="1"/>
  <c r="L3" i="22"/>
  <c r="G89" i="3" s="1"/>
  <c r="Q165" i="21" l="1"/>
  <c r="S165" i="21"/>
  <c r="P166" i="21"/>
  <c r="R166" i="21"/>
  <c r="T164" i="21"/>
  <c r="T166" i="21" l="1"/>
  <c r="T165" i="21"/>
  <c r="B163" i="35"/>
  <c r="B163" i="32"/>
  <c r="B163" i="29"/>
  <c r="B163" i="24"/>
  <c r="B163" i="30"/>
  <c r="B163" i="27"/>
  <c r="B163" i="34"/>
  <c r="B163" i="28"/>
  <c r="B163" i="33"/>
  <c r="B163" i="31"/>
  <c r="B159" i="24"/>
  <c r="B159" i="30"/>
  <c r="B159" i="31"/>
  <c r="B159" i="34"/>
  <c r="B159" i="28"/>
  <c r="B159" i="33"/>
  <c r="B159" i="29"/>
  <c r="B159" i="27"/>
  <c r="B159" i="35"/>
  <c r="B159" i="32"/>
  <c r="B155" i="34"/>
  <c r="B155" i="30"/>
  <c r="B155" i="33"/>
  <c r="B155" i="28"/>
  <c r="B155" i="35"/>
  <c r="B155" i="32"/>
  <c r="B155" i="29"/>
  <c r="B155" i="24"/>
  <c r="B155" i="31"/>
  <c r="B155" i="27"/>
  <c r="B151" i="34"/>
  <c r="B151" i="31"/>
  <c r="B151" i="35"/>
  <c r="B151" i="32"/>
  <c r="B151" i="29"/>
  <c r="B151" i="24"/>
  <c r="B151" i="30"/>
  <c r="B151" i="27"/>
  <c r="B151" i="33"/>
  <c r="B151" i="28"/>
  <c r="B147" i="35"/>
  <c r="B147" i="32"/>
  <c r="B147" i="29"/>
  <c r="B147" i="24"/>
  <c r="B147" i="30"/>
  <c r="B147" i="27"/>
  <c r="B147" i="34"/>
  <c r="B147" i="28"/>
  <c r="B147" i="31"/>
  <c r="B147" i="33"/>
  <c r="B143" i="24"/>
  <c r="B143" i="30"/>
  <c r="B143" i="31"/>
  <c r="B143" i="34"/>
  <c r="B143" i="28"/>
  <c r="B143" i="33"/>
  <c r="B143" i="29"/>
  <c r="B143" i="32"/>
  <c r="B143" i="27"/>
  <c r="B143" i="35"/>
  <c r="B139" i="34"/>
  <c r="B139" i="30"/>
  <c r="B139" i="33"/>
  <c r="B139" i="28"/>
  <c r="B139" i="35"/>
  <c r="B139" i="32"/>
  <c r="B139" i="29"/>
  <c r="B139" i="27"/>
  <c r="B139" i="24"/>
  <c r="B139" i="31"/>
  <c r="B135" i="32"/>
  <c r="B135" i="34"/>
  <c r="B135" i="35"/>
  <c r="B135" i="30"/>
  <c r="B135" i="29"/>
  <c r="B135" i="24"/>
  <c r="B135" i="28"/>
  <c r="B135" i="27"/>
  <c r="B135" i="31"/>
  <c r="B135" i="33"/>
  <c r="B131" i="35"/>
  <c r="B131" i="32"/>
  <c r="B131" i="29"/>
  <c r="B131" i="24"/>
  <c r="B131" i="30"/>
  <c r="B131" i="27"/>
  <c r="B131" i="34"/>
  <c r="B131" i="28"/>
  <c r="B131" i="33"/>
  <c r="B131" i="31"/>
  <c r="B127" i="24"/>
  <c r="B127" i="30"/>
  <c r="B127" i="34"/>
  <c r="B127" i="28"/>
  <c r="B127" i="31"/>
  <c r="B127" i="33"/>
  <c r="B127" i="29"/>
  <c r="B127" i="27"/>
  <c r="B127" i="32"/>
  <c r="B127" i="35"/>
  <c r="B123" i="34"/>
  <c r="B123" i="30"/>
  <c r="B123" i="33"/>
  <c r="B123" i="28"/>
  <c r="B123" i="35"/>
  <c r="B123" i="32"/>
  <c r="B123" i="29"/>
  <c r="B123" i="24"/>
  <c r="B123" i="31"/>
  <c r="B123" i="27"/>
  <c r="B119" i="33"/>
  <c r="B119" i="31"/>
  <c r="B119" i="35"/>
  <c r="B119" i="32"/>
  <c r="B119" i="29"/>
  <c r="B119" i="24"/>
  <c r="B119" i="30"/>
  <c r="B119" i="27"/>
  <c r="B119" i="34"/>
  <c r="B119" i="28"/>
  <c r="B115" i="35"/>
  <c r="B115" i="32"/>
  <c r="B115" i="29"/>
  <c r="B115" i="24"/>
  <c r="B115" i="30"/>
  <c r="B115" i="27"/>
  <c r="B115" i="34"/>
  <c r="B115" i="28"/>
  <c r="B115" i="31"/>
  <c r="B115" i="33"/>
  <c r="B111" i="24"/>
  <c r="B111" i="30"/>
  <c r="B111" i="31"/>
  <c r="B111" i="34"/>
  <c r="B111" i="28"/>
  <c r="B111" i="33"/>
  <c r="B111" i="29"/>
  <c r="B111" i="32"/>
  <c r="B111" i="27"/>
  <c r="B111" i="35"/>
  <c r="B107" i="34"/>
  <c r="B107" i="30"/>
  <c r="B107" i="33"/>
  <c r="B107" i="28"/>
  <c r="B107" i="35"/>
  <c r="B107" i="32"/>
  <c r="B107" i="29"/>
  <c r="B107" i="24"/>
  <c r="B107" i="31"/>
  <c r="B107" i="27"/>
  <c r="B103" i="33"/>
  <c r="B103" i="29"/>
  <c r="B103" i="35"/>
  <c r="B103" i="32"/>
  <c r="B103" i="27"/>
  <c r="B103" i="24"/>
  <c r="B103" i="30"/>
  <c r="B103" i="31"/>
  <c r="B103" i="28"/>
  <c r="B103" i="34"/>
  <c r="B99" i="35"/>
  <c r="B99" i="32"/>
  <c r="B99" i="29"/>
  <c r="B99" i="24"/>
  <c r="B99" i="30"/>
  <c r="B99" i="27"/>
  <c r="B99" i="34"/>
  <c r="B99" i="28"/>
  <c r="B99" i="33"/>
  <c r="B99" i="31"/>
  <c r="B95" i="24"/>
  <c r="B95" i="30"/>
  <c r="B95" i="27"/>
  <c r="B95" i="34"/>
  <c r="B95" i="28"/>
  <c r="B95" i="33"/>
  <c r="B95" i="31"/>
  <c r="B95" i="35"/>
  <c r="B95" i="32"/>
  <c r="B95" i="29"/>
  <c r="B91" i="34"/>
  <c r="B91" i="28"/>
  <c r="B91" i="33"/>
  <c r="B91" i="31"/>
  <c r="B91" i="35"/>
  <c r="B91" i="32"/>
  <c r="B91" i="29"/>
  <c r="B91" i="30"/>
  <c r="B91" i="24"/>
  <c r="B91" i="27"/>
  <c r="B87" i="33"/>
  <c r="B87" i="31"/>
  <c r="B87" i="35"/>
  <c r="B87" i="32"/>
  <c r="B87" i="24"/>
  <c r="B87" i="30"/>
  <c r="B87" i="27"/>
  <c r="B87" i="29"/>
  <c r="B87" i="34"/>
  <c r="B87" i="28"/>
  <c r="B83" i="35"/>
  <c r="B83" i="32"/>
  <c r="B83" i="29"/>
  <c r="B83" i="34"/>
  <c r="B83" i="28"/>
  <c r="B83" i="30"/>
  <c r="B83" i="33"/>
  <c r="B83" i="31"/>
  <c r="B83" i="27"/>
  <c r="B83" i="24"/>
  <c r="B79" i="24"/>
  <c r="B79" i="30"/>
  <c r="B79" i="27"/>
  <c r="B79" i="33"/>
  <c r="B79" i="31"/>
  <c r="B79" i="34"/>
  <c r="B79" i="32"/>
  <c r="B79" i="28"/>
  <c r="B79" i="29"/>
  <c r="B79" i="35"/>
  <c r="B75" i="34"/>
  <c r="B75" i="28"/>
  <c r="B75" i="35"/>
  <c r="B75" i="32"/>
  <c r="B75" i="29"/>
  <c r="B75" i="31"/>
  <c r="B75" i="33"/>
  <c r="B75" i="30"/>
  <c r="B75" i="27"/>
  <c r="B75" i="24"/>
  <c r="B71" i="33"/>
  <c r="B71" i="31"/>
  <c r="B71" i="24"/>
  <c r="B71" i="30"/>
  <c r="B71" i="27"/>
  <c r="B71" i="32"/>
  <c r="B71" i="34"/>
  <c r="B71" i="28"/>
  <c r="B71" i="29"/>
  <c r="B71" i="35"/>
  <c r="B67" i="35"/>
  <c r="B67" i="33"/>
  <c r="B67" i="29"/>
  <c r="B67" i="34"/>
  <c r="B67" i="28"/>
  <c r="B67" i="24"/>
  <c r="B67" i="27"/>
  <c r="B67" i="32"/>
  <c r="B67" i="30"/>
  <c r="B67" i="31"/>
  <c r="B63" i="24"/>
  <c r="B63" i="30"/>
  <c r="B63" i="27"/>
  <c r="B63" i="33"/>
  <c r="B63" i="31"/>
  <c r="B63" i="28"/>
  <c r="B63" i="34"/>
  <c r="B63" i="32"/>
  <c r="B63" i="29"/>
  <c r="B63" i="35"/>
  <c r="B59" i="34"/>
  <c r="B59" i="28"/>
  <c r="B59" i="35"/>
  <c r="B59" i="32"/>
  <c r="B59" i="29"/>
  <c r="B59" i="33"/>
  <c r="B59" i="24"/>
  <c r="B59" i="30"/>
  <c r="B59" i="31"/>
  <c r="B59" i="27"/>
  <c r="B55" i="32"/>
  <c r="B55" i="31"/>
  <c r="B55" i="24"/>
  <c r="B55" i="28"/>
  <c r="B55" i="27"/>
  <c r="B55" i="35"/>
  <c r="B55" i="29"/>
  <c r="B55" i="34"/>
  <c r="B55" i="30"/>
  <c r="B55" i="33"/>
  <c r="B51" i="35"/>
  <c r="B51" i="30"/>
  <c r="B51" i="27"/>
  <c r="B51" i="34"/>
  <c r="B51" i="31"/>
  <c r="B51" i="28"/>
  <c r="B51" i="24"/>
  <c r="B51" i="32"/>
  <c r="B51" i="29"/>
  <c r="B51" i="33"/>
  <c r="B47" i="24"/>
  <c r="B47" i="30"/>
  <c r="B47" i="27"/>
  <c r="B47" i="32"/>
  <c r="B47" i="31"/>
  <c r="B47" i="34"/>
  <c r="B47" i="35"/>
  <c r="B47" i="33"/>
  <c r="B47" i="28"/>
  <c r="B47" i="29"/>
  <c r="B43" i="34"/>
  <c r="B43" i="33"/>
  <c r="B43" i="35"/>
  <c r="B43" i="30"/>
  <c r="B43" i="29"/>
  <c r="B43" i="31"/>
  <c r="B43" i="24"/>
  <c r="B43" i="32"/>
  <c r="B43" i="28"/>
  <c r="B43" i="27"/>
  <c r="B39" i="24"/>
  <c r="B39" i="28"/>
  <c r="B39" i="27"/>
  <c r="B39" i="30"/>
  <c r="B39" i="35"/>
  <c r="B39" i="33"/>
  <c r="B39" i="34"/>
  <c r="B39" i="31"/>
  <c r="B39" i="32"/>
  <c r="B39" i="29"/>
  <c r="B35" i="34"/>
  <c r="B35" i="31"/>
  <c r="B35" i="30"/>
  <c r="B35" i="33"/>
  <c r="B35" i="35"/>
  <c r="B35" i="28"/>
  <c r="B35" i="24"/>
  <c r="B35" i="29"/>
  <c r="B35" i="32"/>
  <c r="B35" i="27"/>
  <c r="B31" i="32"/>
  <c r="B31" i="31"/>
  <c r="B31" i="33"/>
  <c r="B31" i="27"/>
  <c r="B31" i="35"/>
  <c r="B31" i="30"/>
  <c r="B31" i="24"/>
  <c r="B31" i="28"/>
  <c r="B31" i="34"/>
  <c r="B31" i="29"/>
  <c r="B27" i="35"/>
  <c r="B27" i="30"/>
  <c r="B27" i="29"/>
  <c r="B27" i="32"/>
  <c r="B27" i="27"/>
  <c r="B27" i="28"/>
  <c r="B27" i="24"/>
  <c r="B27" i="33"/>
  <c r="B27" i="34"/>
  <c r="B27" i="31"/>
  <c r="B23" i="24"/>
  <c r="B23" i="28"/>
  <c r="B23" i="27"/>
  <c r="B23" i="32"/>
  <c r="B23" i="29"/>
  <c r="B23" i="30"/>
  <c r="B23" i="35"/>
  <c r="B23" i="33"/>
  <c r="B23" i="34"/>
  <c r="B23" i="31"/>
  <c r="B19" i="34"/>
  <c r="B19" i="31"/>
  <c r="B19" i="33"/>
  <c r="B19" i="32"/>
  <c r="B19" i="27"/>
  <c r="B19" i="30"/>
  <c r="B19" i="35"/>
  <c r="B19" i="28"/>
  <c r="B19" i="24"/>
  <c r="B19" i="29"/>
  <c r="B15" i="32"/>
  <c r="B15" i="31"/>
  <c r="B15" i="34"/>
  <c r="B15" i="29"/>
  <c r="B15" i="33"/>
  <c r="B15" i="27"/>
  <c r="B15" i="35"/>
  <c r="B15" i="30"/>
  <c r="B15" i="24"/>
  <c r="B15" i="28"/>
  <c r="B161" i="24"/>
  <c r="B161" i="31"/>
  <c r="B161" i="30"/>
  <c r="B161" i="34"/>
  <c r="B161" i="32"/>
  <c r="B161" i="33"/>
  <c r="B161" i="28"/>
  <c r="B161" i="29"/>
  <c r="B161" i="35"/>
  <c r="B161" i="27"/>
  <c r="B157" i="35"/>
  <c r="B157" i="29"/>
  <c r="B157" i="28"/>
  <c r="B157" i="34"/>
  <c r="B157" i="32"/>
  <c r="B157" i="33"/>
  <c r="B157" i="30"/>
  <c r="B157" i="31"/>
  <c r="B157" i="24"/>
  <c r="B157" i="27"/>
  <c r="B153" i="34"/>
  <c r="B153" i="27"/>
  <c r="B153" i="35"/>
  <c r="B153" i="30"/>
  <c r="B153" i="33"/>
  <c r="B153" i="28"/>
  <c r="B153" i="31"/>
  <c r="B153" i="32"/>
  <c r="B153" i="24"/>
  <c r="B153" i="29"/>
  <c r="B149" i="33"/>
  <c r="B149" i="27"/>
  <c r="B149" i="35"/>
  <c r="B149" i="29"/>
  <c r="B149" i="34"/>
  <c r="B149" i="30"/>
  <c r="B149" i="31"/>
  <c r="B149" i="28"/>
  <c r="B149" i="24"/>
  <c r="B149" i="32"/>
  <c r="B145" i="24"/>
  <c r="B145" i="31"/>
  <c r="B145" i="30"/>
  <c r="B145" i="35"/>
  <c r="B145" i="27"/>
  <c r="B145" i="34"/>
  <c r="B145" i="32"/>
  <c r="B145" i="33"/>
  <c r="B145" i="28"/>
  <c r="B145" i="29"/>
  <c r="B141" i="35"/>
  <c r="B141" i="29"/>
  <c r="B141" i="28"/>
  <c r="B141" i="24"/>
  <c r="B141" i="27"/>
  <c r="B141" i="34"/>
  <c r="B141" i="32"/>
  <c r="B141" i="33"/>
  <c r="B141" i="30"/>
  <c r="B141" i="31"/>
  <c r="B137" i="34"/>
  <c r="B137" i="27"/>
  <c r="B137" i="32"/>
  <c r="B137" i="24"/>
  <c r="B137" i="29"/>
  <c r="B137" i="35"/>
  <c r="B137" i="30"/>
  <c r="B137" i="33"/>
  <c r="B137" i="28"/>
  <c r="B137" i="31"/>
  <c r="B133" i="33"/>
  <c r="B133" i="27"/>
  <c r="B133" i="24"/>
  <c r="B133" i="32"/>
  <c r="B133" i="35"/>
  <c r="B133" i="29"/>
  <c r="B133" i="34"/>
  <c r="B133" i="30"/>
  <c r="B133" i="31"/>
  <c r="B133" i="28"/>
  <c r="B129" i="24"/>
  <c r="B129" i="31"/>
  <c r="B129" i="30"/>
  <c r="B129" i="29"/>
  <c r="B129" i="35"/>
  <c r="B129" i="27"/>
  <c r="B129" i="34"/>
  <c r="B129" i="32"/>
  <c r="B129" i="28"/>
  <c r="B129" i="33"/>
  <c r="B125" i="35"/>
  <c r="B125" i="29"/>
  <c r="B125" i="28"/>
  <c r="B125" i="31"/>
  <c r="B125" i="24"/>
  <c r="B125" i="27"/>
  <c r="B125" i="34"/>
  <c r="B125" i="32"/>
  <c r="B125" i="33"/>
  <c r="B125" i="30"/>
  <c r="B121" i="33"/>
  <c r="B121" i="27"/>
  <c r="B121" i="32"/>
  <c r="B121" i="31"/>
  <c r="B121" i="24"/>
  <c r="B121" i="29"/>
  <c r="B121" i="35"/>
  <c r="B121" i="30"/>
  <c r="B121" i="28"/>
  <c r="B121" i="34"/>
  <c r="B117" i="34"/>
  <c r="B117" i="27"/>
  <c r="B117" i="31"/>
  <c r="B117" i="28"/>
  <c r="B117" i="24"/>
  <c r="B117" i="32"/>
  <c r="B117" i="35"/>
  <c r="B117" i="29"/>
  <c r="B117" i="33"/>
  <c r="B117" i="30"/>
  <c r="B113" i="24"/>
  <c r="B113" i="31"/>
  <c r="B113" i="30"/>
  <c r="B113" i="34"/>
  <c r="B113" i="28"/>
  <c r="B113" i="29"/>
  <c r="B113" i="35"/>
  <c r="B113" i="27"/>
  <c r="B113" i="32"/>
  <c r="B113" i="33"/>
  <c r="B109" i="35"/>
  <c r="B109" i="34"/>
  <c r="B109" i="30"/>
  <c r="B109" i="31"/>
  <c r="B109" i="28"/>
  <c r="B109" i="24"/>
  <c r="B109" i="29"/>
  <c r="B109" i="33"/>
  <c r="B109" i="32"/>
  <c r="B109" i="27"/>
  <c r="B105" i="24"/>
  <c r="B105" i="29"/>
  <c r="B105" i="32"/>
  <c r="B105" i="35"/>
  <c r="B105" i="31"/>
  <c r="B105" i="33"/>
  <c r="B105" i="30"/>
  <c r="B105" i="27"/>
  <c r="B105" i="34"/>
  <c r="B105" i="28"/>
  <c r="B101" i="35"/>
  <c r="B101" i="31"/>
  <c r="B101" i="33"/>
  <c r="B101" i="29"/>
  <c r="B101" i="27"/>
  <c r="B101" i="34"/>
  <c r="B101" i="30"/>
  <c r="B101" i="28"/>
  <c r="B101" i="24"/>
  <c r="B101" i="32"/>
  <c r="B97" i="33"/>
  <c r="B97" i="32"/>
  <c r="B97" i="27"/>
  <c r="B97" i="34"/>
  <c r="B97" i="30"/>
  <c r="B97" i="24"/>
  <c r="B97" i="31"/>
  <c r="B97" i="28"/>
  <c r="B97" i="35"/>
  <c r="B97" i="29"/>
  <c r="B93" i="34"/>
  <c r="B93" i="30"/>
  <c r="B93" i="24"/>
  <c r="B93" i="31"/>
  <c r="B93" i="28"/>
  <c r="B93" i="35"/>
  <c r="B93" i="29"/>
  <c r="B93" i="33"/>
  <c r="B93" i="32"/>
  <c r="B93" i="27"/>
  <c r="B89" i="24"/>
  <c r="B89" i="31"/>
  <c r="B89" i="32"/>
  <c r="B89" i="35"/>
  <c r="B89" i="29"/>
  <c r="B89" i="33"/>
  <c r="B89" i="30"/>
  <c r="B89" i="27"/>
  <c r="B89" i="28"/>
  <c r="B89" i="34"/>
  <c r="B85" i="35"/>
  <c r="B85" i="31"/>
  <c r="B85" i="33"/>
  <c r="B85" i="29"/>
  <c r="B85" i="27"/>
  <c r="B85" i="34"/>
  <c r="B85" i="30"/>
  <c r="B85" i="24"/>
  <c r="B85" i="32"/>
  <c r="B85" i="28"/>
  <c r="B81" i="33"/>
  <c r="B81" i="32"/>
  <c r="B81" i="27"/>
  <c r="B81" i="34"/>
  <c r="B81" i="30"/>
  <c r="B81" i="24"/>
  <c r="B81" i="31"/>
  <c r="B81" i="28"/>
  <c r="B81" i="35"/>
  <c r="B81" i="29"/>
  <c r="B77" i="34"/>
  <c r="B77" i="30"/>
  <c r="B77" i="24"/>
  <c r="B77" i="31"/>
  <c r="B77" i="35"/>
  <c r="B77" i="29"/>
  <c r="B77" i="32"/>
  <c r="B77" i="28"/>
  <c r="B77" i="27"/>
  <c r="B77" i="33"/>
  <c r="B73" i="24"/>
  <c r="B73" i="31"/>
  <c r="B73" i="32"/>
  <c r="B73" i="33"/>
  <c r="B73" i="30"/>
  <c r="B73" i="27"/>
  <c r="B73" i="34"/>
  <c r="B73" i="29"/>
  <c r="B73" i="28"/>
  <c r="B73" i="35"/>
  <c r="B69" i="35"/>
  <c r="B69" i="31"/>
  <c r="B69" i="34"/>
  <c r="B69" i="30"/>
  <c r="B69" i="24"/>
  <c r="B69" i="28"/>
  <c r="B69" i="33"/>
  <c r="B69" i="27"/>
  <c r="B69" i="32"/>
  <c r="B69" i="29"/>
  <c r="B162" i="31"/>
  <c r="B162" i="30"/>
  <c r="B162" i="35"/>
  <c r="B162" i="34"/>
  <c r="B162" i="27"/>
  <c r="B162" i="32"/>
  <c r="B162" i="28"/>
  <c r="B162" i="24"/>
  <c r="B162" i="29"/>
  <c r="B162" i="33"/>
  <c r="B158" i="24"/>
  <c r="B158" i="34"/>
  <c r="B158" i="30"/>
  <c r="B158" i="29"/>
  <c r="B158" i="31"/>
  <c r="B158" i="28"/>
  <c r="B158" i="33"/>
  <c r="B158" i="27"/>
  <c r="B158" i="35"/>
  <c r="B158" i="32"/>
  <c r="B154" i="24"/>
  <c r="B154" i="33"/>
  <c r="B154" i="35"/>
  <c r="B154" i="32"/>
  <c r="B154" i="27"/>
  <c r="B154" i="34"/>
  <c r="B154" i="30"/>
  <c r="B154" i="31"/>
  <c r="B154" i="28"/>
  <c r="B154" i="29"/>
  <c r="B150" i="35"/>
  <c r="B150" i="31"/>
  <c r="B150" i="29"/>
  <c r="B150" i="24"/>
  <c r="B150" i="32"/>
  <c r="B150" i="27"/>
  <c r="B150" i="34"/>
  <c r="B150" i="30"/>
  <c r="B150" i="28"/>
  <c r="B150" i="33"/>
  <c r="B146" i="24"/>
  <c r="B146" i="32"/>
  <c r="B146" i="29"/>
  <c r="B146" i="31"/>
  <c r="B146" i="30"/>
  <c r="B146" i="34"/>
  <c r="B146" i="28"/>
  <c r="B146" i="35"/>
  <c r="B146" i="33"/>
  <c r="B146" i="27"/>
  <c r="B142" i="34"/>
  <c r="B142" i="30"/>
  <c r="B142" i="29"/>
  <c r="B142" i="31"/>
  <c r="B142" i="28"/>
  <c r="B142" i="35"/>
  <c r="B142" i="33"/>
  <c r="B142" i="27"/>
  <c r="B142" i="24"/>
  <c r="B142" i="32"/>
  <c r="B138" i="24"/>
  <c r="B138" i="33"/>
  <c r="B138" i="35"/>
  <c r="B138" i="32"/>
  <c r="B138" i="29"/>
  <c r="B138" i="34"/>
  <c r="B138" i="30"/>
  <c r="B138" i="27"/>
  <c r="B138" i="28"/>
  <c r="B138" i="31"/>
  <c r="B134" i="35"/>
  <c r="B134" i="31"/>
  <c r="B134" i="29"/>
  <c r="B134" i="24"/>
  <c r="B134" i="32"/>
  <c r="B134" i="27"/>
  <c r="B134" i="34"/>
  <c r="B134" i="30"/>
  <c r="B134" i="33"/>
  <c r="B134" i="28"/>
  <c r="B130" i="24"/>
  <c r="B130" i="32"/>
  <c r="B130" i="34"/>
  <c r="B130" i="30"/>
  <c r="B130" i="29"/>
  <c r="B130" i="31"/>
  <c r="B130" i="28"/>
  <c r="B130" i="35"/>
  <c r="B130" i="33"/>
  <c r="B130" i="27"/>
  <c r="B126" i="34"/>
  <c r="B126" i="30"/>
  <c r="B126" i="31"/>
  <c r="B126" i="28"/>
  <c r="B126" i="35"/>
  <c r="B126" i="33"/>
  <c r="B126" i="27"/>
  <c r="B126" i="32"/>
  <c r="B126" i="29"/>
  <c r="B126" i="24"/>
  <c r="B122" i="32"/>
  <c r="B122" i="24"/>
  <c r="B122" i="35"/>
  <c r="B122" i="33"/>
  <c r="B122" i="29"/>
  <c r="B122" i="34"/>
  <c r="B122" i="30"/>
  <c r="B122" i="27"/>
  <c r="B122" i="31"/>
  <c r="B122" i="28"/>
  <c r="B118" i="35"/>
  <c r="B118" i="31"/>
  <c r="B118" i="29"/>
  <c r="B118" i="24"/>
  <c r="B118" i="32"/>
  <c r="B118" i="34"/>
  <c r="B118" i="30"/>
  <c r="B118" i="27"/>
  <c r="B118" i="33"/>
  <c r="B118" i="28"/>
  <c r="B114" i="24"/>
  <c r="B114" i="32"/>
  <c r="B114" i="29"/>
  <c r="B114" i="34"/>
  <c r="B114" i="30"/>
  <c r="B114" i="31"/>
  <c r="B114" i="28"/>
  <c r="B114" i="33"/>
  <c r="B114" i="27"/>
  <c r="B114" i="35"/>
  <c r="B110" i="24"/>
  <c r="B110" i="31"/>
  <c r="B110" i="35"/>
  <c r="B110" i="33"/>
  <c r="B110" i="27"/>
  <c r="B110" i="30"/>
  <c r="B110" i="28"/>
  <c r="B110" i="34"/>
  <c r="B110" i="32"/>
  <c r="B110" i="29"/>
  <c r="B106" i="34"/>
  <c r="B106" i="33"/>
  <c r="B106" i="35"/>
  <c r="B106" i="30"/>
  <c r="B106" i="24"/>
  <c r="B106" i="28"/>
  <c r="B106" i="31"/>
  <c r="B106" i="27"/>
  <c r="B106" i="32"/>
  <c r="B106" i="29"/>
  <c r="B102" i="34"/>
  <c r="B102" i="30"/>
  <c r="B102" i="35"/>
  <c r="B102" i="32"/>
  <c r="B102" i="24"/>
  <c r="B102" i="28"/>
  <c r="B102" i="33"/>
  <c r="B102" i="29"/>
  <c r="B102" i="31"/>
  <c r="B102" i="27"/>
  <c r="B98" i="33"/>
  <c r="B98" i="29"/>
  <c r="B98" i="35"/>
  <c r="B98" i="30"/>
  <c r="B98" i="31"/>
  <c r="B98" i="24"/>
  <c r="B98" i="28"/>
  <c r="B98" i="34"/>
  <c r="B98" i="27"/>
  <c r="B98" i="32"/>
  <c r="B94" i="35"/>
  <c r="B94" i="32"/>
  <c r="B94" i="31"/>
  <c r="B94" i="30"/>
  <c r="B94" i="29"/>
  <c r="B94" i="34"/>
  <c r="B94" i="28"/>
  <c r="B94" i="24"/>
  <c r="B94" i="27"/>
  <c r="B94" i="33"/>
  <c r="B90" i="34"/>
  <c r="B90" i="28"/>
  <c r="B90" i="30"/>
  <c r="B90" i="29"/>
  <c r="B90" i="35"/>
  <c r="B90" i="33"/>
  <c r="B90" i="24"/>
  <c r="B90" i="31"/>
  <c r="B90" i="32"/>
  <c r="B90" i="27"/>
  <c r="B86" i="34"/>
  <c r="B86" i="28"/>
  <c r="B86" i="32"/>
  <c r="B86" i="27"/>
  <c r="B86" i="35"/>
  <c r="B86" i="30"/>
  <c r="B86" i="24"/>
  <c r="B86" i="29"/>
  <c r="B86" i="33"/>
  <c r="B86" i="31"/>
  <c r="B82" i="33"/>
  <c r="B82" i="29"/>
  <c r="B82" i="32"/>
  <c r="B82" i="35"/>
  <c r="B82" i="30"/>
  <c r="B82" i="31"/>
  <c r="B82" i="24"/>
  <c r="B82" i="28"/>
  <c r="B82" i="34"/>
  <c r="B82" i="27"/>
  <c r="B78" i="35"/>
  <c r="B78" i="32"/>
  <c r="B78" i="29"/>
  <c r="B78" i="33"/>
  <c r="B78" i="30"/>
  <c r="B78" i="31"/>
  <c r="B78" i="34"/>
  <c r="B78" i="28"/>
  <c r="B78" i="24"/>
  <c r="B78" i="27"/>
  <c r="B74" i="34"/>
  <c r="B74" i="28"/>
  <c r="B74" i="27"/>
  <c r="B74" i="32"/>
  <c r="B74" i="29"/>
  <c r="B74" i="30"/>
  <c r="B74" i="35"/>
  <c r="B74" i="33"/>
  <c r="B74" i="24"/>
  <c r="B74" i="31"/>
  <c r="B70" i="34"/>
  <c r="B70" i="28"/>
  <c r="B70" i="27"/>
  <c r="B70" i="33"/>
  <c r="B70" i="31"/>
  <c r="B70" i="32"/>
  <c r="B70" i="35"/>
  <c r="B70" i="30"/>
  <c r="B70" i="24"/>
  <c r="B70" i="29"/>
  <c r="B66" i="32"/>
  <c r="B66" i="29"/>
  <c r="B66" i="34"/>
  <c r="B66" i="27"/>
  <c r="B66" i="33"/>
  <c r="B66" i="35"/>
  <c r="B66" i="30"/>
  <c r="B66" i="31"/>
  <c r="B66" i="24"/>
  <c r="B66" i="28"/>
  <c r="B62" i="35"/>
  <c r="B62" i="30"/>
  <c r="B62" i="31"/>
  <c r="B62" i="33"/>
  <c r="B62" i="27"/>
  <c r="B62" i="32"/>
  <c r="B62" i="29"/>
  <c r="B62" i="28"/>
  <c r="B62" i="34"/>
  <c r="B62" i="24"/>
  <c r="B58" i="24"/>
  <c r="B58" i="30"/>
  <c r="B58" i="34"/>
  <c r="B58" i="31"/>
  <c r="B58" i="33"/>
  <c r="B58" i="27"/>
  <c r="B58" i="32"/>
  <c r="B58" i="29"/>
  <c r="B58" i="35"/>
  <c r="B58" i="28"/>
  <c r="B54" i="24"/>
  <c r="B54" i="28"/>
  <c r="B54" i="34"/>
  <c r="B54" i="29"/>
  <c r="B54" i="33"/>
  <c r="B54" i="31"/>
  <c r="B54" i="32"/>
  <c r="B54" i="27"/>
  <c r="B54" i="35"/>
  <c r="B54" i="30"/>
  <c r="B50" i="33"/>
  <c r="B50" i="29"/>
  <c r="B50" i="24"/>
  <c r="B50" i="28"/>
  <c r="B50" i="34"/>
  <c r="B50" i="27"/>
  <c r="B50" i="32"/>
  <c r="B50" i="35"/>
  <c r="B50" i="30"/>
  <c r="B50" i="31"/>
  <c r="B46" i="35"/>
  <c r="B46" i="32"/>
  <c r="B46" i="29"/>
  <c r="B46" i="34"/>
  <c r="B46" i="28"/>
  <c r="B46" i="33"/>
  <c r="B46" i="27"/>
  <c r="B46" i="24"/>
  <c r="B46" i="31"/>
  <c r="B46" i="30"/>
  <c r="B42" i="24"/>
  <c r="B42" i="30"/>
  <c r="B42" i="29"/>
  <c r="B42" i="35"/>
  <c r="B42" i="28"/>
  <c r="B42" i="34"/>
  <c r="B42" i="31"/>
  <c r="B42" i="33"/>
  <c r="B42" i="27"/>
  <c r="B42" i="32"/>
  <c r="B38" i="33"/>
  <c r="B38" i="28"/>
  <c r="B38" i="35"/>
  <c r="B38" i="30"/>
  <c r="B38" i="34"/>
  <c r="B38" i="29"/>
  <c r="B38" i="24"/>
  <c r="B38" i="31"/>
  <c r="B38" i="27"/>
  <c r="B38" i="32"/>
  <c r="B34" i="33"/>
  <c r="B34" i="29"/>
  <c r="B34" i="35"/>
  <c r="B34" i="30"/>
  <c r="B34" i="31"/>
  <c r="B34" i="24"/>
  <c r="B34" i="28"/>
  <c r="B34" i="34"/>
  <c r="B34" i="27"/>
  <c r="B34" i="32"/>
  <c r="B30" i="35"/>
  <c r="B30" i="24"/>
  <c r="B30" i="27"/>
  <c r="B30" i="30"/>
  <c r="B30" i="34"/>
  <c r="B30" i="28"/>
  <c r="B30" i="33"/>
  <c r="B30" i="31"/>
  <c r="B30" i="29"/>
  <c r="B30" i="32"/>
  <c r="B26" i="24"/>
  <c r="B26" i="30"/>
  <c r="B26" i="27"/>
  <c r="B26" i="32"/>
  <c r="B26" i="35"/>
  <c r="B26" i="28"/>
  <c r="B26" i="34"/>
  <c r="B26" i="31"/>
  <c r="B26" i="33"/>
  <c r="B26" i="29"/>
  <c r="B22" i="24"/>
  <c r="B22" i="28"/>
  <c r="B22" i="27"/>
  <c r="B22" i="32"/>
  <c r="B22" i="35"/>
  <c r="B22" i="30"/>
  <c r="B22" i="34"/>
  <c r="B22" i="29"/>
  <c r="B22" i="31"/>
  <c r="B22" i="33"/>
  <c r="B18" i="33"/>
  <c r="B18" i="29"/>
  <c r="B18" i="32"/>
  <c r="B18" i="31"/>
  <c r="B18" i="35"/>
  <c r="B18" i="30"/>
  <c r="B18" i="34"/>
  <c r="B18" i="28"/>
  <c r="B18" i="24"/>
  <c r="B18" i="27"/>
  <c r="B14" i="35"/>
  <c r="B14" i="32"/>
  <c r="B14" i="31"/>
  <c r="B14" i="33"/>
  <c r="B14" i="30"/>
  <c r="B14" i="29"/>
  <c r="B14" i="24"/>
  <c r="B14" i="28"/>
  <c r="B14" i="27"/>
  <c r="B14" i="34"/>
  <c r="B160" i="35"/>
  <c r="B160" i="31"/>
  <c r="B160" i="33"/>
  <c r="B160" i="30"/>
  <c r="B160" i="32"/>
  <c r="B160" i="28"/>
  <c r="B160" i="24"/>
  <c r="B160" i="29"/>
  <c r="B160" i="34"/>
  <c r="B160" i="27"/>
  <c r="B156" i="33"/>
  <c r="B156" i="29"/>
  <c r="B156" i="32"/>
  <c r="B156" i="28"/>
  <c r="B156" i="31"/>
  <c r="B156" i="30"/>
  <c r="B156" i="24"/>
  <c r="B156" i="34"/>
  <c r="B156" i="27"/>
  <c r="B156" i="35"/>
  <c r="B152" i="34"/>
  <c r="B152" i="27"/>
  <c r="B152" i="35"/>
  <c r="B152" i="28"/>
  <c r="B152" i="32"/>
  <c r="B152" i="24"/>
  <c r="B152" i="31"/>
  <c r="B152" i="30"/>
  <c r="B152" i="33"/>
  <c r="B152" i="29"/>
  <c r="B148" i="24"/>
  <c r="B148" i="32"/>
  <c r="B148" i="28"/>
  <c r="B148" i="33"/>
  <c r="B148" i="27"/>
  <c r="B148" i="35"/>
  <c r="B148" i="31"/>
  <c r="B148" i="30"/>
  <c r="B148" i="29"/>
  <c r="B148" i="34"/>
  <c r="B144" i="35"/>
  <c r="B144" i="31"/>
  <c r="B144" i="34"/>
  <c r="B144" i="27"/>
  <c r="B144" i="33"/>
  <c r="B144" i="30"/>
  <c r="B144" i="32"/>
  <c r="B144" i="28"/>
  <c r="B144" i="24"/>
  <c r="B144" i="29"/>
  <c r="B140" i="33"/>
  <c r="B140" i="29"/>
  <c r="B140" i="35"/>
  <c r="B140" i="27"/>
  <c r="B140" i="32"/>
  <c r="B140" i="28"/>
  <c r="B140" i="34"/>
  <c r="B140" i="30"/>
  <c r="B140" i="31"/>
  <c r="B140" i="24"/>
  <c r="B136" i="34"/>
  <c r="B136" i="27"/>
  <c r="B136" i="33"/>
  <c r="B136" i="29"/>
  <c r="B136" i="35"/>
  <c r="B136" i="28"/>
  <c r="B136" i="32"/>
  <c r="B136" i="24"/>
  <c r="B136" i="31"/>
  <c r="B136" i="30"/>
  <c r="B132" i="24"/>
  <c r="B132" i="35"/>
  <c r="B132" i="30"/>
  <c r="B132" i="34"/>
  <c r="B132" i="29"/>
  <c r="B132" i="33"/>
  <c r="B132" i="27"/>
  <c r="B132" i="32"/>
  <c r="B132" i="31"/>
  <c r="B132" i="28"/>
  <c r="B128" i="35"/>
  <c r="B128" i="31"/>
  <c r="B128" i="28"/>
  <c r="B128" i="24"/>
  <c r="B128" i="29"/>
  <c r="B128" i="34"/>
  <c r="B128" i="27"/>
  <c r="B128" i="33"/>
  <c r="B128" i="30"/>
  <c r="B128" i="32"/>
  <c r="B124" i="33"/>
  <c r="B124" i="29"/>
  <c r="B124" i="24"/>
  <c r="B124" i="31"/>
  <c r="B124" i="35"/>
  <c r="B124" i="27"/>
  <c r="B124" i="32"/>
  <c r="B124" i="28"/>
  <c r="B124" i="34"/>
  <c r="B124" i="30"/>
  <c r="B120" i="32"/>
  <c r="B120" i="27"/>
  <c r="B120" i="24"/>
  <c r="B120" i="31"/>
  <c r="B120" i="30"/>
  <c r="B120" i="33"/>
  <c r="B120" i="29"/>
  <c r="B120" i="35"/>
  <c r="B120" i="28"/>
  <c r="B120" i="34"/>
  <c r="B116" i="24"/>
  <c r="B116" i="31"/>
  <c r="B116" i="30"/>
  <c r="B116" i="29"/>
  <c r="B116" i="28"/>
  <c r="B116" i="33"/>
  <c r="B116" i="27"/>
  <c r="B116" i="32"/>
  <c r="B116" i="34"/>
  <c r="B116" i="35"/>
  <c r="B112" i="35"/>
  <c r="B112" i="31"/>
  <c r="B112" i="32"/>
  <c r="B112" i="28"/>
  <c r="B112" i="24"/>
  <c r="B112" i="29"/>
  <c r="B112" i="33"/>
  <c r="B112" i="27"/>
  <c r="B112" i="34"/>
  <c r="B112" i="30"/>
  <c r="B108" i="33"/>
  <c r="B108" i="29"/>
  <c r="B108" i="27"/>
  <c r="B108" i="34"/>
  <c r="B108" i="24"/>
  <c r="B108" i="31"/>
  <c r="B108" i="35"/>
  <c r="B108" i="28"/>
  <c r="B108" i="32"/>
  <c r="B108" i="30"/>
  <c r="B104" i="32"/>
  <c r="B104" i="27"/>
  <c r="B104" i="34"/>
  <c r="B104" i="24"/>
  <c r="B104" i="29"/>
  <c r="B104" i="30"/>
  <c r="B104" i="33"/>
  <c r="B104" i="31"/>
  <c r="B104" i="35"/>
  <c r="B104" i="28"/>
  <c r="B100" i="24"/>
  <c r="B100" i="34"/>
  <c r="B100" i="35"/>
  <c r="B100" i="28"/>
  <c r="B100" i="31"/>
  <c r="B100" i="33"/>
  <c r="B100" i="29"/>
  <c r="B100" i="30"/>
  <c r="B100" i="32"/>
  <c r="B100" i="27"/>
  <c r="B96" i="35"/>
  <c r="B96" i="31"/>
  <c r="B96" i="33"/>
  <c r="B96" i="29"/>
  <c r="B96" i="27"/>
  <c r="B96" i="34"/>
  <c r="B96" i="30"/>
  <c r="B96" i="28"/>
  <c r="B96" i="24"/>
  <c r="B96" i="32"/>
  <c r="B92" i="33"/>
  <c r="B92" i="29"/>
  <c r="B92" i="27"/>
  <c r="B92" i="32"/>
  <c r="B92" i="28"/>
  <c r="B92" i="24"/>
  <c r="B92" i="34"/>
  <c r="B92" i="30"/>
  <c r="B92" i="35"/>
  <c r="B92" i="31"/>
  <c r="B88" i="32"/>
  <c r="B88" i="27"/>
  <c r="B88" i="24"/>
  <c r="B88" i="34"/>
  <c r="B88" i="28"/>
  <c r="B88" i="33"/>
  <c r="B88" i="31"/>
  <c r="B88" i="35"/>
  <c r="B88" i="29"/>
  <c r="B88" i="30"/>
  <c r="B84" i="24"/>
  <c r="B84" i="34"/>
  <c r="B84" i="28"/>
  <c r="B84" i="33"/>
  <c r="B84" i="31"/>
  <c r="B84" i="35"/>
  <c r="B84" i="29"/>
  <c r="B84" i="27"/>
  <c r="B84" i="32"/>
  <c r="B84" i="30"/>
  <c r="B80" i="35"/>
  <c r="B80" i="31"/>
  <c r="B80" i="33"/>
  <c r="B80" i="29"/>
  <c r="B80" i="27"/>
  <c r="B80" i="34"/>
  <c r="B80" i="30"/>
  <c r="B80" i="24"/>
  <c r="B80" i="32"/>
  <c r="B80" i="28"/>
  <c r="B76" i="33"/>
  <c r="B76" i="29"/>
  <c r="B76" i="32"/>
  <c r="B76" i="28"/>
  <c r="B76" i="24"/>
  <c r="B76" i="34"/>
  <c r="B76" i="27"/>
  <c r="B76" i="35"/>
  <c r="B76" i="31"/>
  <c r="B76" i="30"/>
  <c r="B72" i="32"/>
  <c r="B72" i="28"/>
  <c r="B72" i="24"/>
  <c r="B72" i="34"/>
  <c r="B72" i="30"/>
  <c r="B72" i="33"/>
  <c r="B72" i="31"/>
  <c r="B72" i="29"/>
  <c r="B72" i="27"/>
  <c r="B72" i="35"/>
  <c r="B68" i="24"/>
  <c r="B68" i="31"/>
  <c r="B68" i="27"/>
  <c r="B68" i="32"/>
  <c r="B68" i="29"/>
  <c r="B68" i="35"/>
  <c r="B68" i="34"/>
  <c r="B68" i="28"/>
  <c r="B68" i="33"/>
  <c r="B68" i="30"/>
  <c r="B64" i="35"/>
  <c r="B64" i="31"/>
  <c r="B64" i="34"/>
  <c r="B64" i="29"/>
  <c r="B64" i="27"/>
  <c r="B64" i="33"/>
  <c r="B64" i="30"/>
  <c r="B64" i="24"/>
  <c r="B64" i="32"/>
  <c r="B64" i="28"/>
  <c r="B60" i="32"/>
  <c r="B60" i="29"/>
  <c r="B60" i="34"/>
  <c r="B60" i="28"/>
  <c r="B60" i="24"/>
  <c r="B60" i="33"/>
  <c r="B60" i="27"/>
  <c r="B60" i="30"/>
  <c r="B60" i="35"/>
  <c r="B60" i="31"/>
  <c r="B56" i="34"/>
  <c r="B56" i="28"/>
  <c r="B56" i="24"/>
  <c r="B56" i="33"/>
  <c r="B56" i="27"/>
  <c r="B56" i="35"/>
  <c r="B56" i="31"/>
  <c r="B56" i="32"/>
  <c r="B56" i="29"/>
  <c r="B56" i="30"/>
  <c r="B52" i="24"/>
  <c r="B52" i="31"/>
  <c r="B52" i="30"/>
  <c r="B52" i="32"/>
  <c r="B52" i="29"/>
  <c r="B52" i="35"/>
  <c r="B52" i="34"/>
  <c r="B52" i="27"/>
  <c r="B52" i="33"/>
  <c r="B52" i="28"/>
  <c r="B48" i="35"/>
  <c r="B48" i="31"/>
  <c r="B48" i="34"/>
  <c r="B48" i="29"/>
  <c r="B48" i="28"/>
  <c r="B48" i="32"/>
  <c r="B48" i="30"/>
  <c r="B48" i="33"/>
  <c r="B48" i="27"/>
  <c r="B48" i="24"/>
  <c r="B44" i="32"/>
  <c r="B44" i="29"/>
  <c r="B44" i="27"/>
  <c r="B44" i="34"/>
  <c r="B44" i="28"/>
  <c r="B44" i="24"/>
  <c r="B44" i="33"/>
  <c r="B44" i="30"/>
  <c r="B44" i="35"/>
  <c r="B44" i="31"/>
  <c r="B40" i="34"/>
  <c r="B40" i="28"/>
  <c r="B40" i="24"/>
  <c r="B40" i="33"/>
  <c r="B40" i="30"/>
  <c r="B40" i="35"/>
  <c r="B40" i="31"/>
  <c r="B40" i="32"/>
  <c r="B40" i="29"/>
  <c r="B40" i="27"/>
  <c r="B36" i="24"/>
  <c r="B36" i="35"/>
  <c r="B36" i="27"/>
  <c r="B36" i="32"/>
  <c r="B36" i="31"/>
  <c r="B36" i="33"/>
  <c r="B36" i="29"/>
  <c r="B36" i="28"/>
  <c r="B36" i="30"/>
  <c r="B36" i="34"/>
  <c r="B32" i="35"/>
  <c r="B32" i="31"/>
  <c r="B32" i="34"/>
  <c r="B32" i="29"/>
  <c r="B32" i="27"/>
  <c r="B32" i="32"/>
  <c r="B32" i="30"/>
  <c r="B32" i="28"/>
  <c r="B32" i="24"/>
  <c r="B32" i="33"/>
  <c r="B28" i="32"/>
  <c r="B28" i="29"/>
  <c r="B28" i="27"/>
  <c r="B28" i="34"/>
  <c r="B28" i="28"/>
  <c r="B28" i="24"/>
  <c r="B28" i="33"/>
  <c r="B28" i="30"/>
  <c r="B28" i="35"/>
  <c r="B28" i="31"/>
  <c r="B24" i="34"/>
  <c r="B24" i="27"/>
  <c r="B24" i="24"/>
  <c r="B24" i="33"/>
  <c r="B24" i="28"/>
  <c r="B24" i="35"/>
  <c r="B24" i="31"/>
  <c r="B24" i="29"/>
  <c r="B24" i="30"/>
  <c r="B24" i="32"/>
  <c r="B65" i="35"/>
  <c r="B65" i="31"/>
  <c r="B65" i="28"/>
  <c r="B65" i="33"/>
  <c r="B65" i="29"/>
  <c r="B65" i="24"/>
  <c r="B65" i="32"/>
  <c r="B65" i="27"/>
  <c r="B65" i="34"/>
  <c r="B65" i="30"/>
  <c r="B61" i="24"/>
  <c r="B61" i="29"/>
  <c r="B61" i="33"/>
  <c r="B61" i="32"/>
  <c r="B61" i="34"/>
  <c r="B61" i="30"/>
  <c r="B61" i="27"/>
  <c r="B61" i="35"/>
  <c r="B61" i="31"/>
  <c r="B61" i="28"/>
  <c r="B57" i="24"/>
  <c r="B57" i="30"/>
  <c r="B57" i="27"/>
  <c r="B57" i="35"/>
  <c r="B57" i="31"/>
  <c r="B57" i="32"/>
  <c r="B57" i="33"/>
  <c r="B57" i="34"/>
  <c r="B57" i="29"/>
  <c r="B57" i="28"/>
  <c r="B53" i="33"/>
  <c r="B53" i="30"/>
  <c r="B53" i="24"/>
  <c r="B53" i="31"/>
  <c r="B53" i="29"/>
  <c r="B53" i="35"/>
  <c r="B53" i="28"/>
  <c r="B53" i="34"/>
  <c r="B53" i="27"/>
  <c r="B53" i="32"/>
  <c r="B49" i="35"/>
  <c r="B49" i="31"/>
  <c r="B49" i="28"/>
  <c r="B49" i="34"/>
  <c r="B49" i="32"/>
  <c r="B49" i="27"/>
  <c r="B49" i="24"/>
  <c r="B49" i="33"/>
  <c r="B49" i="29"/>
  <c r="B49" i="30"/>
  <c r="B45" i="24"/>
  <c r="B45" i="29"/>
  <c r="B45" i="33"/>
  <c r="B45" i="30"/>
  <c r="B45" i="35"/>
  <c r="B45" i="28"/>
  <c r="B45" i="34"/>
  <c r="B45" i="27"/>
  <c r="B45" i="31"/>
  <c r="B45" i="32"/>
  <c r="B41" i="34"/>
  <c r="B41" i="30"/>
  <c r="B41" i="35"/>
  <c r="B41" i="31"/>
  <c r="B41" i="32"/>
  <c r="B41" i="27"/>
  <c r="B41" i="29"/>
  <c r="B41" i="28"/>
  <c r="B41" i="24"/>
  <c r="B41" i="33"/>
  <c r="B37" i="30"/>
  <c r="B37" i="35"/>
  <c r="B37" i="32"/>
  <c r="B37" i="28"/>
  <c r="B37" i="24"/>
  <c r="B37" i="31"/>
  <c r="B37" i="34"/>
  <c r="B37" i="29"/>
  <c r="B37" i="27"/>
  <c r="B37" i="33"/>
  <c r="B33" i="31"/>
  <c r="B33" i="24"/>
  <c r="B33" i="29"/>
  <c r="B33" i="34"/>
  <c r="B33" i="32"/>
  <c r="B33" i="27"/>
  <c r="B33" i="33"/>
  <c r="B33" i="30"/>
  <c r="B33" i="35"/>
  <c r="B33" i="28"/>
  <c r="B29" i="29"/>
  <c r="B29" i="34"/>
  <c r="B29" i="32"/>
  <c r="B29" i="27"/>
  <c r="B29" i="33"/>
  <c r="B29" i="30"/>
  <c r="B29" i="35"/>
  <c r="B29" i="31"/>
  <c r="B29" i="28"/>
  <c r="B29" i="24"/>
  <c r="B25" i="30"/>
  <c r="B25" i="33"/>
  <c r="B25" i="28"/>
  <c r="B25" i="35"/>
  <c r="B25" i="31"/>
  <c r="B25" i="32"/>
  <c r="B25" i="24"/>
  <c r="B25" i="29"/>
  <c r="B25" i="34"/>
  <c r="B25" i="27"/>
  <c r="B21" i="33"/>
  <c r="B21" i="32"/>
  <c r="B21" i="28"/>
  <c r="B21" i="24"/>
  <c r="B21" i="31"/>
  <c r="B21" i="34"/>
  <c r="B21" i="29"/>
  <c r="B21" i="27"/>
  <c r="B21" i="30"/>
  <c r="B21" i="35"/>
  <c r="B17" i="28"/>
  <c r="B17" i="29"/>
  <c r="B17" i="24"/>
  <c r="B17" i="32"/>
  <c r="B17" i="27"/>
  <c r="B17" i="33"/>
  <c r="B17" i="30"/>
  <c r="B17" i="35"/>
  <c r="B17" i="31"/>
  <c r="B17" i="34"/>
  <c r="B16" i="27"/>
  <c r="B16" i="29"/>
  <c r="B16" i="32"/>
  <c r="B16" i="30"/>
  <c r="B16" i="35"/>
  <c r="B16" i="33"/>
  <c r="B16" i="28"/>
  <c r="B16" i="24"/>
  <c r="B16" i="31"/>
  <c r="B16" i="34"/>
  <c r="B20" i="28"/>
  <c r="B20" i="30"/>
  <c r="B20" i="24"/>
  <c r="B20" i="34"/>
  <c r="B20" i="27"/>
  <c r="B20" i="35"/>
  <c r="B20" i="31"/>
  <c r="B20" i="32"/>
  <c r="B20" i="29"/>
  <c r="B20" i="33"/>
</calcChain>
</file>

<file path=xl/sharedStrings.xml><?xml version="1.0" encoding="utf-8"?>
<sst xmlns="http://schemas.openxmlformats.org/spreadsheetml/2006/main" count="596" uniqueCount="175">
  <si>
    <t>（1）施設規模（定員）の選択</t>
    <rPh sb="3" eb="7">
      <t>シセツキボ</t>
    </rPh>
    <rPh sb="8" eb="10">
      <t>テイイン</t>
    </rPh>
    <rPh sb="12" eb="14">
      <t>センタク</t>
    </rPh>
    <phoneticPr fontId="1"/>
  </si>
  <si>
    <t>施設規模（定員）</t>
    <phoneticPr fontId="1"/>
  </si>
  <si>
    <t>プルダウンで選択してください。</t>
  </si>
  <si>
    <t>ア</t>
    <phoneticPr fontId="1"/>
  </si>
  <si>
    <t>大規模施設等（定員30人以上）</t>
    <phoneticPr fontId="5"/>
  </si>
  <si>
    <t>イの条件</t>
    <rPh sb="2" eb="4">
      <t>ジョウケン</t>
    </rPh>
    <phoneticPr fontId="1"/>
  </si>
  <si>
    <t>上限額</t>
    <rPh sb="0" eb="2">
      <t>ジョウゲン</t>
    </rPh>
    <rPh sb="2" eb="3">
      <t>ガク</t>
    </rPh>
    <phoneticPr fontId="1"/>
  </si>
  <si>
    <t>万円</t>
  </si>
  <si>
    <t>同一日</t>
    <rPh sb="0" eb="2">
      <t>ドウイツ</t>
    </rPh>
    <rPh sb="2" eb="3">
      <t>ビ</t>
    </rPh>
    <phoneticPr fontId="1"/>
  </si>
  <si>
    <t>人</t>
    <rPh sb="0" eb="1">
      <t>ニン</t>
    </rPh>
    <phoneticPr fontId="1"/>
  </si>
  <si>
    <t>以上</t>
    <rPh sb="0" eb="2">
      <t>イジョウ</t>
    </rPh>
    <phoneticPr fontId="1"/>
  </si>
  <si>
    <t>イ</t>
    <phoneticPr fontId="1"/>
  </si>
  <si>
    <t>小規模施設等（定員29人以下）</t>
    <phoneticPr fontId="5"/>
  </si>
  <si>
    <t>ウ</t>
    <phoneticPr fontId="1"/>
  </si>
  <si>
    <t>合計額</t>
    <rPh sb="0" eb="3">
      <t>ゴウケイガク</t>
    </rPh>
    <phoneticPr fontId="1"/>
  </si>
  <si>
    <t>月</t>
    <rPh sb="0" eb="1">
      <t>ツキ</t>
    </rPh>
    <phoneticPr fontId="5"/>
  </si>
  <si>
    <t>計</t>
    <rPh sb="0" eb="1">
      <t>ケイ</t>
    </rPh>
    <phoneticPr fontId="5"/>
  </si>
  <si>
    <t>日</t>
    <rPh sb="0" eb="1">
      <t>ニチ</t>
    </rPh>
    <phoneticPr fontId="5"/>
  </si>
  <si>
    <t>感染対策等を行った上での施設内療養に要する費用の補助に係るチェックリスト</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rPh sb="24" eb="26">
      <t>ホジョ</t>
    </rPh>
    <rPh sb="27" eb="28">
      <t>カカ</t>
    </rPh>
    <phoneticPr fontId="1"/>
  </si>
  <si>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</si>
  <si>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0"/>
  </si>
  <si>
    <t>ゾーニング（区域をわける）を実施した。</t>
    <rPh sb="6" eb="8">
      <t>クイキ</t>
    </rPh>
    <rPh sb="14" eb="16">
      <t>ジッシ</t>
    </rPh>
    <phoneticPr fontId="10"/>
  </si>
  <si>
    <t>状態の急変に備えた・日常的な入所者の健康観察を実施した。</t>
    <rPh sb="23" eb="25">
      <t>ジッシ</t>
    </rPh>
    <phoneticPr fontId="10"/>
  </si>
  <si>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10"/>
  </si>
  <si>
    <t>本資料の記載内容に虚偽がないことを証明するとともに、記載内容を証明する資料を適切に保管していることを誓約します。</t>
    <rPh sb="0" eb="1">
      <t>ホン</t>
    </rPh>
    <rPh sb="1" eb="3">
      <t>シリョウ</t>
    </rPh>
    <phoneticPr fontId="10"/>
  </si>
  <si>
    <t>令和</t>
    <rPh sb="0" eb="2">
      <t>レイワ</t>
    </rPh>
    <phoneticPr fontId="10"/>
  </si>
  <si>
    <t>年</t>
    <rPh sb="0" eb="1">
      <t>ネン</t>
    </rPh>
    <phoneticPr fontId="10"/>
  </si>
  <si>
    <t>月</t>
    <rPh sb="0" eb="1">
      <t>ゲツ</t>
    </rPh>
    <phoneticPr fontId="10"/>
  </si>
  <si>
    <t>日</t>
    <rPh sb="0" eb="1">
      <t>ニチ</t>
    </rPh>
    <phoneticPr fontId="10"/>
  </si>
  <si>
    <t>代表者</t>
    <rPh sb="0" eb="3">
      <t>ダイヒョウシャ</t>
    </rPh>
    <phoneticPr fontId="10"/>
  </si>
  <si>
    <t>職名</t>
    <rPh sb="0" eb="2">
      <t>ショクメイ</t>
    </rPh>
    <phoneticPr fontId="10"/>
  </si>
  <si>
    <t>氏名</t>
    <rPh sb="0" eb="2">
      <t>シメイ</t>
    </rPh>
    <phoneticPr fontId="10"/>
  </si>
  <si>
    <t>追加補助（府独自）</t>
    <rPh sb="0" eb="4">
      <t>ツイカホジョ</t>
    </rPh>
    <rPh sb="5" eb="6">
      <t>フ</t>
    </rPh>
    <rPh sb="6" eb="8">
      <t>ドクジ</t>
    </rPh>
    <phoneticPr fontId="1"/>
  </si>
  <si>
    <t>追加補助（国制度）</t>
    <rPh sb="0" eb="4">
      <t>ツイカホジョ</t>
    </rPh>
    <rPh sb="5" eb="8">
      <t>クニセイド</t>
    </rPh>
    <phoneticPr fontId="1"/>
  </si>
  <si>
    <t>施設内療養費</t>
    <rPh sb="0" eb="6">
      <t>シセツナイリョウヨウヒ</t>
    </rPh>
    <phoneticPr fontId="1"/>
  </si>
  <si>
    <t>利用者名</t>
    <rPh sb="0" eb="4">
      <t>リヨウシャメイ</t>
    </rPh>
    <phoneticPr fontId="1"/>
  </si>
  <si>
    <t>①施設内療養を行った月日を確認してください↓</t>
    <rPh sb="10" eb="11">
      <t>ツキ</t>
    </rPh>
    <rPh sb="11" eb="12">
      <t>ヒ</t>
    </rPh>
    <rPh sb="13" eb="15">
      <t>カクニン</t>
    </rPh>
    <phoneticPr fontId="5"/>
  </si>
  <si>
    <t>法人名</t>
    <rPh sb="0" eb="2">
      <t>ホウジン</t>
    </rPh>
    <rPh sb="2" eb="3">
      <t>メイ</t>
    </rPh>
    <phoneticPr fontId="10"/>
  </si>
  <si>
    <t>円</t>
    <rPh sb="0" eb="1">
      <t>エン</t>
    </rPh>
    <phoneticPr fontId="1"/>
  </si>
  <si>
    <t>府単費</t>
    <rPh sb="0" eb="3">
      <t>フタンピ</t>
    </rPh>
    <phoneticPr fontId="1"/>
  </si>
  <si>
    <t>確認項目（以下の項目のいずれにも〇がある場合のみ交付の対象となります。）</t>
    <rPh sb="0" eb="2">
      <t>カクニン</t>
    </rPh>
    <rPh sb="2" eb="4">
      <t>コウモク</t>
    </rPh>
    <phoneticPr fontId="10"/>
  </si>
  <si>
    <t>事業所名</t>
    <rPh sb="0" eb="4">
      <t>ジギョウショメイ</t>
    </rPh>
    <phoneticPr fontId="1"/>
  </si>
  <si>
    <t>サービス種別</t>
    <rPh sb="4" eb="6">
      <t>シュベツ</t>
    </rPh>
    <phoneticPr fontId="1"/>
  </si>
  <si>
    <t>短期入所生活介護事業所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</si>
  <si>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</si>
  <si>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</si>
  <si>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</si>
  <si>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</si>
  <si>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</si>
  <si>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</si>
  <si>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3"/>
  </si>
  <si>
    <t>プルダウンより選択してください。</t>
    <rPh sb="7" eb="9">
      <t>センタク</t>
    </rPh>
    <phoneticPr fontId="1"/>
  </si>
  <si>
    <t>養護老人ホーム</t>
    <rPh sb="0" eb="2">
      <t>ヨウゴ</t>
    </rPh>
    <rPh sb="2" eb="4">
      <t>ロウジン</t>
    </rPh>
    <phoneticPr fontId="3"/>
  </si>
  <si>
    <t>軽費老人ホーム</t>
    <rPh sb="0" eb="2">
      <t>ケイヒ</t>
    </rPh>
    <rPh sb="2" eb="4">
      <t>ロウジン</t>
    </rPh>
    <phoneticPr fontId="3"/>
  </si>
  <si>
    <t>有料老人ホーム</t>
    <rPh sb="0" eb="2">
      <t>ユウリョウ</t>
    </rPh>
    <rPh sb="2" eb="4">
      <t>ロウジン</t>
    </rPh>
    <phoneticPr fontId="3"/>
  </si>
  <si>
    <t>サービス付き高齢者向け住宅</t>
    <rPh sb="4" eb="5">
      <t>ツ</t>
    </rPh>
    <rPh sb="6" eb="9">
      <t>コウレイシャ</t>
    </rPh>
    <rPh sb="9" eb="10">
      <t>ム</t>
    </rPh>
    <rPh sb="11" eb="13">
      <t>ジュウタク</t>
    </rPh>
    <phoneticPr fontId="3"/>
  </si>
  <si>
    <t>※各項目は施設内療養時の対応の手引きを参考に実施すること。</t>
    <rPh sb="5" eb="7">
      <t>シセツ</t>
    </rPh>
    <rPh sb="7" eb="8">
      <t>ナイ</t>
    </rPh>
    <rPh sb="8" eb="10">
      <t>リョウヨウ</t>
    </rPh>
    <rPh sb="10" eb="11">
      <t>ジ</t>
    </rPh>
    <rPh sb="12" eb="14">
      <t>タイオウ</t>
    </rPh>
    <rPh sb="15" eb="17">
      <t>テビ</t>
    </rPh>
    <rPh sb="19" eb="21">
      <t>サンコウ</t>
    </rPh>
    <rPh sb="22" eb="24">
      <t>ジッシ</t>
    </rPh>
    <phoneticPr fontId="1"/>
  </si>
  <si>
    <t>令和４年５月31日までに新型コロナ感染症の治療ができる協力医療機関を確保している。</t>
    <rPh sb="0" eb="2">
      <t>レイワ</t>
    </rPh>
    <rPh sb="3" eb="4">
      <t>ネン</t>
    </rPh>
    <rPh sb="5" eb="6">
      <t>ガツ</t>
    </rPh>
    <rPh sb="8" eb="9">
      <t>ニチ</t>
    </rPh>
    <rPh sb="12" eb="14">
      <t>シンガタ</t>
    </rPh>
    <rPh sb="17" eb="20">
      <t>カンセンショウ</t>
    </rPh>
    <rPh sb="21" eb="23">
      <t>チリョウ</t>
    </rPh>
    <rPh sb="27" eb="29">
      <t>キョウリョク</t>
    </rPh>
    <rPh sb="29" eb="33">
      <t>イリョウキカン</t>
    </rPh>
    <rPh sb="34" eb="36">
      <t>カクホ</t>
    </rPh>
    <phoneticPr fontId="10"/>
  </si>
  <si>
    <t>申請額</t>
    <rPh sb="0" eb="3">
      <t>シンセイガク</t>
    </rPh>
    <phoneticPr fontId="1"/>
  </si>
  <si>
    <t>施設規模（定員）</t>
    <rPh sb="0" eb="4">
      <t>シセツキボ</t>
    </rPh>
    <rPh sb="5" eb="7">
      <t>テイイン</t>
    </rPh>
    <phoneticPr fontId="1"/>
  </si>
  <si>
    <t>←別紙1の選択内容が自動で反映されます。</t>
    <rPh sb="10" eb="12">
      <t>ジドウ</t>
    </rPh>
    <rPh sb="13" eb="15">
      <t>ハンエイ</t>
    </rPh>
    <phoneticPr fontId="1"/>
  </si>
  <si>
    <t>人</t>
    <rPh sb="0" eb="1">
      <t>ニン</t>
    </rPh>
    <phoneticPr fontId="1"/>
  </si>
  <si>
    <t>令和4年10月1日以降に施設内療養期間が10日を超える施設内療養者数</t>
    <phoneticPr fontId="1"/>
  </si>
  <si>
    <t>①新型コロナ感染症の治療ができる協力医療機関を確保している。（確保できた日は令和４年９月14日以前）</t>
    <rPh sb="1" eb="3">
      <t>シンガタ</t>
    </rPh>
    <rPh sb="6" eb="9">
      <t>カンセンショウ</t>
    </rPh>
    <rPh sb="10" eb="12">
      <t>チリョウ</t>
    </rPh>
    <rPh sb="16" eb="22">
      <t>キョウリョクイリョウキカン</t>
    </rPh>
    <rPh sb="23" eb="25">
      <t>カクホ</t>
    </rPh>
    <rPh sb="31" eb="33">
      <t>カクホ</t>
    </rPh>
    <rPh sb="36" eb="37">
      <t>ヒ</t>
    </rPh>
    <rPh sb="38" eb="40">
      <t>レイワ</t>
    </rPh>
    <rPh sb="41" eb="42">
      <t>ネン</t>
    </rPh>
    <rPh sb="43" eb="44">
      <t>ガツ</t>
    </rPh>
    <rPh sb="46" eb="47">
      <t>ニチ</t>
    </rPh>
    <rPh sb="47" eb="49">
      <t>イゼン</t>
    </rPh>
    <phoneticPr fontId="1"/>
  </si>
  <si>
    <t>無症状者</t>
    <rPh sb="0" eb="4">
      <t>ムショウジョウシャ</t>
    </rPh>
    <phoneticPr fontId="1"/>
  </si>
  <si>
    <t>令和５年１月31日までに新型コロナ感染症の治療ができる協力医療機関を確保している。</t>
    <rPh sb="0" eb="2">
      <t>レイワ</t>
    </rPh>
    <rPh sb="3" eb="4">
      <t>ネン</t>
    </rPh>
    <rPh sb="5" eb="6">
      <t>ガツ</t>
    </rPh>
    <rPh sb="8" eb="9">
      <t>ニチ</t>
    </rPh>
    <rPh sb="12" eb="14">
      <t>シンガタ</t>
    </rPh>
    <rPh sb="17" eb="20">
      <t>カンセンショウ</t>
    </rPh>
    <rPh sb="21" eb="23">
      <t>チリョウ</t>
    </rPh>
    <rPh sb="27" eb="33">
      <t>キョウリョクイリョウキカン</t>
    </rPh>
    <rPh sb="34" eb="36">
      <t>カクホ</t>
    </rPh>
    <phoneticPr fontId="1"/>
  </si>
  <si>
    <t>月またぎ</t>
    <rPh sb="0" eb="1">
      <t>ツキ</t>
    </rPh>
    <phoneticPr fontId="1"/>
  </si>
  <si>
    <t>療養日数計</t>
    <rPh sb="0" eb="2">
      <t>リョウヨウ</t>
    </rPh>
    <rPh sb="2" eb="4">
      <t>ニッスウ</t>
    </rPh>
    <rPh sb="4" eb="5">
      <t>ケイ</t>
    </rPh>
    <phoneticPr fontId="1"/>
  </si>
  <si>
    <t>無症状者</t>
    <rPh sb="0" eb="3">
      <t>ムショウジョウ</t>
    </rPh>
    <rPh sb="3" eb="4">
      <t>シャ</t>
    </rPh>
    <phoneticPr fontId="5"/>
  </si>
  <si>
    <t>療養者数</t>
    <rPh sb="0" eb="2">
      <t>リョウヨウ</t>
    </rPh>
    <rPh sb="2" eb="3">
      <t>シャ</t>
    </rPh>
    <rPh sb="3" eb="4">
      <t>スウ</t>
    </rPh>
    <phoneticPr fontId="1"/>
  </si>
  <si>
    <t>申請年月日</t>
    <rPh sb="0" eb="2">
      <t>シンセイ</t>
    </rPh>
    <rPh sb="2" eb="5">
      <t>ネンガッピ</t>
    </rPh>
    <phoneticPr fontId="1"/>
  </si>
  <si>
    <t>法人名</t>
    <rPh sb="0" eb="2">
      <t>ホウジン</t>
    </rPh>
    <rPh sb="2" eb="3">
      <t>メイ</t>
    </rPh>
    <phoneticPr fontId="1"/>
  </si>
  <si>
    <t>事業所名</t>
    <rPh sb="0" eb="3">
      <t>ジギョウショ</t>
    </rPh>
    <rPh sb="3" eb="4">
      <t>メイ</t>
    </rPh>
    <phoneticPr fontId="1"/>
  </si>
  <si>
    <t>サービス種別</t>
    <phoneticPr fontId="1"/>
  </si>
  <si>
    <t>無症状者数</t>
    <rPh sb="0" eb="3">
      <t>ムショウジョウ</t>
    </rPh>
    <rPh sb="3" eb="4">
      <t>シャ</t>
    </rPh>
    <rPh sb="4" eb="5">
      <t>スウ</t>
    </rPh>
    <phoneticPr fontId="1"/>
  </si>
  <si>
    <t>療養日数</t>
    <rPh sb="0" eb="2">
      <t>リョウヨウ</t>
    </rPh>
    <rPh sb="2" eb="4">
      <t>ニッスウ</t>
    </rPh>
    <phoneticPr fontId="1"/>
  </si>
  <si>
    <t>補助金額</t>
    <rPh sb="0" eb="2">
      <t>ホジョ</t>
    </rPh>
    <rPh sb="2" eb="4">
      <t>キンガク</t>
    </rPh>
    <phoneticPr fontId="1"/>
  </si>
  <si>
    <t>No</t>
    <phoneticPr fontId="1"/>
  </si>
  <si>
    <t>申請に要した月数</t>
    <rPh sb="0" eb="2">
      <t>シンセイ</t>
    </rPh>
    <rPh sb="3" eb="4">
      <t>ヨウ</t>
    </rPh>
    <rPh sb="6" eb="8">
      <t>ゲッスウ</t>
    </rPh>
    <phoneticPr fontId="1"/>
  </si>
  <si>
    <t>月またぎ療養者数</t>
    <rPh sb="0" eb="1">
      <t>ツキ</t>
    </rPh>
    <rPh sb="4" eb="6">
      <t>リョウヨウ</t>
    </rPh>
    <rPh sb="6" eb="7">
      <t>シャ</t>
    </rPh>
    <rPh sb="7" eb="8">
      <t>スウ</t>
    </rPh>
    <phoneticPr fontId="1"/>
  </si>
  <si>
    <t>令和6年</t>
    <rPh sb="0" eb="2">
      <t>レイワ</t>
    </rPh>
    <rPh sb="3" eb="4">
      <t>ネン</t>
    </rPh>
    <phoneticPr fontId="1"/>
  </si>
  <si>
    <t>療養開始月</t>
    <rPh sb="0" eb="2">
      <t>リョウヨウ</t>
    </rPh>
    <rPh sb="2" eb="4">
      <t>カイシ</t>
    </rPh>
    <rPh sb="4" eb="5">
      <t>ツキ</t>
    </rPh>
    <phoneticPr fontId="1"/>
  </si>
  <si>
    <t>療養終了月</t>
    <rPh sb="0" eb="2">
      <t>リョウヨウ</t>
    </rPh>
    <rPh sb="2" eb="4">
      <t>シュウリョウ</t>
    </rPh>
    <rPh sb="4" eb="5">
      <t>ツキ</t>
    </rPh>
    <phoneticPr fontId="1"/>
  </si>
  <si>
    <t>療養開始月</t>
    <rPh sb="0" eb="5">
      <t>リョウヨウカイシヅキ</t>
    </rPh>
    <phoneticPr fontId="1"/>
  </si>
  <si>
    <t xml:space="preserve">
12月</t>
    <rPh sb="3" eb="4">
      <t>ガツ</t>
    </rPh>
    <phoneticPr fontId="1"/>
  </si>
  <si>
    <t xml:space="preserve">
2月</t>
    <rPh sb="2" eb="3">
      <t>ガツ</t>
    </rPh>
    <phoneticPr fontId="1"/>
  </si>
  <si>
    <t xml:space="preserve">
3月</t>
    <rPh sb="2" eb="3">
      <t>ガツ</t>
    </rPh>
    <phoneticPr fontId="1"/>
  </si>
  <si>
    <t>別紙2-1（令和5年4月1日～令和5年4月30日）</t>
    <phoneticPr fontId="1"/>
  </si>
  <si>
    <t>②施設内療養を行った利用者ごとに、療養をした日に「１」を記載（発症日から最大15日間のみ）してください。↓（利用者名はこのシートに記入してください。）※無症状者はプルダウンより○を選択してください。</t>
    <rPh sb="17" eb="19">
      <t>リョウヨウ</t>
    </rPh>
    <rPh sb="22" eb="23">
      <t>ヒ</t>
    </rPh>
    <phoneticPr fontId="5"/>
  </si>
  <si>
    <t>②施設内療養を行った利用者ごとに、療養をした日に「１」を記載（発症日から最大15日間のみ）してください。↓（利用者名は別紙2-1に記入してください。）※無症状者はプルダウンより○を選択してください。</t>
    <rPh sb="17" eb="19">
      <t>リョウヨウ</t>
    </rPh>
    <rPh sb="22" eb="23">
      <t>ヒ</t>
    </rPh>
    <phoneticPr fontId="5"/>
  </si>
  <si>
    <t xml:space="preserve">
4月</t>
    <rPh sb="2" eb="3">
      <t>ガツ</t>
    </rPh>
    <phoneticPr fontId="1"/>
  </si>
  <si>
    <t xml:space="preserve">
5月</t>
    <rPh sb="2" eb="3">
      <t>ガツ</t>
    </rPh>
    <phoneticPr fontId="1"/>
  </si>
  <si>
    <t xml:space="preserve">
6月</t>
    <rPh sb="2" eb="3">
      <t>ガツ</t>
    </rPh>
    <phoneticPr fontId="1"/>
  </si>
  <si>
    <t xml:space="preserve">
7月</t>
    <rPh sb="2" eb="3">
      <t>ガツ</t>
    </rPh>
    <phoneticPr fontId="1"/>
  </si>
  <si>
    <t xml:space="preserve">
8月</t>
    <rPh sb="2" eb="3">
      <t>ガツ</t>
    </rPh>
    <phoneticPr fontId="1"/>
  </si>
  <si>
    <t xml:space="preserve">
9月</t>
    <rPh sb="2" eb="3">
      <t>ガツ</t>
    </rPh>
    <phoneticPr fontId="1"/>
  </si>
  <si>
    <t xml:space="preserve">
10月</t>
    <rPh sb="3" eb="4">
      <t>ガツ</t>
    </rPh>
    <phoneticPr fontId="1"/>
  </si>
  <si>
    <t xml:space="preserve">
11月</t>
    <rPh sb="3" eb="4">
      <t>ガツ</t>
    </rPh>
    <phoneticPr fontId="1"/>
  </si>
  <si>
    <t>R6
1月</t>
    <rPh sb="4" eb="5">
      <t>ガツ</t>
    </rPh>
    <phoneticPr fontId="1"/>
  </si>
  <si>
    <t>エラーチェック</t>
    <phoneticPr fontId="1"/>
  </si>
  <si>
    <t>15日以内</t>
    <rPh sb="2" eb="3">
      <t>ニチ</t>
    </rPh>
    <rPh sb="3" eb="5">
      <t>イナイ</t>
    </rPh>
    <phoneticPr fontId="1"/>
  </si>
  <si>
    <t>別紙1の4
10日以内</t>
    <rPh sb="0" eb="2">
      <t>ベッシ</t>
    </rPh>
    <rPh sb="8" eb="9">
      <t>ニチ</t>
    </rPh>
    <rPh sb="9" eb="11">
      <t>イナイ</t>
    </rPh>
    <phoneticPr fontId="1"/>
  </si>
  <si>
    <t>無症状者
7日以内</t>
    <rPh sb="0" eb="4">
      <t>ムショウジョウシャ</t>
    </rPh>
    <rPh sb="6" eb="7">
      <t>ニチ</t>
    </rPh>
    <rPh sb="7" eb="9">
      <t>イナイ</t>
    </rPh>
    <phoneticPr fontId="1"/>
  </si>
  <si>
    <t>利用者名
空白</t>
    <rPh sb="0" eb="4">
      <t>リヨウシャメイ</t>
    </rPh>
    <rPh sb="5" eb="7">
      <t>クウハク</t>
    </rPh>
    <phoneticPr fontId="1"/>
  </si>
  <si>
    <t>ア</t>
    <phoneticPr fontId="1"/>
  </si>
  <si>
    <t>イ</t>
    <phoneticPr fontId="1"/>
  </si>
  <si>
    <t>ウ</t>
    <phoneticPr fontId="1"/>
  </si>
  <si>
    <t>開始日</t>
  </si>
  <si>
    <t>開始日</t>
    <rPh sb="0" eb="3">
      <t>カイシビ</t>
    </rPh>
    <phoneticPr fontId="1"/>
  </si>
  <si>
    <t>終了日</t>
  </si>
  <si>
    <t>終了日</t>
    <rPh sb="0" eb="3">
      <t>シュウリョウビ</t>
    </rPh>
    <phoneticPr fontId="1"/>
  </si>
  <si>
    <t>療養開始日</t>
    <rPh sb="0" eb="5">
      <t>リョウヨウカイシビ</t>
    </rPh>
    <phoneticPr fontId="1"/>
  </si>
  <si>
    <t>療養終了日</t>
    <rPh sb="0" eb="5">
      <t>リョウヨウシュウリョウビ</t>
    </rPh>
    <phoneticPr fontId="1"/>
  </si>
  <si>
    <t>列の削除厳禁</t>
    <rPh sb="0" eb="1">
      <t>レツ</t>
    </rPh>
    <rPh sb="2" eb="6">
      <t>サクジョゲンキン</t>
    </rPh>
    <phoneticPr fontId="1"/>
  </si>
  <si>
    <t>1　チェックリスト</t>
    <phoneticPr fontId="10"/>
  </si>
  <si>
    <t>療養開始月別人数(実人員)</t>
    <rPh sb="0" eb="2">
      <t>リョウヨウ</t>
    </rPh>
    <rPh sb="2" eb="4">
      <t>カイシ</t>
    </rPh>
    <rPh sb="4" eb="6">
      <t>ツキベツ</t>
    </rPh>
    <rPh sb="6" eb="8">
      <t>ニンズウ</t>
    </rPh>
    <rPh sb="9" eb="10">
      <t>ジツ</t>
    </rPh>
    <rPh sb="10" eb="12">
      <t>ジンイン</t>
    </rPh>
    <phoneticPr fontId="1"/>
  </si>
  <si>
    <t>月別療養日数</t>
    <rPh sb="0" eb="2">
      <t>ツキベツ</t>
    </rPh>
    <rPh sb="2" eb="4">
      <t>リョウヨウ</t>
    </rPh>
    <rPh sb="4" eb="6">
      <t>ニッスウ</t>
    </rPh>
    <phoneticPr fontId="1"/>
  </si>
  <si>
    <t>令和5年(上段実人員・下段延べ人員)</t>
    <rPh sb="0" eb="2">
      <t>レイワ</t>
    </rPh>
    <rPh sb="3" eb="4">
      <t>ネン</t>
    </rPh>
    <rPh sb="5" eb="7">
      <t>ジョウダン</t>
    </rPh>
    <rPh sb="7" eb="8">
      <t>ジツ</t>
    </rPh>
    <rPh sb="8" eb="10">
      <t>ジンイン</t>
    </rPh>
    <rPh sb="11" eb="13">
      <t>ゲダン</t>
    </rPh>
    <rPh sb="13" eb="14">
      <t>ノ</t>
    </rPh>
    <rPh sb="15" eb="17">
      <t>ジンイン</t>
    </rPh>
    <phoneticPr fontId="1"/>
  </si>
  <si>
    <t>療養月別人数(延べ人員)</t>
    <rPh sb="0" eb="2">
      <t>リョウヨウ</t>
    </rPh>
    <rPh sb="2" eb="4">
      <t>ツキベツ</t>
    </rPh>
    <rPh sb="4" eb="6">
      <t>ニンズウ</t>
    </rPh>
    <rPh sb="7" eb="8">
      <t>ノ</t>
    </rPh>
    <rPh sb="9" eb="11">
      <t>ジンイン</t>
    </rPh>
    <phoneticPr fontId="1"/>
  </si>
  <si>
    <t>療養者数</t>
  </si>
  <si>
    <t>無症状者数</t>
  </si>
  <si>
    <t>療養開始日</t>
  </si>
  <si>
    <t>療養終了日</t>
  </si>
  <si>
    <t>療養日数</t>
  </si>
  <si>
    <t xml:space="preserve">
4月</t>
  </si>
  <si>
    <t xml:space="preserve">
5月</t>
  </si>
  <si>
    <t xml:space="preserve">
6月</t>
  </si>
  <si>
    <t xml:space="preserve">
7月</t>
  </si>
  <si>
    <t xml:space="preserve">
8月</t>
  </si>
  <si>
    <t xml:space="preserve">
9月</t>
  </si>
  <si>
    <t xml:space="preserve">
10月</t>
  </si>
  <si>
    <t xml:space="preserve">
11月</t>
  </si>
  <si>
    <t xml:space="preserve">
12月</t>
  </si>
  <si>
    <t>R6
1月</t>
  </si>
  <si>
    <t xml:space="preserve">
2月</t>
  </si>
  <si>
    <t xml:space="preserve">
3月</t>
  </si>
  <si>
    <t>療養開始月</t>
  </si>
  <si>
    <t>療養終了月</t>
  </si>
  <si>
    <t>月またぎ療養者数</t>
  </si>
  <si>
    <t>療養費（ア）</t>
    <rPh sb="0" eb="3">
      <t>リョウヨウヒ</t>
    </rPh>
    <phoneticPr fontId="1"/>
  </si>
  <si>
    <t>療養費（イ）</t>
    <rPh sb="0" eb="3">
      <t>リョウヨウヒ</t>
    </rPh>
    <phoneticPr fontId="1"/>
  </si>
  <si>
    <t>療養費（ウ）</t>
    <rPh sb="0" eb="3">
      <t>リョウヨウヒ</t>
    </rPh>
    <phoneticPr fontId="1"/>
  </si>
  <si>
    <t>大規模施設等（定員30人以上）</t>
    <rPh sb="0" eb="6">
      <t>ダイキボシセツトウ</t>
    </rPh>
    <rPh sb="7" eb="9">
      <t>テイイン</t>
    </rPh>
    <rPh sb="11" eb="14">
      <t>ニンイジョウ</t>
    </rPh>
    <phoneticPr fontId="1"/>
  </si>
  <si>
    <t>小規模施設等（定員29人以下）</t>
    <rPh sb="0" eb="3">
      <t>ショウキボ</t>
    </rPh>
    <rPh sb="3" eb="5">
      <t>シセツ</t>
    </rPh>
    <rPh sb="5" eb="6">
      <t>トウ</t>
    </rPh>
    <rPh sb="7" eb="9">
      <t>テイイン</t>
    </rPh>
    <rPh sb="11" eb="12">
      <t>ニン</t>
    </rPh>
    <rPh sb="12" eb="14">
      <t>イカ</t>
    </rPh>
    <phoneticPr fontId="1"/>
  </si>
  <si>
    <t>事業所名</t>
    <rPh sb="0" eb="4">
      <t>ジギョウショメイ</t>
    </rPh>
    <phoneticPr fontId="1"/>
  </si>
  <si>
    <t>提供サービス</t>
    <rPh sb="0" eb="2">
      <t>テイキョウ</t>
    </rPh>
    <phoneticPr fontId="1"/>
  </si>
  <si>
    <t>3　令和4年12月26日から令和５年１月31日までの期間に施設内療養者がいる場合は、以下の項目を確認してください。</t>
    <rPh sb="14" eb="16">
      <t>レイワ</t>
    </rPh>
    <rPh sb="26" eb="28">
      <t>キカン</t>
    </rPh>
    <rPh sb="48" eb="50">
      <t>カクニン</t>
    </rPh>
    <phoneticPr fontId="1"/>
  </si>
  <si>
    <t>上記ア、イの金額を、事業所・施設別個票の入力欄にそれぞれ転記してください。</t>
    <rPh sb="0" eb="2">
      <t>ジョウキ</t>
    </rPh>
    <rPh sb="6" eb="8">
      <t>キンガク</t>
    </rPh>
    <rPh sb="10" eb="13">
      <t>ジギョウショ</t>
    </rPh>
    <rPh sb="14" eb="19">
      <t>シセツベツコヒョウ</t>
    </rPh>
    <rPh sb="20" eb="23">
      <t>ニュウリョクラン</t>
    </rPh>
    <rPh sb="28" eb="30">
      <t>テンキ</t>
    </rPh>
    <phoneticPr fontId="1"/>
  </si>
  <si>
    <t>コホーティング（隔離）を実施した。</t>
    <rPh sb="12" eb="14">
      <t>ジッシ</t>
    </rPh>
    <phoneticPr fontId="10"/>
  </si>
  <si>
    <t>担当職員を分ける等のための勤務調整を実施した。</t>
    <rPh sb="18" eb="20">
      <t>ジッシ</t>
    </rPh>
    <phoneticPr fontId="10"/>
  </si>
  <si>
    <t>②施設内療養を行った利用者ごとに、療養をした日に「１」を記載（発症日から最大15日間のみ）してください。↓（利用者名は別紙2-2に記入してください。）※無症状者はプルダウンより○を選択してください。</t>
    <rPh sb="17" eb="19">
      <t>リョウヨウ</t>
    </rPh>
    <rPh sb="22" eb="23">
      <t>ヒ</t>
    </rPh>
    <phoneticPr fontId="5"/>
  </si>
  <si>
    <t>３　その他</t>
    <rPh sb="4" eb="5">
      <t>ホカ</t>
    </rPh>
    <phoneticPr fontId="10"/>
  </si>
  <si>
    <r>
      <rPr>
        <b/>
        <sz val="11"/>
        <color theme="1"/>
        <rFont val="Meiryo UI"/>
        <family val="3"/>
        <charset val="128"/>
      </rPr>
      <t>１</t>
    </r>
    <r>
      <rPr>
        <b/>
        <sz val="10"/>
        <color theme="1"/>
        <rFont val="Meiryo UI"/>
        <family val="3"/>
        <charset val="128"/>
      </rPr>
      <t>　施設内療養を実施することとなった経緯（複数の者がいる場合はまとめて記載することも可能）</t>
    </r>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10"/>
  </si>
  <si>
    <r>
      <t xml:space="preserve">常時（夜間、深夜、早朝を含む。）、１人以上の職員を配置した。
</t>
    </r>
    <r>
      <rPr>
        <sz val="10"/>
        <rFont val="Meiryo UI"/>
        <family val="3"/>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10"/>
  </si>
  <si>
    <r>
      <t>（１）令和４年３月22日から令和４年5月31日までの期間の追加補助（府独自）は、
　　　</t>
    </r>
    <r>
      <rPr>
        <b/>
        <u/>
        <sz val="11"/>
        <color theme="1"/>
        <rFont val="Meiryo UI"/>
        <family val="3"/>
        <charset val="128"/>
      </rPr>
      <t>令和４年５月31日までに新型コロナ感染症の治療ができる協力医療機関を確保している場合のみ交付の対象となります。</t>
    </r>
    <r>
      <rPr>
        <b/>
        <sz val="9"/>
        <color theme="1"/>
        <rFont val="游ゴシック"/>
        <family val="3"/>
        <charset val="128"/>
        <scheme val="minor"/>
      </rPr>
      <t/>
    </r>
    <rPh sb="35" eb="37">
      <t>ドクジ</t>
    </rPh>
    <rPh sb="44" eb="46">
      <t>レイワ</t>
    </rPh>
    <rPh sb="47" eb="48">
      <t>ネン</t>
    </rPh>
    <rPh sb="49" eb="50">
      <t>ガツ</t>
    </rPh>
    <rPh sb="52" eb="53">
      <t>ニチ</t>
    </rPh>
    <rPh sb="56" eb="58">
      <t>シンガタ</t>
    </rPh>
    <rPh sb="61" eb="64">
      <t>カンセンショウ</t>
    </rPh>
    <rPh sb="65" eb="67">
      <t>チリョウ</t>
    </rPh>
    <rPh sb="71" eb="73">
      <t>キョウリョク</t>
    </rPh>
    <rPh sb="73" eb="75">
      <t>イリョウ</t>
    </rPh>
    <rPh sb="75" eb="77">
      <t>キカン</t>
    </rPh>
    <rPh sb="78" eb="80">
      <t>カクホ</t>
    </rPh>
    <rPh sb="84" eb="86">
      <t>バアイ</t>
    </rPh>
    <rPh sb="88" eb="90">
      <t>コウフ</t>
    </rPh>
    <rPh sb="91" eb="93">
      <t>タイショウ</t>
    </rPh>
    <phoneticPr fontId="10"/>
  </si>
  <si>
    <r>
      <t>令和４年12月26日から令和５年１月31日までの期間の追加補助（府独自）は、</t>
    </r>
    <r>
      <rPr>
        <b/>
        <u/>
        <sz val="11"/>
        <color theme="1"/>
        <rFont val="Meiryo UI"/>
        <family val="3"/>
        <charset val="128"/>
      </rPr>
      <t>以下に○がついている場合のみ</t>
    </r>
    <r>
      <rPr>
        <b/>
        <sz val="11"/>
        <color theme="1"/>
        <rFont val="Meiryo UI"/>
        <family val="3"/>
        <charset val="128"/>
      </rPr>
      <t>、交付の対象となります。</t>
    </r>
    <rPh sb="0" eb="2">
      <t>レイワ</t>
    </rPh>
    <rPh sb="12" eb="14">
      <t>レイワ</t>
    </rPh>
    <phoneticPr fontId="1"/>
  </si>
  <si>
    <t>※本資料への虚偽記載があった場合は、補助金の返還や指定取消となる場合がある。</t>
    <rPh sb="2" eb="4">
      <t>シリョウ</t>
    </rPh>
    <rPh sb="20" eb="21">
      <t>キン</t>
    </rPh>
    <phoneticPr fontId="1"/>
  </si>
  <si>
    <t>発症日から10日間経過しても、症状軽快後72時間経過していないために、基本となる療養解除基準（発症日から10日間経過し、かつ、症状軽快後72時間経過）を満たしていないことから、当該基準を満たす日までの者である（ただし、発症日から起算して15日目までを上限とする）。</t>
    <phoneticPr fontId="1"/>
  </si>
  <si>
    <t>施設内療養期間が10日を超える施設内療養者がいる場合は、以下の項目を確認してください。（○がついている場合のみ交付の対象となります。）</t>
    <rPh sb="44" eb="53">
      <t>マルガツイテイルバアイ</t>
    </rPh>
    <rPh sb="55" eb="57">
      <t>コウフ</t>
    </rPh>
    <rPh sb="58" eb="60">
      <t>タイショウ</t>
    </rPh>
    <phoneticPr fontId="1"/>
  </si>
  <si>
    <t>ア</t>
    <phoneticPr fontId="1"/>
  </si>
  <si>
    <t>イ</t>
    <phoneticPr fontId="1"/>
  </si>
  <si>
    <t>ウ</t>
    <phoneticPr fontId="1"/>
  </si>
  <si>
    <t>症状に変化があった場合等の医療機関・医師等への連絡・報告フローを確認した。</t>
    <rPh sb="0" eb="2">
      <t>ショウジョウ</t>
    </rPh>
    <rPh sb="3" eb="5">
      <t>ヘンカ</t>
    </rPh>
    <rPh sb="9" eb="11">
      <t>バアイ</t>
    </rPh>
    <rPh sb="11" eb="12">
      <t>トウ</t>
    </rPh>
    <rPh sb="13" eb="17">
      <t>イリョウキカン</t>
    </rPh>
    <rPh sb="18" eb="20">
      <t>イシ</t>
    </rPh>
    <rPh sb="20" eb="21">
      <t>トウ</t>
    </rPh>
    <rPh sb="23" eb="25">
      <t>レンラク</t>
    </rPh>
    <rPh sb="26" eb="28">
      <t>ホウコク</t>
    </rPh>
    <rPh sb="32" eb="34">
      <t>カクニン</t>
    </rPh>
    <phoneticPr fontId="10"/>
  </si>
  <si>
    <t>様式２別添２</t>
    <rPh sb="0" eb="2">
      <t>ヨウシキ</t>
    </rPh>
    <rPh sb="3" eb="5">
      <t>ベッテン</t>
    </rPh>
    <phoneticPr fontId="1"/>
  </si>
  <si>
    <t>別紙2-2（令和5年5月1日～令和5年5月31日）</t>
    <phoneticPr fontId="1"/>
  </si>
  <si>
    <t>別紙2-3（令和5年6月1日～令和5年6月30日）</t>
    <phoneticPr fontId="1"/>
  </si>
  <si>
    <t>別紙2-4（令和5年7月1日～令和5年7月31日）</t>
    <phoneticPr fontId="1"/>
  </si>
  <si>
    <t>別紙2-5（令和5年8月1日～令和5年8月31日）</t>
    <phoneticPr fontId="1"/>
  </si>
  <si>
    <t>別紙2-6（令和5年9月1日～令和5年9月30日）</t>
    <phoneticPr fontId="1"/>
  </si>
  <si>
    <t>別紙2-7（令和5年10月1日～令和5年10月31日）</t>
    <phoneticPr fontId="1"/>
  </si>
  <si>
    <t>別紙2-8（令和5年11月1日～令和5年11月30日）</t>
    <phoneticPr fontId="1"/>
  </si>
  <si>
    <t>別紙2-9（令和5年12月1日～令和5年12月31日）</t>
    <phoneticPr fontId="1"/>
  </si>
  <si>
    <t>別紙2-10（令和6年1月1日～令和6年1月31日）</t>
    <rPh sb="21" eb="22">
      <t>ガツ</t>
    </rPh>
    <phoneticPr fontId="1"/>
  </si>
  <si>
    <t>別紙2-11（令和6年2月1日～令和6年2月29日）</t>
    <phoneticPr fontId="1"/>
  </si>
  <si>
    <t>別紙2-12（令和6年3月1日～令和6年3月31日）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</si>
</sst>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d"/>
    <numFmt numFmtId="177" formatCode="0_);[Red]\(0\)"/>
    <numFmt numFmtId="178" formatCode="#,##0&quot;日&quot;"/>
    <numFmt numFmtId="179" formatCode="#,##0&quot;月&quot;"/>
    <numFmt numFmtId="180" formatCode="#,##0&quot;人&quot;"/>
    <numFmt numFmtId="181" formatCode="#,##0&quot;円&quot;"/>
    <numFmt numFmtId="182" formatCode="[$-411]ge\.m\.d;@"/>
    <numFmt numFmtId="183" formatCode="#,##0&quot;月&quot;&quot;後&quot;"/>
    <numFmt numFmtId="184" formatCode="m&quot;月&quot;d&quot;日&quot;;@"/>
  </numFmts>
  <fonts count="28" x14ac:knownFonts="1">
    <font>
      <sz val="11"/>
      <color theme="1"/>
      <name val="游ゴシック"/>
      <family val="2"/>
      <charset val="128"/>
      <scheme val="minor"/>
    </font>
    <font>
      <sz val="6"/>
      <name val="游ゴシック"/>
      <family val="2"/>
      <charset val="128"/>
      <scheme val="minor"/>
    </font>
    <font>
      <sz val="14"/>
      <color theme="1"/>
      <name val="Meiryo UI"/>
      <family val="3"/>
      <charset val="128"/>
    </font>
    <font>
      <sz val="10"/>
      <name val="游ゴシック"/>
      <family val="3"/>
      <charset val="128"/>
      <scheme val="minor"/>
    </font>
    <font>
      <sz val="11"/>
      <color theme="1"/>
      <name val="Meiryo UI"/>
      <family val="3"/>
      <charset val="128"/>
    </font>
    <font>
      <sz val="6"/>
      <name val="Meiryo UI"/>
      <family val="2"/>
      <charset val="128"/>
    </font>
    <font>
      <b/>
      <sz val="11"/>
      <color theme="1"/>
      <name val="Meiryo UI"/>
      <family val="3"/>
      <charset val="128"/>
    </font>
    <font>
      <b/>
      <sz val="14"/>
      <color rgb="FFFF0000"/>
      <name val="Meiryo UI"/>
      <family val="3"/>
      <charset val="128"/>
    </font>
    <font>
      <b/>
      <sz val="14"/>
      <color theme="1"/>
      <name val="Meiryo UI"/>
      <family val="3"/>
      <charset val="128"/>
    </font>
    <font>
      <b/>
      <sz val="9"/>
      <name val="Meiryo UI"/>
      <family val="3"/>
      <charset val="128"/>
    </font>
    <font>
      <sz val="6"/>
      <name val="ＭＳ Ｐゴシック"/>
      <family val="3"/>
      <charset val="128"/>
    </font>
    <font>
      <b/>
      <sz val="9"/>
      <color theme="1"/>
      <name val="游ゴシック"/>
      <family val="3"/>
      <charset val="128"/>
      <scheme val="minor"/>
    </font>
    <font>
      <b/>
      <sz val="11"/>
      <color rgb="FFFF0000"/>
      <name val="Meiryo UI"/>
      <family val="3"/>
      <charset val="128"/>
    </font>
    <font>
      <b/>
      <sz val="12"/>
      <color theme="1"/>
      <name val="Meiryo UI"/>
      <family val="3"/>
      <charset val="128"/>
    </font>
    <font>
      <b/>
      <sz val="14"/>
      <name val="Meiryo UI"/>
      <family val="3"/>
      <charset val="128"/>
    </font>
    <font>
      <sz val="10"/>
      <name val="Meiryo UI"/>
      <family val="3"/>
      <charset val="128"/>
    </font>
    <font>
      <b/>
      <sz val="12"/>
      <name val="Meiryo UI"/>
      <family val="3"/>
      <charset val="128"/>
    </font>
    <font>
      <sz val="12"/>
      <color theme="1"/>
      <name val="Meiryo UI"/>
      <family val="3"/>
      <charset val="128"/>
    </font>
    <font>
      <sz val="10"/>
      <color rgb="FFFF0000"/>
      <name val="Meiryo UI"/>
      <family val="3"/>
      <charset val="128"/>
    </font>
    <font>
      <sz val="10"/>
      <color theme="1"/>
      <name val="Meiryo UI"/>
      <family val="3"/>
      <charset val="128"/>
    </font>
    <font>
      <sz val="11"/>
      <color theme="1"/>
      <name val="游ゴシック"/>
      <family val="2"/>
      <charset val="128"/>
      <scheme val="minor"/>
    </font>
    <font>
      <b/>
      <sz val="11"/>
      <name val="Meiryo UI"/>
      <family val="3"/>
      <charset val="128"/>
    </font>
    <font>
      <sz val="9"/>
      <color theme="1"/>
      <name val="Meiryo UI"/>
      <family val="3"/>
      <charset val="128"/>
    </font>
    <font>
      <b/>
      <sz val="10"/>
      <color theme="1"/>
      <name val="Meiryo UI"/>
      <family val="3"/>
      <charset val="128"/>
    </font>
    <font>
      <sz val="9"/>
      <name val="Meiryo UI"/>
      <family val="3"/>
      <charset val="128"/>
    </font>
    <font>
      <sz val="11"/>
      <name val="Meiryo UI"/>
      <family val="3"/>
      <charset val="128"/>
    </font>
    <font>
      <b/>
      <u/>
      <sz val="11"/>
      <color theme="1"/>
      <name val="Meiryo UI"/>
      <family val="3"/>
      <charset val="128"/>
    </font>
    <font>
      <b/>
      <sz val="11"/>
      <color theme="1"/>
      <name val="ＭＳ Ｐゴシック"/>
      <family val="3"/>
      <charset val="128"/>
    </font>
  </fonts>
  <fills count="1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7" tint="0.599963377788628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s>
  <borders count="143">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double">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hair">
        <color indexed="64"/>
      </left>
      <right/>
      <top style="medium">
        <color auto="1"/>
      </top>
      <bottom style="thin">
        <color indexed="64"/>
      </bottom>
      <diagonal/>
    </border>
    <border>
      <left style="double">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medium">
        <color indexed="64"/>
      </top>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right style="medium">
        <color auto="1"/>
      </right>
      <top style="double">
        <color indexed="64"/>
      </top>
      <bottom style="medium">
        <color auto="1"/>
      </bottom>
      <diagonal/>
    </border>
    <border>
      <left style="thin">
        <color indexed="64"/>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top/>
      <bottom style="medium">
        <color indexed="64"/>
      </bottom>
      <diagonal/>
    </border>
    <border>
      <left/>
      <right/>
      <top style="double">
        <color indexed="64"/>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auto="1"/>
      </left>
      <right/>
      <top style="double">
        <color indexed="64"/>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thin">
        <color indexed="64"/>
      </left>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style="hair">
        <color indexed="64"/>
      </top>
      <bottom style="double">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double">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504">
    <xf numFmtId="0" fontId="0" fillId="0" borderId="0" xfId="0">
      <alignment vertical="center"/>
    </xf>
    <xf numFmtId="0" fontId="4" fillId="5" borderId="17"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4" fillId="5" borderId="42" xfId="0" applyFont="1" applyFill="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5" borderId="43"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4" fillId="5" borderId="44" xfId="0" applyFont="1" applyFill="1" applyBorder="1" applyAlignment="1" applyProtection="1">
      <alignment horizontal="center" vertical="center"/>
      <protection locked="0"/>
    </xf>
    <xf numFmtId="0" fontId="4" fillId="5" borderId="47"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0" fontId="4" fillId="5" borderId="48" xfId="0" applyFont="1" applyFill="1" applyBorder="1" applyAlignment="1" applyProtection="1">
      <alignment horizontal="center" vertical="center"/>
      <protection locked="0"/>
    </xf>
    <xf numFmtId="0" fontId="4" fillId="0" borderId="0" xfId="0" applyFont="1" applyAlignment="1" applyProtection="1">
      <alignment horizontal="center"/>
    </xf>
    <xf numFmtId="0" fontId="13" fillId="0" borderId="0" xfId="0" applyFont="1" applyAlignment="1" applyProtection="1">
      <alignment horizontal="right" vertical="center"/>
    </xf>
    <xf numFmtId="0" fontId="2" fillId="0" borderId="0" xfId="0" applyFont="1" applyAlignment="1" applyProtection="1"/>
    <xf numFmtId="0" fontId="6" fillId="0" borderId="0" xfId="0" applyFont="1" applyAlignment="1" applyProtection="1">
      <alignment vertical="center"/>
    </xf>
    <xf numFmtId="0" fontId="4" fillId="0" borderId="30" xfId="0" applyFont="1" applyFill="1" applyBorder="1" applyAlignment="1" applyProtection="1">
      <alignment horizontal="center"/>
    </xf>
    <xf numFmtId="0" fontId="4" fillId="0" borderId="30" xfId="0" applyFont="1" applyFill="1" applyBorder="1" applyAlignment="1" applyProtection="1"/>
    <xf numFmtId="0" fontId="6" fillId="0" borderId="0" xfId="0" applyFont="1" applyFill="1" applyAlignment="1" applyProtection="1">
      <alignment vertical="center"/>
    </xf>
    <xf numFmtId="0" fontId="6" fillId="3" borderId="0" xfId="0" applyFont="1" applyFill="1" applyBorder="1" applyAlignment="1" applyProtection="1">
      <alignment horizontal="center" vertical="center"/>
    </xf>
    <xf numFmtId="0" fontId="6" fillId="0" borderId="0" xfId="0" applyFont="1" applyAlignment="1" applyProtection="1">
      <alignment horizontal="center"/>
    </xf>
    <xf numFmtId="0" fontId="4" fillId="0" borderId="45"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4" fillId="0" borderId="50" xfId="0" applyFont="1" applyBorder="1" applyAlignment="1" applyProtection="1">
      <alignment horizontal="center" vertical="center"/>
    </xf>
    <xf numFmtId="0" fontId="6" fillId="3" borderId="13" xfId="0" applyFont="1" applyFill="1" applyBorder="1" applyAlignment="1" applyProtection="1">
      <alignment horizontal="center" vertical="center"/>
    </xf>
    <xf numFmtId="0" fontId="4" fillId="0" borderId="51" xfId="0" applyFont="1" applyBorder="1" applyAlignment="1" applyProtection="1">
      <alignment horizontal="center" vertical="center"/>
    </xf>
    <xf numFmtId="0" fontId="6" fillId="3" borderId="39" xfId="0" applyFont="1" applyFill="1" applyBorder="1" applyAlignment="1" applyProtection="1">
      <alignment horizontal="center" vertical="center"/>
    </xf>
    <xf numFmtId="0" fontId="4" fillId="0" borderId="52" xfId="0" applyFont="1" applyBorder="1" applyAlignment="1" applyProtection="1">
      <alignment horizontal="center" vertical="center"/>
    </xf>
    <xf numFmtId="0" fontId="6" fillId="3" borderId="15" xfId="0" applyFont="1" applyFill="1" applyBorder="1" applyAlignment="1" applyProtection="1">
      <alignment horizontal="center" vertical="center"/>
    </xf>
    <xf numFmtId="0" fontId="7" fillId="0" borderId="0" xfId="0" applyFont="1" applyAlignment="1" applyProtection="1">
      <alignment vertical="center"/>
    </xf>
    <xf numFmtId="0" fontId="4" fillId="0" borderId="0" xfId="0" applyFont="1" applyBorder="1" applyAlignment="1" applyProtection="1">
      <alignment horizontal="center"/>
    </xf>
    <xf numFmtId="0" fontId="6" fillId="4" borderId="53" xfId="0" applyFont="1" applyFill="1" applyBorder="1" applyAlignment="1" applyProtection="1">
      <alignment horizontal="center" vertical="center"/>
    </xf>
    <xf numFmtId="0" fontId="6" fillId="4" borderId="54" xfId="0" applyFont="1" applyFill="1" applyBorder="1" applyAlignment="1" applyProtection="1">
      <alignment horizontal="center" vertical="center"/>
    </xf>
    <xf numFmtId="0" fontId="6" fillId="5" borderId="55" xfId="0" applyFont="1" applyFill="1" applyBorder="1" applyAlignment="1" applyProtection="1">
      <alignment horizontal="center" vertical="center"/>
    </xf>
    <xf numFmtId="177" fontId="9" fillId="4" borderId="56" xfId="0" applyNumberFormat="1" applyFont="1" applyFill="1" applyBorder="1" applyAlignment="1" applyProtection="1">
      <alignment horizontal="center" vertical="center"/>
    </xf>
    <xf numFmtId="177" fontId="9" fillId="5" borderId="57" xfId="0" applyNumberFormat="1" applyFont="1" applyFill="1" applyBorder="1" applyAlignment="1" applyProtection="1">
      <alignment horizontal="center" vertical="center"/>
    </xf>
    <xf numFmtId="177" fontId="9" fillId="4" borderId="57" xfId="0" applyNumberFormat="1" applyFont="1" applyFill="1" applyBorder="1" applyAlignment="1" applyProtection="1">
      <alignment horizontal="center" vertical="center"/>
    </xf>
    <xf numFmtId="177" fontId="9" fillId="4" borderId="58" xfId="0" applyNumberFormat="1" applyFont="1" applyFill="1" applyBorder="1" applyAlignment="1" applyProtection="1">
      <alignment horizontal="center" vertical="center"/>
    </xf>
    <xf numFmtId="0" fontId="6" fillId="4" borderId="59" xfId="0" applyFont="1" applyFill="1" applyBorder="1" applyAlignment="1" applyProtection="1">
      <alignment horizontal="center" vertical="center"/>
    </xf>
    <xf numFmtId="0" fontId="6" fillId="4" borderId="60" xfId="0" applyFont="1" applyFill="1" applyBorder="1" applyAlignment="1" applyProtection="1">
      <alignment horizontal="center" vertical="center"/>
    </xf>
    <xf numFmtId="177" fontId="9" fillId="4" borderId="61" xfId="0" applyNumberFormat="1" applyFont="1" applyFill="1" applyBorder="1" applyAlignment="1" applyProtection="1">
      <alignment horizontal="center" vertical="center"/>
    </xf>
    <xf numFmtId="177" fontId="9" fillId="5" borderId="62" xfId="0" applyNumberFormat="1" applyFont="1" applyFill="1" applyBorder="1" applyAlignment="1" applyProtection="1">
      <alignment horizontal="center" vertical="center"/>
    </xf>
    <xf numFmtId="177" fontId="9" fillId="4" borderId="62" xfId="0" applyNumberFormat="1" applyFont="1" applyFill="1" applyBorder="1" applyAlignment="1" applyProtection="1">
      <alignment horizontal="center" vertical="center"/>
    </xf>
    <xf numFmtId="177" fontId="9" fillId="4" borderId="63" xfId="0" applyNumberFormat="1" applyFont="1" applyFill="1" applyBorder="1" applyAlignment="1" applyProtection="1">
      <alignment horizontal="center" vertical="center"/>
    </xf>
    <xf numFmtId="0" fontId="6" fillId="3" borderId="64" xfId="0" applyFont="1" applyFill="1" applyBorder="1" applyAlignment="1" applyProtection="1">
      <alignment horizontal="center" vertical="center"/>
    </xf>
    <xf numFmtId="0" fontId="6" fillId="3" borderId="65" xfId="0" applyFont="1" applyFill="1" applyBorder="1" applyAlignment="1" applyProtection="1">
      <alignment horizontal="center" vertical="center"/>
    </xf>
    <xf numFmtId="0" fontId="6" fillId="3" borderId="67" xfId="0" applyFont="1" applyFill="1" applyBorder="1" applyAlignment="1" applyProtection="1">
      <alignment horizontal="center" vertical="center"/>
    </xf>
    <xf numFmtId="0" fontId="6" fillId="3" borderId="68" xfId="0" applyFont="1" applyFill="1" applyBorder="1" applyAlignment="1" applyProtection="1">
      <alignment horizontal="center" vertical="center"/>
    </xf>
    <xf numFmtId="0" fontId="6" fillId="3" borderId="69" xfId="0" applyFont="1" applyFill="1" applyBorder="1" applyAlignment="1" applyProtection="1">
      <alignment horizontal="center" vertical="center"/>
    </xf>
    <xf numFmtId="0" fontId="6" fillId="3" borderId="34" xfId="0" applyFont="1" applyFill="1" applyBorder="1" applyAlignment="1" applyProtection="1">
      <alignment horizontal="center" vertical="center"/>
    </xf>
    <xf numFmtId="0" fontId="4" fillId="0" borderId="70" xfId="0" applyFont="1" applyBorder="1" applyAlignment="1" applyProtection="1">
      <alignment horizontal="center" vertical="center"/>
    </xf>
    <xf numFmtId="0" fontId="6" fillId="3" borderId="71"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4" fillId="0" borderId="73" xfId="0" applyFont="1" applyBorder="1" applyAlignment="1" applyProtection="1">
      <alignment horizontal="center" vertical="center"/>
    </xf>
    <xf numFmtId="0" fontId="4" fillId="5" borderId="31" xfId="0" applyFont="1" applyFill="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5" borderId="75" xfId="0" applyFont="1" applyFill="1" applyBorder="1" applyAlignment="1" applyProtection="1">
      <alignment horizontal="center" vertical="center"/>
      <protection locked="0"/>
    </xf>
    <xf numFmtId="0" fontId="4" fillId="0" borderId="75" xfId="0" applyFont="1" applyFill="1" applyBorder="1" applyAlignment="1" applyProtection="1">
      <alignment horizontal="center" vertical="center"/>
      <protection locked="0"/>
    </xf>
    <xf numFmtId="0" fontId="4" fillId="5" borderId="76"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xf>
    <xf numFmtId="0" fontId="4" fillId="0" borderId="77" xfId="0" applyFont="1" applyBorder="1" applyAlignment="1" applyProtection="1">
      <alignment horizontal="center" vertical="center"/>
    </xf>
    <xf numFmtId="0" fontId="4" fillId="5" borderId="79" xfId="0" applyFont="1" applyFill="1" applyBorder="1" applyAlignment="1" applyProtection="1">
      <alignment horizontal="center" vertical="center"/>
      <protection locked="0"/>
    </xf>
    <xf numFmtId="0" fontId="4" fillId="0" borderId="80" xfId="0" applyFont="1" applyBorder="1" applyAlignment="1" applyProtection="1">
      <alignment horizontal="center" vertical="center"/>
      <protection locked="0"/>
    </xf>
    <xf numFmtId="0" fontId="4" fillId="5" borderId="80" xfId="0" applyFont="1" applyFill="1" applyBorder="1" applyAlignment="1" applyProtection="1">
      <alignment horizontal="center" vertical="center"/>
      <protection locked="0"/>
    </xf>
    <xf numFmtId="0" fontId="4" fillId="0" borderId="80" xfId="0" applyFont="1" applyFill="1" applyBorder="1" applyAlignment="1" applyProtection="1">
      <alignment horizontal="center" vertical="center"/>
      <protection locked="0"/>
    </xf>
    <xf numFmtId="0" fontId="4" fillId="5" borderId="81" xfId="0" applyFont="1" applyFill="1" applyBorder="1" applyAlignment="1" applyProtection="1">
      <alignment horizontal="center" vertical="center"/>
      <protection locked="0"/>
    </xf>
    <xf numFmtId="0" fontId="12" fillId="0" borderId="0" xfId="0" applyFont="1" applyBorder="1" applyAlignment="1" applyProtection="1">
      <alignment horizontal="right" vertical="center"/>
    </xf>
    <xf numFmtId="0" fontId="18" fillId="0" borderId="0" xfId="0" applyFont="1" applyBorder="1" applyAlignment="1" applyProtection="1">
      <alignment vertical="center" shrinkToFit="1"/>
    </xf>
    <xf numFmtId="0" fontId="16" fillId="3" borderId="3" xfId="0" quotePrefix="1" applyFont="1" applyFill="1" applyBorder="1" applyAlignment="1" applyProtection="1">
      <alignment horizontal="center" vertical="center"/>
    </xf>
    <xf numFmtId="0" fontId="13" fillId="0" borderId="3" xfId="0" applyFont="1" applyFill="1" applyBorder="1" applyAlignment="1" applyProtection="1">
      <alignment vertical="center"/>
    </xf>
    <xf numFmtId="0" fontId="15" fillId="0" borderId="8" xfId="0" applyFont="1" applyFill="1" applyBorder="1" applyAlignment="1" applyProtection="1">
      <alignment horizontal="right" vertical="top"/>
    </xf>
    <xf numFmtId="0" fontId="4" fillId="0" borderId="33" xfId="0" applyFont="1" applyBorder="1" applyAlignment="1" applyProtection="1">
      <alignment horizontal="center"/>
    </xf>
    <xf numFmtId="0" fontId="16" fillId="0" borderId="86" xfId="0" applyFont="1" applyFill="1" applyBorder="1" applyAlignment="1" applyProtection="1">
      <alignment horizontal="center" vertical="center"/>
    </xf>
    <xf numFmtId="0" fontId="6" fillId="3" borderId="87" xfId="0" applyFont="1" applyFill="1" applyBorder="1" applyAlignment="1" applyProtection="1">
      <alignment horizontal="center" vertical="center"/>
    </xf>
    <xf numFmtId="0" fontId="4" fillId="0" borderId="88" xfId="0" applyFont="1" applyFill="1" applyBorder="1" applyAlignment="1" applyProtection="1">
      <alignment horizontal="center" vertical="center"/>
      <protection locked="0"/>
    </xf>
    <xf numFmtId="0" fontId="4" fillId="0" borderId="89" xfId="0" applyFont="1" applyFill="1" applyBorder="1" applyAlignment="1" applyProtection="1">
      <alignment horizontal="center" vertical="center"/>
      <protection locked="0"/>
    </xf>
    <xf numFmtId="0" fontId="4" fillId="0" borderId="72" xfId="0" applyFont="1" applyFill="1" applyBorder="1" applyAlignment="1" applyProtection="1">
      <alignment horizontal="center" vertical="center"/>
      <protection locked="0"/>
    </xf>
    <xf numFmtId="0" fontId="4" fillId="0" borderId="90" xfId="0" applyFont="1" applyFill="1" applyBorder="1" applyAlignment="1" applyProtection="1">
      <alignment horizontal="center" vertical="center"/>
      <protection locked="0"/>
    </xf>
    <xf numFmtId="0" fontId="4" fillId="5" borderId="88" xfId="0" applyFont="1" applyFill="1" applyBorder="1" applyAlignment="1" applyProtection="1">
      <alignment horizontal="center" vertical="center"/>
      <protection locked="0"/>
    </xf>
    <xf numFmtId="0" fontId="4" fillId="5" borderId="89" xfId="0" applyFont="1" applyFill="1" applyBorder="1" applyAlignment="1" applyProtection="1">
      <alignment horizontal="center" vertical="center"/>
      <protection locked="0"/>
    </xf>
    <xf numFmtId="0" fontId="4" fillId="5" borderId="72" xfId="0" applyFont="1" applyFill="1" applyBorder="1" applyAlignment="1" applyProtection="1">
      <alignment horizontal="center" vertical="center"/>
      <protection locked="0"/>
    </xf>
    <xf numFmtId="0" fontId="4" fillId="5" borderId="90"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81" xfId="0" applyFont="1" applyFill="1" applyBorder="1" applyAlignment="1" applyProtection="1">
      <alignment horizontal="center" vertical="center"/>
      <protection locked="0"/>
    </xf>
    <xf numFmtId="0" fontId="4" fillId="0" borderId="76" xfId="0" applyFont="1" applyFill="1" applyBorder="1" applyAlignment="1" applyProtection="1">
      <alignment horizontal="center" vertical="center"/>
      <protection locked="0"/>
    </xf>
    <xf numFmtId="177" fontId="9" fillId="5" borderId="58" xfId="0" applyNumberFormat="1" applyFont="1" applyFill="1" applyBorder="1" applyAlignment="1" applyProtection="1">
      <alignment horizontal="center" vertical="center"/>
    </xf>
    <xf numFmtId="177" fontId="9" fillId="5" borderId="63" xfId="0" applyNumberFormat="1" applyFont="1" applyFill="1" applyBorder="1" applyAlignment="1" applyProtection="1">
      <alignment horizontal="center" vertical="center"/>
    </xf>
    <xf numFmtId="0" fontId="14" fillId="0" borderId="0" xfId="0" applyFont="1" applyFill="1" applyBorder="1" applyAlignment="1" applyProtection="1">
      <alignment vertical="center"/>
    </xf>
    <xf numFmtId="0" fontId="8" fillId="0" borderId="0" xfId="0" applyFont="1" applyBorder="1" applyAlignment="1" applyProtection="1">
      <alignment vertical="center"/>
    </xf>
    <xf numFmtId="0" fontId="8" fillId="2" borderId="9" xfId="0" applyFont="1" applyFill="1" applyBorder="1" applyAlignment="1" applyProtection="1">
      <alignment horizontal="center" vertical="center"/>
    </xf>
    <xf numFmtId="0" fontId="8" fillId="2" borderId="25" xfId="0" applyFont="1" applyFill="1" applyBorder="1" applyAlignment="1" applyProtection="1">
      <alignment horizontal="center" vertical="center"/>
    </xf>
    <xf numFmtId="0" fontId="4" fillId="0" borderId="101" xfId="0" applyFont="1" applyBorder="1" applyAlignment="1" applyProtection="1">
      <alignment horizontal="center" vertical="center"/>
    </xf>
    <xf numFmtId="0" fontId="4" fillId="0" borderId="102" xfId="0" applyFont="1" applyBorder="1" applyAlignment="1" applyProtection="1">
      <alignment horizontal="center" vertical="center"/>
    </xf>
    <xf numFmtId="0" fontId="4" fillId="0" borderId="103" xfId="0" applyFont="1" applyBorder="1" applyAlignment="1" applyProtection="1">
      <alignment horizontal="center" vertical="center"/>
    </xf>
    <xf numFmtId="0" fontId="4" fillId="0" borderId="104" xfId="0" applyFont="1" applyBorder="1" applyAlignment="1" applyProtection="1">
      <alignment horizontal="center" vertical="center"/>
    </xf>
    <xf numFmtId="0" fontId="4" fillId="0" borderId="105" xfId="0" applyFont="1" applyBorder="1" applyAlignment="1" applyProtection="1">
      <alignment horizontal="center" vertical="center"/>
    </xf>
    <xf numFmtId="0" fontId="6" fillId="0" borderId="30" xfId="0" applyFont="1" applyFill="1" applyBorder="1" applyAlignment="1" applyProtection="1"/>
    <xf numFmtId="0" fontId="4" fillId="0" borderId="0" xfId="0" applyFont="1" applyFill="1" applyBorder="1" applyAlignment="1" applyProtection="1">
      <alignment horizontal="center"/>
    </xf>
    <xf numFmtId="0" fontId="6" fillId="3" borderId="66" xfId="0" applyFont="1" applyFill="1" applyBorder="1" applyAlignment="1" applyProtection="1">
      <alignment horizontal="center" vertical="center" wrapText="1"/>
    </xf>
    <xf numFmtId="0" fontId="4" fillId="0" borderId="0" xfId="0" applyFont="1" applyAlignment="1" applyProtection="1"/>
    <xf numFmtId="0" fontId="4" fillId="0" borderId="0" xfId="0" applyFont="1" applyAlignment="1" applyProtection="1">
      <alignment vertical="center"/>
    </xf>
    <xf numFmtId="0" fontId="4" fillId="0" borderId="0" xfId="0" applyFont="1" applyBorder="1" applyAlignment="1" applyProtection="1"/>
    <xf numFmtId="0" fontId="13" fillId="0" borderId="5"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6" fillId="0" borderId="85"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83"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2" fillId="0" borderId="0" xfId="0" applyFont="1" applyAlignment="1" applyProtection="1">
      <alignment horizontal="right" vertical="center"/>
    </xf>
    <xf numFmtId="0" fontId="4" fillId="0" borderId="0" xfId="0" applyFont="1" applyFill="1" applyBorder="1" applyAlignment="1" applyProtection="1"/>
    <xf numFmtId="0" fontId="7" fillId="0" borderId="0" xfId="0"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12" fillId="0" borderId="30" xfId="0" applyFont="1" applyBorder="1" applyAlignment="1" applyProtection="1">
      <alignment horizontal="right" vertical="center"/>
    </xf>
    <xf numFmtId="0" fontId="6" fillId="0" borderId="30" xfId="0" applyFont="1" applyBorder="1" applyAlignment="1" applyProtection="1">
      <alignment vertical="center"/>
    </xf>
    <xf numFmtId="0" fontId="4" fillId="9" borderId="96" xfId="0" applyFont="1" applyFill="1" applyBorder="1" applyAlignment="1" applyProtection="1">
      <alignment horizontal="center" vertical="center"/>
      <protection locked="0"/>
    </xf>
    <xf numFmtId="0" fontId="4" fillId="9" borderId="99" xfId="0" applyFont="1" applyFill="1" applyBorder="1" applyAlignment="1" applyProtection="1">
      <alignment horizontal="center" vertical="center"/>
      <protection locked="0"/>
    </xf>
    <xf numFmtId="0" fontId="4" fillId="9" borderId="98" xfId="0" applyFont="1" applyFill="1" applyBorder="1" applyAlignment="1" applyProtection="1">
      <alignment horizontal="center" vertical="center"/>
      <protection locked="0"/>
    </xf>
    <xf numFmtId="0" fontId="4" fillId="9" borderId="38" xfId="0" applyFont="1" applyFill="1" applyBorder="1" applyAlignment="1" applyProtection="1">
      <alignment horizontal="center" vertical="center"/>
      <protection locked="0"/>
    </xf>
    <xf numFmtId="0" fontId="4" fillId="9" borderId="97" xfId="0" applyFont="1" applyFill="1" applyBorder="1" applyAlignment="1" applyProtection="1">
      <alignment horizontal="center" vertical="center"/>
      <protection locked="0"/>
    </xf>
    <xf numFmtId="0" fontId="14" fillId="0" borderId="0" xfId="0" applyFont="1" applyBorder="1" applyAlignment="1" applyProtection="1">
      <alignment shrinkToFit="1"/>
    </xf>
    <xf numFmtId="0" fontId="14" fillId="0" borderId="0" xfId="0" applyFont="1" applyFill="1" applyBorder="1" applyAlignment="1" applyProtection="1">
      <alignment shrinkToFit="1"/>
    </xf>
    <xf numFmtId="0" fontId="19" fillId="0" borderId="0" xfId="0" applyFont="1">
      <alignment vertical="center"/>
    </xf>
    <xf numFmtId="183" fontId="19" fillId="0" borderId="0" xfId="0" applyNumberFormat="1" applyFont="1">
      <alignment vertical="center"/>
    </xf>
    <xf numFmtId="56" fontId="19" fillId="0" borderId="0" xfId="0" applyNumberFormat="1" applyFont="1">
      <alignment vertical="center"/>
    </xf>
    <xf numFmtId="0" fontId="13" fillId="4" borderId="54" xfId="0" applyFont="1" applyFill="1" applyBorder="1" applyAlignment="1" applyProtection="1">
      <alignment horizontal="center" vertical="center"/>
    </xf>
    <xf numFmtId="0" fontId="13" fillId="5" borderId="55" xfId="0" applyFont="1" applyFill="1" applyBorder="1" applyAlignment="1" applyProtection="1">
      <alignment horizontal="center" vertical="center"/>
    </xf>
    <xf numFmtId="177" fontId="16" fillId="10" borderId="54" xfId="0" applyNumberFormat="1" applyFont="1" applyFill="1" applyBorder="1" applyAlignment="1" applyProtection="1">
      <alignment horizontal="center" vertical="center"/>
    </xf>
    <xf numFmtId="177" fontId="16" fillId="4" borderId="56" xfId="0" applyNumberFormat="1" applyFont="1" applyFill="1" applyBorder="1" applyAlignment="1" applyProtection="1">
      <alignment horizontal="center" vertical="center"/>
    </xf>
    <xf numFmtId="177" fontId="16" fillId="5" borderId="57" xfId="0" applyNumberFormat="1" applyFont="1" applyFill="1" applyBorder="1" applyAlignment="1" applyProtection="1">
      <alignment horizontal="center" vertical="center"/>
    </xf>
    <xf numFmtId="0" fontId="19" fillId="0" borderId="22" xfId="0" applyFont="1" applyBorder="1" applyAlignment="1">
      <alignment horizontal="center" vertical="center" wrapText="1"/>
    </xf>
    <xf numFmtId="0" fontId="19" fillId="0" borderId="22" xfId="0" applyFont="1" applyBorder="1">
      <alignment vertical="center"/>
    </xf>
    <xf numFmtId="182" fontId="19" fillId="0" borderId="22" xfId="0" applyNumberFormat="1" applyFont="1" applyBorder="1">
      <alignment vertical="center"/>
    </xf>
    <xf numFmtId="0" fontId="19" fillId="0" borderId="22" xfId="0" applyFont="1" applyBorder="1" applyAlignment="1">
      <alignment vertical="center" wrapText="1"/>
    </xf>
    <xf numFmtId="180" fontId="19" fillId="0" borderId="22" xfId="0" applyNumberFormat="1" applyFont="1" applyBorder="1">
      <alignment vertical="center"/>
    </xf>
    <xf numFmtId="181" fontId="19" fillId="0" borderId="22" xfId="0" applyNumberFormat="1" applyFont="1" applyBorder="1">
      <alignment vertical="center"/>
    </xf>
    <xf numFmtId="183" fontId="19" fillId="0" borderId="22" xfId="0" applyNumberFormat="1" applyFont="1" applyBorder="1">
      <alignment vertical="center"/>
    </xf>
    <xf numFmtId="0" fontId="19" fillId="0" borderId="113" xfId="0" applyFont="1" applyBorder="1" applyAlignment="1">
      <alignment horizontal="center" vertical="center" wrapText="1"/>
    </xf>
    <xf numFmtId="0" fontId="6" fillId="5" borderId="25" xfId="0" applyFont="1" applyFill="1" applyBorder="1" applyAlignment="1" applyProtection="1">
      <alignment horizontal="center" vertical="center"/>
    </xf>
    <xf numFmtId="0" fontId="19" fillId="0" borderId="21" xfId="0" applyFont="1" applyBorder="1" applyAlignment="1">
      <alignment horizontal="center" vertical="center" wrapText="1"/>
    </xf>
    <xf numFmtId="0" fontId="19" fillId="0" borderId="21" xfId="0" applyNumberFormat="1" applyFont="1" applyBorder="1">
      <alignment vertical="center"/>
    </xf>
    <xf numFmtId="0" fontId="6" fillId="3" borderId="117" xfId="0" applyFont="1" applyFill="1" applyBorder="1" applyAlignment="1" applyProtection="1">
      <alignment horizontal="center" vertical="center"/>
    </xf>
    <xf numFmtId="0" fontId="4" fillId="5" borderId="17"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9" borderId="97" xfId="0" applyFont="1" applyFill="1" applyBorder="1" applyAlignment="1" applyProtection="1">
      <alignment horizontal="center" vertical="center"/>
      <protection locked="0"/>
    </xf>
    <xf numFmtId="0" fontId="4" fillId="0" borderId="22" xfId="0" applyFont="1" applyBorder="1" applyAlignment="1" applyProtection="1">
      <alignment vertical="center"/>
    </xf>
    <xf numFmtId="0" fontId="4" fillId="0" borderId="22" xfId="0" applyFont="1" applyBorder="1" applyAlignment="1" applyProtection="1"/>
    <xf numFmtId="177" fontId="16" fillId="4" borderId="108" xfId="0" applyNumberFormat="1" applyFont="1" applyFill="1" applyBorder="1" applyAlignment="1" applyProtection="1">
      <alignment horizontal="center" vertical="center"/>
    </xf>
    <xf numFmtId="0" fontId="4" fillId="0" borderId="92" xfId="0" applyFont="1" applyBorder="1" applyAlignment="1" applyProtection="1">
      <alignment vertical="center"/>
    </xf>
    <xf numFmtId="0" fontId="4" fillId="0" borderId="23" xfId="0" applyFont="1" applyBorder="1" applyAlignment="1" applyProtection="1">
      <alignment vertical="center"/>
    </xf>
    <xf numFmtId="0" fontId="4" fillId="0" borderId="92" xfId="0" applyFont="1" applyBorder="1" applyAlignment="1" applyProtection="1"/>
    <xf numFmtId="0" fontId="4" fillId="0" borderId="23" xfId="0" applyFont="1" applyBorder="1" applyAlignment="1" applyProtection="1"/>
    <xf numFmtId="0" fontId="4" fillId="0" borderId="93" xfId="0" applyFont="1" applyBorder="1" applyAlignment="1" applyProtection="1">
      <alignment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6" fillId="0" borderId="0" xfId="0" applyFont="1" applyFill="1" applyBorder="1" applyAlignment="1" applyProtection="1">
      <alignment vertical="center"/>
    </xf>
    <xf numFmtId="0" fontId="14" fillId="0" borderId="2" xfId="0" applyFont="1" applyBorder="1" applyAlignment="1" applyProtection="1">
      <alignment vertical="center" shrinkToFit="1"/>
    </xf>
    <xf numFmtId="0" fontId="14" fillId="0" borderId="3" xfId="0" applyFont="1" applyBorder="1" applyAlignment="1" applyProtection="1">
      <alignment vertical="center" shrinkToFit="1"/>
    </xf>
    <xf numFmtId="0" fontId="14" fillId="0" borderId="9" xfId="0" applyFont="1" applyBorder="1" applyAlignment="1" applyProtection="1">
      <alignment vertical="center" shrinkToFit="1"/>
    </xf>
    <xf numFmtId="0" fontId="4" fillId="0" borderId="121" xfId="0" applyFont="1" applyBorder="1" applyAlignment="1" applyProtection="1">
      <alignment vertical="center"/>
    </xf>
    <xf numFmtId="0" fontId="4" fillId="0" borderId="18" xfId="0" applyFont="1" applyBorder="1" applyAlignment="1" applyProtection="1">
      <alignment vertical="center"/>
    </xf>
    <xf numFmtId="0" fontId="4" fillId="0" borderId="19" xfId="0" applyFont="1" applyBorder="1" applyAlignment="1" applyProtection="1">
      <alignment vertical="center"/>
    </xf>
    <xf numFmtId="0" fontId="4" fillId="0" borderId="100" xfId="0" applyFont="1" applyBorder="1" applyAlignment="1" applyProtection="1">
      <alignment vertical="center"/>
    </xf>
    <xf numFmtId="0" fontId="4" fillId="0" borderId="43" xfId="0" applyFont="1" applyBorder="1" applyAlignment="1" applyProtection="1">
      <alignment vertical="center"/>
    </xf>
    <xf numFmtId="0" fontId="4" fillId="0" borderId="44" xfId="0" applyFont="1" applyBorder="1" applyAlignment="1" applyProtection="1">
      <alignment vertical="center"/>
    </xf>
    <xf numFmtId="0" fontId="4" fillId="0" borderId="91" xfId="0" applyFont="1" applyBorder="1" applyAlignment="1" applyProtection="1">
      <alignment vertical="center"/>
    </xf>
    <xf numFmtId="0" fontId="4" fillId="0" borderId="48" xfId="0" applyFont="1" applyBorder="1" applyAlignment="1" applyProtection="1">
      <alignment vertical="center"/>
    </xf>
    <xf numFmtId="0" fontId="4" fillId="0" borderId="49" xfId="0" applyFont="1" applyBorder="1" applyAlignment="1" applyProtection="1">
      <alignment vertical="center"/>
    </xf>
    <xf numFmtId="0" fontId="4" fillId="0" borderId="100" xfId="0" applyFont="1" applyBorder="1" applyAlignment="1" applyProtection="1"/>
    <xf numFmtId="0" fontId="4" fillId="0" borderId="43" xfId="0" applyFont="1" applyBorder="1" applyAlignment="1" applyProtection="1"/>
    <xf numFmtId="0" fontId="4" fillId="0" borderId="44" xfId="0" applyFont="1" applyBorder="1" applyAlignment="1" applyProtection="1"/>
    <xf numFmtId="0" fontId="4" fillId="0" borderId="91" xfId="0" applyFont="1" applyBorder="1" applyAlignment="1" applyProtection="1"/>
    <xf numFmtId="0" fontId="4" fillId="0" borderId="48" xfId="0" applyFont="1" applyBorder="1" applyAlignment="1" applyProtection="1"/>
    <xf numFmtId="0" fontId="4" fillId="0" borderId="49" xfId="0" applyFont="1" applyBorder="1" applyAlignment="1" applyProtection="1"/>
    <xf numFmtId="0" fontId="6" fillId="0" borderId="2"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9" xfId="0" applyFont="1" applyBorder="1" applyAlignment="1" applyProtection="1"/>
    <xf numFmtId="0" fontId="6" fillId="0" borderId="9"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0" xfId="0" applyFont="1" applyAlignment="1" applyProtection="1"/>
    <xf numFmtId="0" fontId="16" fillId="2" borderId="2" xfId="0" applyFont="1" applyFill="1" applyBorder="1" applyAlignment="1" applyProtection="1">
      <alignment horizontal="center" vertical="center"/>
    </xf>
    <xf numFmtId="179" fontId="16" fillId="13" borderId="108" xfId="0" applyNumberFormat="1" applyFont="1" applyFill="1" applyBorder="1" applyAlignment="1" applyProtection="1">
      <alignment horizontal="center" vertical="center"/>
    </xf>
    <xf numFmtId="0" fontId="4" fillId="9" borderId="97" xfId="0" applyFont="1" applyFill="1" applyBorder="1" applyAlignment="1" applyProtection="1">
      <alignment horizontal="center" vertical="center"/>
    </xf>
    <xf numFmtId="178" fontId="4" fillId="0" borderId="110" xfId="0" applyNumberFormat="1" applyFont="1" applyFill="1" applyBorder="1" applyAlignment="1" applyProtection="1">
      <alignment horizontal="right" vertical="center" indent="1"/>
    </xf>
    <xf numFmtId="178" fontId="4" fillId="10" borderId="16" xfId="0" applyNumberFormat="1" applyFont="1" applyFill="1" applyBorder="1" applyAlignment="1" applyProtection="1">
      <alignment horizontal="right" vertical="center" indent="1"/>
    </xf>
    <xf numFmtId="0" fontId="4" fillId="5"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181" fontId="4" fillId="5" borderId="110" xfId="0" applyNumberFormat="1" applyFont="1" applyFill="1" applyBorder="1" applyAlignment="1" applyProtection="1">
      <alignment horizontal="right" vertical="center"/>
    </xf>
    <xf numFmtId="0" fontId="4" fillId="9" borderId="96" xfId="0" applyFont="1" applyFill="1" applyBorder="1" applyAlignment="1" applyProtection="1">
      <alignment horizontal="center" vertical="center"/>
    </xf>
    <xf numFmtId="178" fontId="4" fillId="0" borderId="111" xfId="0" applyNumberFormat="1" applyFont="1" applyFill="1" applyBorder="1" applyAlignment="1" applyProtection="1">
      <alignment horizontal="right" vertical="center" indent="1"/>
    </xf>
    <xf numFmtId="178" fontId="4" fillId="10" borderId="20" xfId="0" applyNumberFormat="1" applyFont="1" applyFill="1" applyBorder="1" applyAlignment="1" applyProtection="1">
      <alignment horizontal="right" vertical="center" indent="1"/>
    </xf>
    <xf numFmtId="0" fontId="4" fillId="5"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181" fontId="4" fillId="5" borderId="111" xfId="0" applyNumberFormat="1" applyFont="1" applyFill="1" applyBorder="1" applyAlignment="1" applyProtection="1">
      <alignment horizontal="right" vertical="center"/>
    </xf>
    <xf numFmtId="0" fontId="4" fillId="9" borderId="99" xfId="0" applyFont="1" applyFill="1" applyBorder="1" applyAlignment="1" applyProtection="1">
      <alignment horizontal="center" vertical="center"/>
    </xf>
    <xf numFmtId="178" fontId="4" fillId="0" borderId="88" xfId="0" applyNumberFormat="1" applyFont="1" applyFill="1" applyBorder="1" applyAlignment="1" applyProtection="1">
      <alignment horizontal="right" vertical="center" indent="1"/>
    </xf>
    <xf numFmtId="178" fontId="4" fillId="10" borderId="24" xfId="0" applyNumberFormat="1" applyFont="1" applyFill="1" applyBorder="1" applyAlignment="1" applyProtection="1">
      <alignment horizontal="right" vertical="center" indent="1"/>
    </xf>
    <xf numFmtId="0" fontId="4" fillId="5" borderId="26"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181" fontId="4" fillId="5" borderId="88" xfId="0" applyNumberFormat="1" applyFont="1" applyFill="1" applyBorder="1" applyAlignment="1" applyProtection="1">
      <alignment horizontal="right" vertical="center"/>
    </xf>
    <xf numFmtId="0" fontId="4" fillId="9" borderId="98" xfId="0" applyFont="1" applyFill="1" applyBorder="1" applyAlignment="1" applyProtection="1">
      <alignment horizontal="center" vertical="center"/>
    </xf>
    <xf numFmtId="178" fontId="4" fillId="0" borderId="112" xfId="0" applyNumberFormat="1" applyFont="1" applyFill="1" applyBorder="1" applyAlignment="1" applyProtection="1">
      <alignment horizontal="right" vertical="center" indent="1"/>
    </xf>
    <xf numFmtId="178" fontId="4" fillId="10" borderId="46" xfId="0" applyNumberFormat="1" applyFont="1" applyFill="1" applyBorder="1" applyAlignment="1" applyProtection="1">
      <alignment horizontal="right" vertical="center" indent="1"/>
    </xf>
    <xf numFmtId="0" fontId="4" fillId="5" borderId="47"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181" fontId="4" fillId="5" borderId="112" xfId="0" applyNumberFormat="1" applyFont="1" applyFill="1" applyBorder="1" applyAlignment="1" applyProtection="1">
      <alignment horizontal="right" vertical="center"/>
    </xf>
    <xf numFmtId="178" fontId="4" fillId="0" borderId="89" xfId="0" applyNumberFormat="1" applyFont="1" applyFill="1" applyBorder="1" applyAlignment="1" applyProtection="1">
      <alignment horizontal="right" vertical="center" indent="1"/>
    </xf>
    <xf numFmtId="178" fontId="4" fillId="10" borderId="41" xfId="0" applyNumberFormat="1" applyFont="1" applyFill="1" applyBorder="1" applyAlignment="1" applyProtection="1">
      <alignment horizontal="right" vertical="center" indent="1"/>
    </xf>
    <xf numFmtId="0" fontId="4" fillId="5" borderId="42"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181" fontId="4" fillId="5" borderId="89" xfId="0" applyNumberFormat="1" applyFont="1" applyFill="1" applyBorder="1" applyAlignment="1" applyProtection="1">
      <alignment horizontal="right" vertical="center"/>
    </xf>
    <xf numFmtId="178" fontId="4" fillId="0" borderId="72" xfId="0" applyNumberFormat="1" applyFont="1" applyFill="1" applyBorder="1" applyAlignment="1" applyProtection="1">
      <alignment horizontal="right" vertical="center" indent="1"/>
    </xf>
    <xf numFmtId="178" fontId="4" fillId="10" borderId="78" xfId="0" applyNumberFormat="1" applyFont="1" applyFill="1" applyBorder="1" applyAlignment="1" applyProtection="1">
      <alignment horizontal="right" vertical="center" indent="1"/>
    </xf>
    <xf numFmtId="0" fontId="4" fillId="5" borderId="79" xfId="0" applyFont="1" applyFill="1" applyBorder="1" applyAlignment="1" applyProtection="1">
      <alignment horizontal="center" vertical="center"/>
    </xf>
    <xf numFmtId="0" fontId="4" fillId="0" borderId="80" xfId="0" applyFont="1" applyFill="1" applyBorder="1" applyAlignment="1" applyProtection="1">
      <alignment horizontal="center" vertical="center"/>
    </xf>
    <xf numFmtId="181" fontId="4" fillId="5" borderId="72" xfId="0" applyNumberFormat="1" applyFont="1" applyFill="1" applyBorder="1" applyAlignment="1" applyProtection="1">
      <alignment horizontal="right" vertical="center"/>
    </xf>
    <xf numFmtId="178" fontId="4" fillId="0" borderId="90" xfId="0" applyNumberFormat="1" applyFont="1" applyFill="1" applyBorder="1" applyAlignment="1" applyProtection="1">
      <alignment horizontal="right" vertical="center" indent="1"/>
    </xf>
    <xf numFmtId="178" fontId="4" fillId="10" borderId="74" xfId="0" applyNumberFormat="1" applyFont="1" applyFill="1" applyBorder="1" applyAlignment="1" applyProtection="1">
      <alignment horizontal="right" vertical="center" indent="1"/>
    </xf>
    <xf numFmtId="0" fontId="4" fillId="5" borderId="31"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181" fontId="4" fillId="5" borderId="90" xfId="0" applyNumberFormat="1" applyFont="1" applyFill="1" applyBorder="1" applyAlignment="1" applyProtection="1">
      <alignment horizontal="right" vertical="center"/>
    </xf>
    <xf numFmtId="0" fontId="4" fillId="9" borderId="38" xfId="0" applyFont="1" applyFill="1" applyBorder="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horizontal="right" vertical="center"/>
    </xf>
    <xf numFmtId="0" fontId="4" fillId="0" borderId="0" xfId="0" applyFont="1" applyAlignment="1" applyProtection="1">
      <alignment horizontal="right" vertical="center" wrapText="1"/>
    </xf>
    <xf numFmtId="184" fontId="19" fillId="0" borderId="22" xfId="0" applyNumberFormat="1" applyFont="1" applyBorder="1">
      <alignment vertical="center"/>
    </xf>
    <xf numFmtId="184" fontId="19" fillId="0" borderId="0" xfId="0" applyNumberFormat="1" applyFont="1">
      <alignment vertical="center"/>
    </xf>
    <xf numFmtId="0" fontId="4" fillId="0" borderId="115" xfId="0" applyFont="1" applyBorder="1" applyAlignment="1" applyProtection="1"/>
    <xf numFmtId="0" fontId="4" fillId="0" borderId="62" xfId="0" applyFont="1" applyBorder="1" applyAlignment="1" applyProtection="1"/>
    <xf numFmtId="0" fontId="4" fillId="0" borderId="63" xfId="0" applyFont="1" applyBorder="1" applyAlignment="1" applyProtection="1"/>
    <xf numFmtId="179" fontId="16" fillId="13" borderId="94" xfId="0" applyNumberFormat="1" applyFont="1" applyFill="1" applyBorder="1" applyAlignment="1" applyProtection="1">
      <alignment horizontal="center" vertical="center"/>
    </xf>
    <xf numFmtId="179" fontId="16" fillId="13" borderId="116" xfId="0" applyNumberFormat="1" applyFont="1" applyFill="1" applyBorder="1" applyAlignment="1" applyProtection="1">
      <alignment horizontal="center" vertical="center"/>
    </xf>
    <xf numFmtId="179" fontId="16" fillId="13" borderId="95" xfId="0" applyNumberFormat="1" applyFont="1" applyFill="1" applyBorder="1" applyAlignment="1" applyProtection="1">
      <alignment horizontal="center" vertical="center"/>
    </xf>
    <xf numFmtId="0" fontId="2" fillId="0" borderId="32" xfId="0" applyFont="1" applyBorder="1" applyAlignment="1" applyProtection="1"/>
    <xf numFmtId="0" fontId="2" fillId="0" borderId="33" xfId="0" applyFont="1" applyBorder="1" applyAlignment="1" applyProtection="1"/>
    <xf numFmtId="0" fontId="4" fillId="0" borderId="34" xfId="0" applyFont="1" applyBorder="1" applyAlignment="1" applyProtection="1"/>
    <xf numFmtId="0" fontId="2" fillId="0" borderId="35" xfId="0" applyFont="1" applyBorder="1" applyAlignment="1" applyProtection="1"/>
    <xf numFmtId="0" fontId="2" fillId="0" borderId="36" xfId="0" applyFont="1" applyBorder="1" applyAlignment="1" applyProtection="1"/>
    <xf numFmtId="0" fontId="4" fillId="0" borderId="37" xfId="0" applyFont="1" applyBorder="1" applyAlignment="1" applyProtection="1"/>
    <xf numFmtId="0" fontId="19" fillId="0" borderId="92" xfId="0" applyFont="1" applyBorder="1" applyAlignment="1">
      <alignment horizontal="center" vertical="center" wrapText="1"/>
    </xf>
    <xf numFmtId="0" fontId="19" fillId="0" borderId="125" xfId="0" applyFont="1" applyBorder="1" applyAlignment="1">
      <alignment horizontal="center" vertical="center" wrapText="1"/>
    </xf>
    <xf numFmtId="180" fontId="19" fillId="0" borderId="93" xfId="0" applyNumberFormat="1" applyFont="1" applyBorder="1">
      <alignment vertical="center"/>
    </xf>
    <xf numFmtId="180" fontId="19" fillId="0" borderId="126" xfId="0" applyNumberFormat="1" applyFont="1" applyBorder="1">
      <alignment vertical="center"/>
    </xf>
    <xf numFmtId="180" fontId="19" fillId="0" borderId="127" xfId="0" applyNumberFormat="1" applyFont="1" applyBorder="1">
      <alignment vertical="center"/>
    </xf>
    <xf numFmtId="0" fontId="19" fillId="0" borderId="111" xfId="0" applyFont="1" applyBorder="1" applyAlignment="1">
      <alignment horizontal="center" vertical="center" wrapText="1"/>
    </xf>
    <xf numFmtId="178" fontId="19" fillId="0" borderId="111" xfId="0" applyNumberFormat="1" applyFont="1" applyBorder="1">
      <alignment vertical="center"/>
    </xf>
    <xf numFmtId="178" fontId="6" fillId="3" borderId="129" xfId="0" applyNumberFormat="1" applyFont="1" applyFill="1" applyBorder="1" applyAlignment="1" applyProtection="1">
      <alignment horizontal="center" vertical="center"/>
    </xf>
    <xf numFmtId="178" fontId="19" fillId="0" borderId="93" xfId="0" applyNumberFormat="1" applyFont="1" applyBorder="1">
      <alignment vertical="center"/>
    </xf>
    <xf numFmtId="178" fontId="19" fillId="0" borderId="126" xfId="0" applyNumberFormat="1" applyFont="1" applyBorder="1">
      <alignment vertical="center"/>
    </xf>
    <xf numFmtId="178" fontId="19" fillId="0" borderId="127" xfId="0" applyNumberFormat="1" applyFont="1" applyBorder="1">
      <alignment vertical="center"/>
    </xf>
    <xf numFmtId="180" fontId="6" fillId="3" borderId="122" xfId="0" applyNumberFormat="1" applyFont="1" applyFill="1" applyBorder="1" applyAlignment="1" applyProtection="1">
      <alignment horizontal="center" vertical="center"/>
    </xf>
    <xf numFmtId="180" fontId="6" fillId="3" borderId="129" xfId="0" applyNumberFormat="1" applyFont="1" applyFill="1" applyBorder="1" applyAlignment="1" applyProtection="1">
      <alignment horizontal="center" vertical="center"/>
    </xf>
    <xf numFmtId="180" fontId="6" fillId="3" borderId="138" xfId="0" applyNumberFormat="1" applyFont="1" applyFill="1" applyBorder="1" applyAlignment="1" applyProtection="1">
      <alignment horizontal="center" vertical="center"/>
    </xf>
    <xf numFmtId="180" fontId="6" fillId="3" borderId="108" xfId="0" applyNumberFormat="1" applyFont="1" applyFill="1" applyBorder="1" applyAlignment="1" applyProtection="1">
      <alignment horizontal="center" vertical="center"/>
    </xf>
    <xf numFmtId="180" fontId="6" fillId="3" borderId="139" xfId="0" applyNumberFormat="1" applyFont="1" applyFill="1" applyBorder="1" applyAlignment="1" applyProtection="1">
      <alignment horizontal="center" vertical="center"/>
    </xf>
    <xf numFmtId="180" fontId="6" fillId="3" borderId="140" xfId="0" applyNumberFormat="1" applyFont="1" applyFill="1" applyBorder="1" applyAlignment="1" applyProtection="1">
      <alignment horizontal="center" vertical="center"/>
    </xf>
    <xf numFmtId="0" fontId="22" fillId="0" borderId="0" xfId="0" applyFont="1" applyProtection="1">
      <alignment vertical="center"/>
    </xf>
    <xf numFmtId="0" fontId="22" fillId="0" borderId="2" xfId="0" applyFont="1" applyBorder="1" applyProtection="1">
      <alignment vertical="center"/>
    </xf>
    <xf numFmtId="0" fontId="22" fillId="0" borderId="3" xfId="0" applyFont="1" applyBorder="1" applyProtection="1">
      <alignment vertical="center"/>
    </xf>
    <xf numFmtId="0" fontId="22" fillId="0" borderId="4" xfId="0" applyFont="1" applyBorder="1" applyProtection="1">
      <alignment vertical="center"/>
    </xf>
    <xf numFmtId="184" fontId="22" fillId="0" borderId="3" xfId="0" applyNumberFormat="1" applyFont="1" applyBorder="1" applyProtection="1">
      <alignment vertical="center"/>
    </xf>
    <xf numFmtId="0" fontId="6" fillId="4" borderId="53" xfId="0" applyFont="1" applyFill="1" applyBorder="1" applyAlignment="1" applyProtection="1">
      <alignment horizontal="center"/>
    </xf>
    <xf numFmtId="0" fontId="6" fillId="4" borderId="59" xfId="0" applyFont="1" applyFill="1" applyBorder="1" applyAlignment="1" applyProtection="1">
      <alignment horizontal="center"/>
    </xf>
    <xf numFmtId="0" fontId="6" fillId="4" borderId="60" xfId="0" applyFont="1" applyFill="1" applyBorder="1" applyAlignment="1" applyProtection="1">
      <alignment horizontal="center"/>
    </xf>
    <xf numFmtId="0" fontId="6" fillId="5" borderId="25" xfId="0" applyFont="1" applyFill="1" applyBorder="1" applyAlignment="1" applyProtection="1">
      <alignment horizontal="center"/>
    </xf>
    <xf numFmtId="177" fontId="9" fillId="0" borderId="109" xfId="0" applyNumberFormat="1" applyFont="1" applyFill="1" applyBorder="1" applyAlignment="1" applyProtection="1">
      <alignment horizontal="center"/>
    </xf>
    <xf numFmtId="177" fontId="9" fillId="10" borderId="60" xfId="0" applyNumberFormat="1" applyFont="1" applyFill="1" applyBorder="1" applyAlignment="1" applyProtection="1">
      <alignment horizontal="center"/>
    </xf>
    <xf numFmtId="177" fontId="9" fillId="4" borderId="61" xfId="0" applyNumberFormat="1" applyFont="1" applyFill="1" applyBorder="1" applyAlignment="1" applyProtection="1">
      <alignment horizontal="center"/>
    </xf>
    <xf numFmtId="177" fontId="9" fillId="5" borderId="62" xfId="0" applyNumberFormat="1" applyFont="1" applyFill="1" applyBorder="1" applyAlignment="1" applyProtection="1">
      <alignment horizontal="center"/>
    </xf>
    <xf numFmtId="177" fontId="9" fillId="4" borderId="109" xfId="0" applyNumberFormat="1" applyFont="1" applyFill="1" applyBorder="1" applyAlignment="1" applyProtection="1">
      <alignment horizontal="center"/>
    </xf>
    <xf numFmtId="0" fontId="14" fillId="0" borderId="120" xfId="0" applyFont="1" applyBorder="1" applyAlignment="1" applyProtection="1">
      <alignment vertical="center" shrinkToFit="1"/>
    </xf>
    <xf numFmtId="0" fontId="21" fillId="0" borderId="33" xfId="0" applyFont="1" applyFill="1" applyBorder="1" applyAlignment="1">
      <alignment vertical="center"/>
    </xf>
    <xf numFmtId="0" fontId="21" fillId="0" borderId="33" xfId="0" applyFont="1" applyFill="1" applyBorder="1" applyAlignment="1">
      <alignment vertical="center" wrapText="1"/>
    </xf>
    <xf numFmtId="38" fontId="22" fillId="0" borderId="3" xfId="0" applyNumberFormat="1" applyFont="1" applyBorder="1" applyProtection="1">
      <alignment vertical="center"/>
    </xf>
    <xf numFmtId="0" fontId="4" fillId="2" borderId="101" xfId="0" applyFont="1" applyFill="1" applyBorder="1" applyAlignment="1" applyProtection="1">
      <alignment horizontal="center" vertical="center"/>
      <protection locked="0"/>
    </xf>
    <xf numFmtId="0" fontId="4" fillId="2" borderId="102" xfId="0" applyFont="1" applyFill="1" applyBorder="1" applyAlignment="1" applyProtection="1">
      <alignment horizontal="center" vertical="center"/>
      <protection locked="0"/>
    </xf>
    <xf numFmtId="0" fontId="4" fillId="2" borderId="103" xfId="0" applyFont="1" applyFill="1" applyBorder="1" applyAlignment="1" applyProtection="1">
      <alignment horizontal="center" vertical="center"/>
      <protection locked="0"/>
    </xf>
    <xf numFmtId="0" fontId="4" fillId="2" borderId="104" xfId="0" applyFont="1" applyFill="1" applyBorder="1" applyAlignment="1" applyProtection="1">
      <alignment horizontal="center" vertical="center"/>
      <protection locked="0"/>
    </xf>
    <xf numFmtId="0" fontId="4" fillId="2" borderId="105"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5" borderId="18" xfId="0" applyFont="1" applyFill="1" applyBorder="1" applyAlignment="1" applyProtection="1">
      <alignment horizontal="center" vertical="center"/>
    </xf>
    <xf numFmtId="0" fontId="4" fillId="0" borderId="22" xfId="0" applyFont="1" applyBorder="1" applyAlignment="1" applyProtection="1">
      <alignment horizontal="center" vertical="center"/>
    </xf>
    <xf numFmtId="0" fontId="4" fillId="5" borderId="22" xfId="0" applyFont="1" applyFill="1" applyBorder="1" applyAlignment="1" applyProtection="1">
      <alignment horizontal="center" vertical="center"/>
    </xf>
    <xf numFmtId="0" fontId="4" fillId="0" borderId="27" xfId="0" applyFont="1" applyBorder="1" applyAlignment="1" applyProtection="1">
      <alignment horizontal="center" vertical="center"/>
    </xf>
    <xf numFmtId="0" fontId="4" fillId="5" borderId="27" xfId="0" applyFont="1" applyFill="1" applyBorder="1" applyAlignment="1" applyProtection="1">
      <alignment horizontal="center" vertical="center"/>
    </xf>
    <xf numFmtId="0" fontId="4" fillId="5" borderId="48" xfId="0" applyFont="1" applyFill="1" applyBorder="1" applyAlignment="1" applyProtection="1">
      <alignment horizontal="center" vertical="center"/>
    </xf>
    <xf numFmtId="0" fontId="4" fillId="0" borderId="43" xfId="0" applyFont="1" applyBorder="1" applyAlignment="1" applyProtection="1">
      <alignment horizontal="center" vertical="center"/>
    </xf>
    <xf numFmtId="0" fontId="4" fillId="5" borderId="43" xfId="0" applyFont="1" applyFill="1" applyBorder="1" applyAlignment="1" applyProtection="1">
      <alignment horizontal="center" vertical="center"/>
    </xf>
    <xf numFmtId="0" fontId="4" fillId="0" borderId="80" xfId="0" applyFont="1" applyBorder="1" applyAlignment="1" applyProtection="1">
      <alignment horizontal="center" vertical="center"/>
    </xf>
    <xf numFmtId="0" fontId="4" fillId="5" borderId="80" xfId="0" applyFont="1" applyFill="1" applyBorder="1" applyAlignment="1" applyProtection="1">
      <alignment horizontal="center" vertical="center"/>
    </xf>
    <xf numFmtId="0" fontId="4" fillId="0" borderId="75" xfId="0" applyFont="1" applyBorder="1" applyAlignment="1" applyProtection="1">
      <alignment horizontal="center" vertical="center"/>
    </xf>
    <xf numFmtId="0" fontId="4" fillId="5" borderId="75" xfId="0" applyFont="1" applyFill="1" applyBorder="1" applyAlignment="1" applyProtection="1">
      <alignment horizontal="center" vertical="center"/>
    </xf>
    <xf numFmtId="0" fontId="4" fillId="0" borderId="0" xfId="0" applyFont="1" applyProtection="1">
      <alignment vertical="center"/>
    </xf>
    <xf numFmtId="0" fontId="6" fillId="0" borderId="0" xfId="0" applyFont="1" applyFill="1" applyBorder="1" applyAlignment="1" applyProtection="1">
      <alignment horizontal="right" vertical="center"/>
    </xf>
    <xf numFmtId="0" fontId="6" fillId="0" borderId="0" xfId="0" applyFont="1" applyAlignment="1" applyProtection="1">
      <alignment horizontal="right" vertical="center"/>
    </xf>
    <xf numFmtId="0" fontId="4" fillId="0" borderId="0" xfId="0" applyFont="1" applyAlignment="1" applyProtection="1">
      <alignment horizontal="center" vertical="center" shrinkToFit="1"/>
    </xf>
    <xf numFmtId="0" fontId="23" fillId="0" borderId="0" xfId="0" applyFont="1" applyFill="1" applyProtection="1">
      <alignment vertical="center"/>
    </xf>
    <xf numFmtId="0" fontId="4" fillId="0" borderId="0" xfId="0" applyFont="1" applyFill="1" applyProtection="1">
      <alignment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19" fillId="0" borderId="0" xfId="0" applyFont="1" applyFill="1" applyBorder="1" applyAlignment="1" applyProtection="1">
      <alignment vertical="center"/>
    </xf>
    <xf numFmtId="0" fontId="24" fillId="0" borderId="0" xfId="0" applyFont="1" applyFill="1" applyBorder="1" applyAlignment="1" applyProtection="1">
      <alignment horizontal="left" vertical="top"/>
    </xf>
    <xf numFmtId="0" fontId="6" fillId="0" borderId="0" xfId="0" applyFont="1" applyFill="1" applyProtection="1">
      <alignment vertical="center"/>
    </xf>
    <xf numFmtId="0" fontId="6" fillId="0" borderId="0" xfId="0" applyFont="1" applyFill="1" applyBorder="1" applyAlignment="1" applyProtection="1">
      <alignment vertical="center" wrapText="1"/>
    </xf>
    <xf numFmtId="0" fontId="15" fillId="7" borderId="0" xfId="0" applyFont="1" applyFill="1" applyBorder="1" applyAlignment="1" applyProtection="1">
      <alignment vertical="top"/>
    </xf>
    <xf numFmtId="0" fontId="15" fillId="7" borderId="0" xfId="0" applyFont="1" applyFill="1" applyBorder="1" applyAlignment="1" applyProtection="1">
      <alignment vertical="top" wrapText="1"/>
    </xf>
    <xf numFmtId="0" fontId="12" fillId="0" borderId="0" xfId="0" applyFont="1" applyProtection="1">
      <alignment vertical="center"/>
    </xf>
    <xf numFmtId="0" fontId="6" fillId="0" borderId="0" xfId="0" applyFont="1" applyFill="1" applyAlignment="1" applyProtection="1">
      <alignment horizontal="left"/>
    </xf>
    <xf numFmtId="0" fontId="4" fillId="0" borderId="4" xfId="0" applyFont="1" applyBorder="1" applyProtection="1">
      <alignment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vertical="center"/>
    </xf>
    <xf numFmtId="0" fontId="4" fillId="0" borderId="0" xfId="0" applyFont="1" applyBorder="1" applyAlignment="1" applyProtection="1">
      <alignment vertical="center"/>
    </xf>
    <xf numFmtId="0" fontId="25" fillId="0" borderId="0" xfId="0" applyFont="1" applyBorder="1" applyAlignment="1" applyProtection="1">
      <alignment vertical="top"/>
    </xf>
    <xf numFmtId="0" fontId="4" fillId="0" borderId="0" xfId="0" applyFont="1" applyBorder="1" applyAlignment="1" applyProtection="1">
      <alignment vertical="top"/>
    </xf>
    <xf numFmtId="0" fontId="15" fillId="0" borderId="0" xfId="0" applyFont="1" applyBorder="1" applyAlignment="1" applyProtection="1">
      <alignment vertical="top"/>
    </xf>
    <xf numFmtId="0" fontId="6" fillId="0" borderId="0" xfId="0" applyFont="1" applyFill="1" applyBorder="1" applyProtection="1">
      <alignment vertical="center"/>
    </xf>
    <xf numFmtId="0" fontId="19" fillId="0" borderId="0" xfId="0" applyFont="1" applyProtection="1">
      <alignment vertical="center"/>
    </xf>
    <xf numFmtId="0" fontId="4" fillId="7" borderId="0" xfId="0" applyFont="1" applyFill="1" applyBorder="1" applyProtection="1">
      <alignment vertical="center"/>
    </xf>
    <xf numFmtId="0" fontId="6" fillId="7" borderId="0" xfId="0" applyFont="1" applyFill="1" applyBorder="1" applyProtection="1">
      <alignment vertical="center"/>
    </xf>
    <xf numFmtId="0" fontId="6" fillId="7" borderId="0" xfId="0" applyFont="1" applyFill="1" applyBorder="1" applyAlignment="1" applyProtection="1">
      <alignment horizontal="righ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vertical="center"/>
    </xf>
    <xf numFmtId="177" fontId="9" fillId="4" borderId="141" xfId="0" applyNumberFormat="1" applyFont="1" applyFill="1" applyBorder="1" applyAlignment="1" applyProtection="1">
      <alignment horizontal="center" vertical="center"/>
    </xf>
    <xf numFmtId="177" fontId="9" fillId="4" borderId="37" xfId="0" applyNumberFormat="1" applyFont="1" applyFill="1" applyBorder="1" applyAlignment="1" applyProtection="1">
      <alignment horizontal="center" vertical="center"/>
    </xf>
    <xf numFmtId="0" fontId="6" fillId="3" borderId="142" xfId="0" applyFont="1" applyFill="1" applyBorder="1" applyAlignment="1" applyProtection="1">
      <alignment horizontal="center" vertical="center"/>
    </xf>
    <xf numFmtId="0" fontId="4" fillId="5" borderId="11"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4" fillId="5" borderId="39" xfId="0" applyFont="1" applyFill="1" applyBorder="1" applyAlignment="1" applyProtection="1">
      <alignment horizontal="center" vertical="center"/>
      <protection locked="0"/>
    </xf>
    <xf numFmtId="0" fontId="4" fillId="5" borderId="34"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6" fillId="6" borderId="92" xfId="0" applyFont="1" applyFill="1" applyBorder="1" applyAlignment="1" applyProtection="1">
      <alignment horizontal="center" vertical="center" wrapText="1"/>
      <protection locked="0"/>
    </xf>
    <xf numFmtId="0" fontId="6" fillId="6" borderId="23" xfId="0" applyFont="1" applyFill="1" applyBorder="1" applyAlignment="1" applyProtection="1">
      <alignment horizontal="center" vertical="center" wrapText="1"/>
      <protection locked="0"/>
    </xf>
    <xf numFmtId="0" fontId="25" fillId="7" borderId="12" xfId="0" applyFont="1" applyFill="1" applyBorder="1" applyAlignment="1" applyProtection="1">
      <alignment vertical="center"/>
    </xf>
    <xf numFmtId="0" fontId="25" fillId="7" borderId="13" xfId="0" applyFont="1" applyFill="1" applyBorder="1" applyAlignment="1" applyProtection="1">
      <alignment vertical="center"/>
    </xf>
    <xf numFmtId="0" fontId="13" fillId="0" borderId="84" xfId="0" applyFont="1" applyBorder="1" applyAlignment="1" applyProtection="1">
      <alignment horizontal="center" vertical="center" shrinkToFit="1"/>
    </xf>
    <xf numFmtId="0" fontId="13" fillId="0" borderId="82" xfId="0" applyFont="1" applyBorder="1" applyAlignment="1" applyProtection="1">
      <alignment horizontal="center" vertical="center" shrinkToFit="1"/>
    </xf>
    <xf numFmtId="38" fontId="16" fillId="11" borderId="118" xfId="1" applyFont="1" applyFill="1" applyBorder="1" applyAlignment="1" applyProtection="1">
      <alignment horizontal="right" vertical="center" shrinkToFit="1"/>
    </xf>
    <xf numFmtId="0" fontId="13" fillId="0" borderId="114" xfId="0" applyFont="1" applyBorder="1" applyAlignment="1" applyProtection="1">
      <alignment horizontal="center" vertical="center" shrinkToFit="1"/>
    </xf>
    <xf numFmtId="0" fontId="13" fillId="0" borderId="106" xfId="0" applyFont="1" applyBorder="1" applyAlignment="1" applyProtection="1">
      <alignment horizontal="center" vertical="center" shrinkToFit="1"/>
    </xf>
    <xf numFmtId="38" fontId="13" fillId="3" borderId="106" xfId="1" applyFont="1" applyFill="1" applyBorder="1" applyAlignment="1" applyProtection="1">
      <alignment horizontal="right" vertical="center" shrinkToFit="1"/>
    </xf>
    <xf numFmtId="0" fontId="14" fillId="3" borderId="2" xfId="0" applyFont="1" applyFill="1" applyBorder="1" applyAlignment="1" applyProtection="1">
      <alignment horizontal="center" vertical="center" shrinkToFit="1"/>
    </xf>
    <xf numFmtId="0" fontId="14" fillId="3" borderId="3" xfId="0" applyFont="1" applyFill="1" applyBorder="1" applyAlignment="1" applyProtection="1">
      <alignment horizontal="center" vertical="center" shrinkToFit="1"/>
    </xf>
    <xf numFmtId="0" fontId="14" fillId="3" borderId="4" xfId="0" applyFont="1" applyFill="1" applyBorder="1" applyAlignment="1" applyProtection="1">
      <alignment horizontal="center" vertical="center" shrinkToFit="1"/>
    </xf>
    <xf numFmtId="0" fontId="13" fillId="0" borderId="40"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38" fontId="16" fillId="11" borderId="6" xfId="1" applyFont="1" applyFill="1" applyBorder="1" applyAlignment="1" applyProtection="1">
      <alignment horizontal="right" vertical="center" shrinkToFit="1"/>
    </xf>
    <xf numFmtId="0" fontId="13" fillId="0" borderId="107" xfId="0" applyFont="1" applyBorder="1" applyAlignment="1" applyProtection="1">
      <alignment horizontal="center" vertical="center" shrinkToFit="1"/>
    </xf>
    <xf numFmtId="0" fontId="13" fillId="0" borderId="12" xfId="0" applyFont="1" applyBorder="1" applyAlignment="1" applyProtection="1">
      <alignment horizontal="center" vertical="center" shrinkToFit="1"/>
    </xf>
    <xf numFmtId="38" fontId="16" fillId="11" borderId="12" xfId="1" applyFont="1" applyFill="1" applyBorder="1" applyAlignment="1" applyProtection="1">
      <alignment horizontal="right" vertical="center" shrinkToFit="1"/>
    </xf>
    <xf numFmtId="0" fontId="6" fillId="6" borderId="0" xfId="0" applyFont="1" applyFill="1" applyProtection="1">
      <alignment vertical="center"/>
      <protection locked="0"/>
    </xf>
    <xf numFmtId="0" fontId="6" fillId="6" borderId="0" xfId="0" applyFont="1" applyFill="1" applyBorder="1" applyAlignment="1" applyProtection="1">
      <alignment vertical="center" shrinkToFit="1"/>
      <protection locked="0"/>
    </xf>
    <xf numFmtId="0" fontId="6" fillId="0" borderId="0" xfId="0" applyFont="1" applyFill="1" applyBorder="1" applyAlignment="1" applyProtection="1">
      <alignment horizontal="center" vertical="center" shrinkToFit="1"/>
    </xf>
    <xf numFmtId="0" fontId="21" fillId="7"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protection locked="0"/>
    </xf>
    <xf numFmtId="0" fontId="4" fillId="7" borderId="12" xfId="0" applyFont="1" applyFill="1" applyBorder="1" applyAlignment="1" applyProtection="1">
      <alignment vertical="center"/>
    </xf>
    <xf numFmtId="0" fontId="4" fillId="7" borderId="13" xfId="0" applyFont="1" applyFill="1" applyBorder="1" applyAlignment="1" applyProtection="1">
      <alignment vertical="center"/>
    </xf>
    <xf numFmtId="0" fontId="4" fillId="7" borderId="12" xfId="0" applyFont="1" applyFill="1" applyBorder="1" applyAlignment="1" applyProtection="1">
      <alignment vertical="center" wrapText="1"/>
    </xf>
    <xf numFmtId="0" fontId="4" fillId="7" borderId="13" xfId="0" applyFont="1" applyFill="1" applyBorder="1" applyAlignment="1" applyProtection="1">
      <alignment vertical="center" wrapText="1"/>
    </xf>
    <xf numFmtId="0" fontId="6" fillId="0" borderId="0" xfId="0" applyFont="1" applyAlignment="1" applyProtection="1">
      <alignment wrapText="1"/>
    </xf>
    <xf numFmtId="0" fontId="6" fillId="6" borderId="0" xfId="0" applyFont="1" applyFill="1" applyAlignment="1" applyProtection="1">
      <alignment vertical="center"/>
      <protection locked="0"/>
    </xf>
    <xf numFmtId="0" fontId="21" fillId="6" borderId="0" xfId="0" applyFont="1" applyFill="1" applyBorder="1" applyAlignment="1" applyProtection="1">
      <alignment vertical="center"/>
      <protection locked="0"/>
    </xf>
    <xf numFmtId="0" fontId="25" fillId="7" borderId="3" xfId="0" applyFont="1" applyFill="1" applyBorder="1" applyAlignment="1" applyProtection="1">
      <alignment vertical="center" wrapText="1"/>
    </xf>
    <xf numFmtId="0" fontId="25" fillId="7" borderId="4" xfId="0" applyFont="1" applyFill="1" applyBorder="1" applyAlignment="1" applyProtection="1">
      <alignment vertical="center" wrapText="1"/>
    </xf>
    <xf numFmtId="0" fontId="6" fillId="6" borderId="2"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 vertical="center" wrapText="1"/>
      <protection locked="0"/>
    </xf>
    <xf numFmtId="0" fontId="25" fillId="7" borderId="2" xfId="0" applyFont="1" applyFill="1" applyBorder="1" applyAlignment="1" applyProtection="1">
      <alignment vertical="center" wrapText="1"/>
    </xf>
    <xf numFmtId="0" fontId="6" fillId="3" borderId="2" xfId="0" applyFont="1" applyFill="1" applyBorder="1" applyAlignment="1" applyProtection="1">
      <alignment vertical="center" wrapText="1"/>
    </xf>
    <xf numFmtId="0" fontId="6" fillId="3" borderId="3" xfId="0" applyFont="1" applyFill="1" applyBorder="1" applyAlignment="1" applyProtection="1">
      <alignment vertical="center" wrapText="1"/>
    </xf>
    <xf numFmtId="0" fontId="6" fillId="3" borderId="4" xfId="0" applyFont="1" applyFill="1" applyBorder="1" applyAlignment="1" applyProtection="1">
      <alignment vertical="center" wrapText="1"/>
    </xf>
    <xf numFmtId="0" fontId="4" fillId="8" borderId="0" xfId="0" applyFont="1" applyFill="1" applyProtection="1">
      <alignment vertical="center"/>
    </xf>
    <xf numFmtId="0" fontId="6" fillId="0" borderId="36" xfId="0" applyFont="1" applyBorder="1" applyAlignment="1" applyProtection="1">
      <alignment shrinkToFit="1"/>
    </xf>
    <xf numFmtId="0" fontId="25" fillId="0" borderId="2" xfId="0" applyFont="1" applyBorder="1" applyAlignment="1" applyProtection="1">
      <alignment vertical="center"/>
    </xf>
    <xf numFmtId="0" fontId="25" fillId="0" borderId="3" xfId="0" applyFont="1" applyBorder="1" applyAlignment="1" applyProtection="1">
      <alignment vertical="center"/>
    </xf>
    <xf numFmtId="0" fontId="6" fillId="6" borderId="94" xfId="0" applyFont="1" applyFill="1" applyBorder="1" applyAlignment="1" applyProtection="1">
      <alignment horizontal="center" vertical="center" wrapText="1"/>
      <protection locked="0"/>
    </xf>
    <xf numFmtId="0" fontId="6" fillId="6" borderId="95"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5" fillId="7" borderId="3" xfId="0" applyFont="1" applyFill="1" applyBorder="1" applyAlignment="1" applyProtection="1">
      <alignment vertical="center" wrapText="1"/>
    </xf>
    <xf numFmtId="0" fontId="15" fillId="7" borderId="4" xfId="0" applyFont="1" applyFill="1" applyBorder="1" applyAlignment="1" applyProtection="1">
      <alignment vertical="center" wrapText="1"/>
    </xf>
    <xf numFmtId="0" fontId="15" fillId="7" borderId="33" xfId="0" applyFont="1" applyFill="1" applyBorder="1" applyAlignment="1" applyProtection="1">
      <alignment horizontal="left" vertical="top" wrapText="1"/>
    </xf>
    <xf numFmtId="0" fontId="6" fillId="3" borderId="32" xfId="0" applyFont="1" applyFill="1" applyBorder="1" applyAlignment="1" applyProtection="1">
      <alignment vertical="center" wrapText="1"/>
    </xf>
    <xf numFmtId="0" fontId="4" fillId="0" borderId="33" xfId="0" applyFont="1" applyBorder="1" applyAlignment="1" applyProtection="1">
      <alignment vertical="center"/>
    </xf>
    <xf numFmtId="0" fontId="4" fillId="0" borderId="34" xfId="0" applyFont="1" applyBorder="1" applyAlignment="1" applyProtection="1">
      <alignment vertical="center"/>
    </xf>
    <xf numFmtId="0" fontId="4" fillId="0" borderId="32"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34" xfId="0" applyFont="1" applyBorder="1" applyAlignment="1" applyProtection="1">
      <alignment vertical="top"/>
      <protection locked="0"/>
    </xf>
    <xf numFmtId="0" fontId="4" fillId="0" borderId="35"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37" xfId="0" applyFont="1" applyBorder="1" applyAlignment="1" applyProtection="1">
      <alignment vertical="top"/>
      <protection locked="0"/>
    </xf>
    <xf numFmtId="0" fontId="27" fillId="0" borderId="0" xfId="0" applyFont="1" applyFill="1" applyBorder="1" applyAlignment="1" applyProtection="1">
      <alignment horizontal="left" vertical="center"/>
    </xf>
    <xf numFmtId="0" fontId="27" fillId="0" borderId="0" xfId="0" applyFont="1" applyAlignment="1" applyProtection="1">
      <alignment horizontal="left" vertical="center"/>
    </xf>
    <xf numFmtId="0" fontId="8" fillId="0" borderId="0" xfId="0" applyFont="1" applyFill="1" applyAlignment="1" applyProtection="1">
      <alignment horizontal="center" vertical="center" shrinkToFit="1"/>
    </xf>
    <xf numFmtId="0" fontId="4" fillId="0" borderId="0" xfId="0" applyFont="1" applyAlignment="1" applyProtection="1">
      <alignment horizontal="center" vertical="center" shrinkToFit="1"/>
    </xf>
    <xf numFmtId="0" fontId="24" fillId="0" borderId="32" xfId="0" applyFont="1" applyFill="1" applyBorder="1" applyAlignment="1" applyProtection="1">
      <alignment horizontal="left" vertical="top" wrapText="1"/>
      <protection locked="0"/>
    </xf>
    <xf numFmtId="0" fontId="24" fillId="0" borderId="33" xfId="0" applyFont="1" applyFill="1" applyBorder="1" applyAlignment="1" applyProtection="1">
      <alignment horizontal="left" vertical="top"/>
      <protection locked="0"/>
    </xf>
    <xf numFmtId="0" fontId="24" fillId="0" borderId="34" xfId="0" applyFont="1" applyFill="1" applyBorder="1" applyAlignment="1" applyProtection="1">
      <alignment horizontal="left" vertical="top"/>
      <protection locked="0"/>
    </xf>
    <xf numFmtId="0" fontId="24" fillId="0" borderId="1" xfId="0" applyFont="1" applyFill="1" applyBorder="1" applyAlignment="1" applyProtection="1">
      <alignment horizontal="left" vertical="top"/>
      <protection locked="0"/>
    </xf>
    <xf numFmtId="0" fontId="24" fillId="0" borderId="0" xfId="0" applyFont="1" applyFill="1" applyBorder="1" applyAlignment="1" applyProtection="1">
      <alignment horizontal="left" vertical="top"/>
      <protection locked="0"/>
    </xf>
    <xf numFmtId="0" fontId="24" fillId="0" borderId="8" xfId="0" applyFont="1" applyFill="1" applyBorder="1" applyAlignment="1" applyProtection="1">
      <alignment horizontal="left" vertical="top"/>
      <protection locked="0"/>
    </xf>
    <xf numFmtId="0" fontId="24" fillId="0" borderId="35" xfId="0" applyFont="1" applyFill="1" applyBorder="1" applyAlignment="1" applyProtection="1">
      <alignment horizontal="left" vertical="top"/>
      <protection locked="0"/>
    </xf>
    <xf numFmtId="0" fontId="24" fillId="0" borderId="36" xfId="0" applyFont="1" applyFill="1" applyBorder="1" applyAlignment="1" applyProtection="1">
      <alignment horizontal="left" vertical="top"/>
      <protection locked="0"/>
    </xf>
    <xf numFmtId="0" fontId="24" fillId="0" borderId="37" xfId="0" applyFont="1" applyFill="1" applyBorder="1" applyAlignment="1" applyProtection="1">
      <alignment horizontal="left" vertical="top"/>
      <protection locked="0"/>
    </xf>
    <xf numFmtId="0" fontId="6" fillId="3" borderId="32" xfId="0" applyFont="1" applyFill="1" applyBorder="1" applyAlignment="1" applyProtection="1">
      <alignment horizontal="center" vertical="center" wrapText="1"/>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25" fillId="7" borderId="14" xfId="0" applyFont="1" applyFill="1" applyBorder="1" applyAlignment="1" applyProtection="1">
      <alignment vertical="center" wrapText="1"/>
    </xf>
    <xf numFmtId="0" fontId="25" fillId="7" borderId="15" xfId="0" applyFont="1" applyFill="1" applyBorder="1" applyAlignment="1" applyProtection="1">
      <alignment vertical="center" wrapText="1"/>
    </xf>
    <xf numFmtId="0" fontId="6" fillId="6" borderId="91" xfId="0" applyFont="1" applyFill="1" applyBorder="1" applyAlignment="1" applyProtection="1">
      <alignment horizontal="center" vertical="center" wrapText="1"/>
      <protection locked="0"/>
    </xf>
    <xf numFmtId="0" fontId="6" fillId="6" borderId="49" xfId="0" applyFont="1" applyFill="1" applyBorder="1" applyAlignment="1" applyProtection="1">
      <alignment horizontal="center" vertical="center" wrapText="1"/>
      <protection locked="0"/>
    </xf>
    <xf numFmtId="0" fontId="6" fillId="6" borderId="93" xfId="0" applyFont="1" applyFill="1" applyBorder="1" applyAlignment="1" applyProtection="1">
      <alignment horizontal="center" vertical="center" wrapText="1"/>
      <protection locked="0"/>
    </xf>
    <xf numFmtId="0" fontId="6" fillId="6" borderId="28"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left" vertical="center"/>
    </xf>
    <xf numFmtId="0" fontId="4" fillId="7" borderId="7" xfId="0" applyFont="1" applyFill="1" applyBorder="1" applyAlignment="1" applyProtection="1">
      <alignment horizontal="left" vertical="center"/>
    </xf>
    <xf numFmtId="0" fontId="14" fillId="0" borderId="0" xfId="0" applyFont="1" applyBorder="1" applyAlignment="1" applyProtection="1">
      <alignment horizontal="left" vertical="center" shrinkToFit="1"/>
    </xf>
    <xf numFmtId="0" fontId="14" fillId="0" borderId="0" xfId="0" applyFont="1" applyBorder="1" applyAlignment="1" applyProtection="1">
      <alignment horizontal="left" shrinkToFit="1"/>
    </xf>
    <xf numFmtId="176" fontId="9" fillId="5" borderId="29" xfId="0" applyNumberFormat="1" applyFont="1"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8" fillId="0" borderId="3" xfId="0" applyFont="1" applyBorder="1" applyAlignment="1" applyProtection="1">
      <alignment vertical="center"/>
    </xf>
    <xf numFmtId="0" fontId="8" fillId="0" borderId="4" xfId="0" applyFont="1" applyBorder="1" applyAlignment="1" applyProtection="1">
      <alignment vertical="center"/>
    </xf>
    <xf numFmtId="0" fontId="8" fillId="0" borderId="36" xfId="0" applyFont="1" applyBorder="1" applyAlignment="1" applyProtection="1">
      <alignment vertical="center"/>
    </xf>
    <xf numFmtId="0" fontId="8" fillId="0" borderId="37" xfId="0" applyFont="1" applyBorder="1" applyAlignment="1" applyProtection="1">
      <alignment vertical="center"/>
    </xf>
    <xf numFmtId="0" fontId="16" fillId="2" borderId="2" xfId="0" applyFont="1" applyFill="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0" fontId="13" fillId="0" borderId="0" xfId="0" applyFont="1" applyBorder="1" applyAlignment="1" applyProtection="1">
      <alignment horizontal="center" vertical="center" shrinkToFit="1"/>
    </xf>
    <xf numFmtId="0" fontId="13" fillId="0" borderId="8" xfId="0" applyFont="1" applyBorder="1" applyAlignment="1" applyProtection="1">
      <alignment horizontal="center" vertical="center" shrinkToFit="1"/>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3" borderId="3" xfId="0" applyFont="1" applyFill="1" applyBorder="1" applyAlignment="1" applyProtection="1">
      <alignment horizontal="center" vertical="center" shrinkToFit="1"/>
    </xf>
    <xf numFmtId="0" fontId="16" fillId="0" borderId="3" xfId="0" applyFont="1" applyBorder="1" applyAlignment="1" applyProtection="1">
      <alignment horizontal="center" vertical="center" shrinkToFit="1"/>
    </xf>
    <xf numFmtId="0" fontId="16" fillId="0" borderId="4" xfId="0" applyFont="1" applyBorder="1" applyAlignment="1" applyProtection="1">
      <alignment horizontal="center" vertical="center" shrinkToFit="1"/>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176" fontId="9" fillId="5" borderId="34" xfId="0" applyNumberFormat="1" applyFont="1" applyFill="1" applyBorder="1" applyAlignment="1" applyProtection="1">
      <alignment horizontal="center" vertical="center"/>
    </xf>
    <xf numFmtId="0" fontId="6" fillId="5" borderId="37" xfId="0" applyFont="1" applyFill="1" applyBorder="1" applyAlignment="1" applyProtection="1">
      <alignment horizontal="center" vertical="center"/>
    </xf>
    <xf numFmtId="0" fontId="4" fillId="0" borderId="0" xfId="0" applyFont="1" applyAlignment="1" applyProtection="1">
      <alignment horizontal="center" vertical="center" wrapText="1"/>
    </xf>
    <xf numFmtId="0" fontId="8" fillId="11" borderId="2" xfId="0" applyFont="1" applyFill="1" applyBorder="1" applyAlignment="1" applyProtection="1">
      <alignment horizontal="center"/>
    </xf>
    <xf numFmtId="0" fontId="8" fillId="11" borderId="3" xfId="0" applyFont="1" applyFill="1" applyBorder="1" applyAlignment="1" applyProtection="1">
      <alignment horizontal="center"/>
    </xf>
    <xf numFmtId="0" fontId="8" fillId="11" borderId="4" xfId="0" applyFont="1" applyFill="1" applyBorder="1" applyAlignment="1" applyProtection="1">
      <alignment horizontal="center"/>
    </xf>
    <xf numFmtId="0" fontId="6" fillId="11" borderId="132" xfId="0" applyFont="1" applyFill="1" applyBorder="1" applyAlignment="1" applyProtection="1"/>
    <xf numFmtId="0" fontId="6" fillId="11" borderId="133" xfId="0" applyFont="1" applyFill="1" applyBorder="1" applyAlignment="1" applyProtection="1"/>
    <xf numFmtId="0" fontId="6" fillId="11" borderId="134" xfId="0" applyFont="1" applyFill="1" applyBorder="1" applyAlignment="1" applyProtection="1"/>
    <xf numFmtId="0" fontId="6" fillId="11" borderId="81" xfId="0" applyFont="1" applyFill="1" applyBorder="1" applyAlignment="1" applyProtection="1">
      <alignment horizontal="center" wrapText="1"/>
    </xf>
    <xf numFmtId="0" fontId="6" fillId="11" borderId="76" xfId="0" applyFont="1" applyFill="1" applyBorder="1" applyAlignment="1" applyProtection="1">
      <alignment horizontal="center" wrapText="1"/>
    </xf>
    <xf numFmtId="0" fontId="6" fillId="11" borderId="131" xfId="0" applyFont="1" applyFill="1" applyBorder="1" applyAlignment="1" applyProtection="1">
      <alignment horizontal="center" wrapText="1"/>
    </xf>
    <xf numFmtId="0" fontId="6" fillId="11" borderId="80" xfId="0" applyFont="1" applyFill="1" applyBorder="1" applyAlignment="1" applyProtection="1">
      <alignment horizontal="center" wrapText="1"/>
    </xf>
    <xf numFmtId="0" fontId="6" fillId="11" borderId="75" xfId="0" applyFont="1" applyFill="1" applyBorder="1" applyAlignment="1" applyProtection="1">
      <alignment horizontal="center" wrapText="1"/>
    </xf>
    <xf numFmtId="0" fontId="6" fillId="11" borderId="123" xfId="0" applyFont="1" applyFill="1" applyBorder="1" applyAlignment="1" applyProtection="1">
      <alignment horizontal="center" wrapText="1"/>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3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37" xfId="0" applyFont="1" applyBorder="1" applyAlignment="1" applyProtection="1">
      <alignment horizontal="center" vertical="center"/>
    </xf>
    <xf numFmtId="0" fontId="17" fillId="0" borderId="4" xfId="0" applyFont="1" applyBorder="1" applyAlignment="1" applyProtection="1">
      <alignment horizontal="center" vertical="center"/>
    </xf>
    <xf numFmtId="0" fontId="14" fillId="12" borderId="119" xfId="0" applyFont="1" applyFill="1" applyBorder="1" applyAlignment="1" applyProtection="1">
      <alignment horizontal="center" vertical="center" shrinkToFit="1"/>
    </xf>
    <xf numFmtId="0" fontId="14" fillId="12" borderId="3" xfId="0" applyFont="1" applyFill="1" applyBorder="1" applyAlignment="1" applyProtection="1">
      <alignment horizontal="center" vertical="center" shrinkToFit="1"/>
    </xf>
    <xf numFmtId="181" fontId="6" fillId="3" borderId="81" xfId="0" applyNumberFormat="1" applyFont="1" applyFill="1" applyBorder="1" applyAlignment="1" applyProtection="1">
      <alignment horizontal="center"/>
    </xf>
    <xf numFmtId="181" fontId="6" fillId="3" borderId="76" xfId="0" applyNumberFormat="1" applyFont="1" applyFill="1" applyBorder="1" applyAlignment="1" applyProtection="1">
      <alignment horizontal="center"/>
    </xf>
    <xf numFmtId="181" fontId="6" fillId="3" borderId="131" xfId="0" applyNumberFormat="1" applyFont="1" applyFill="1" applyBorder="1" applyAlignment="1" applyProtection="1">
      <alignment horizontal="center"/>
    </xf>
    <xf numFmtId="0" fontId="6" fillId="3" borderId="77" xfId="0" applyFont="1" applyFill="1" applyBorder="1" applyAlignment="1" applyProtection="1">
      <alignment horizontal="center"/>
    </xf>
    <xf numFmtId="0" fontId="6" fillId="3" borderId="73" xfId="0" applyFont="1" applyFill="1" applyBorder="1" applyAlignment="1" applyProtection="1">
      <alignment horizontal="center"/>
    </xf>
    <xf numFmtId="0" fontId="6" fillId="3" borderId="128" xfId="0" applyFont="1" applyFill="1" applyBorder="1" applyAlignment="1" applyProtection="1">
      <alignment horizontal="center"/>
    </xf>
    <xf numFmtId="180" fontId="6" fillId="3" borderId="135" xfId="0" applyNumberFormat="1" applyFont="1" applyFill="1" applyBorder="1" applyAlignment="1" applyProtection="1">
      <alignment horizontal="center"/>
    </xf>
    <xf numFmtId="180" fontId="6" fillId="3" borderId="136" xfId="0" applyNumberFormat="1" applyFont="1" applyFill="1" applyBorder="1" applyAlignment="1" applyProtection="1">
      <alignment horizontal="center"/>
    </xf>
    <xf numFmtId="180" fontId="6" fillId="3" borderId="137" xfId="0" applyNumberFormat="1" applyFont="1" applyFill="1" applyBorder="1" applyAlignment="1" applyProtection="1">
      <alignment horizontal="center"/>
    </xf>
    <xf numFmtId="180" fontId="6" fillId="3" borderId="78" xfId="0" applyNumberFormat="1" applyFont="1" applyFill="1" applyBorder="1" applyAlignment="1" applyProtection="1">
      <alignment horizontal="center"/>
    </xf>
    <xf numFmtId="180" fontId="6" fillId="3" borderId="74" xfId="0" applyNumberFormat="1" applyFont="1" applyFill="1" applyBorder="1" applyAlignment="1" applyProtection="1">
      <alignment horizontal="center"/>
    </xf>
    <xf numFmtId="180" fontId="6" fillId="3" borderId="130" xfId="0" applyNumberFormat="1" applyFont="1" applyFill="1" applyBorder="1" applyAlignment="1" applyProtection="1">
      <alignment horizontal="center"/>
    </xf>
    <xf numFmtId="178" fontId="6" fillId="3" borderId="78" xfId="0" applyNumberFormat="1" applyFont="1" applyFill="1" applyBorder="1" applyAlignment="1" applyProtection="1">
      <alignment horizontal="center"/>
    </xf>
    <xf numFmtId="178" fontId="6" fillId="3" borderId="74" xfId="0" applyNumberFormat="1" applyFont="1" applyFill="1" applyBorder="1" applyAlignment="1" applyProtection="1">
      <alignment horizontal="center"/>
    </xf>
    <xf numFmtId="178" fontId="6" fillId="3" borderId="130" xfId="0" applyNumberFormat="1" applyFont="1" applyFill="1" applyBorder="1" applyAlignment="1" applyProtection="1">
      <alignment horizontal="center"/>
    </xf>
    <xf numFmtId="0" fontId="6" fillId="3" borderId="132" xfId="0" applyFont="1" applyFill="1" applyBorder="1" applyAlignment="1" applyProtection="1">
      <alignment horizontal="center"/>
    </xf>
    <xf numFmtId="0" fontId="6" fillId="3" borderId="133" xfId="0" applyFont="1" applyFill="1" applyBorder="1" applyAlignment="1" applyProtection="1">
      <alignment horizontal="center"/>
    </xf>
    <xf numFmtId="0" fontId="6" fillId="3" borderId="134" xfId="0" applyFont="1" applyFill="1" applyBorder="1" applyAlignment="1" applyProtection="1">
      <alignment horizontal="center"/>
    </xf>
    <xf numFmtId="0" fontId="6" fillId="3" borderId="80" xfId="0" applyFont="1" applyFill="1" applyBorder="1" applyAlignment="1" applyProtection="1">
      <alignment horizontal="center"/>
    </xf>
    <xf numFmtId="0" fontId="6" fillId="3" borderId="75" xfId="0" applyFont="1" applyFill="1" applyBorder="1" applyAlignment="1" applyProtection="1">
      <alignment horizontal="center"/>
    </xf>
    <xf numFmtId="0" fontId="6" fillId="3" borderId="123" xfId="0" applyFont="1" applyFill="1" applyBorder="1" applyAlignment="1" applyProtection="1">
      <alignment horizontal="center"/>
    </xf>
    <xf numFmtId="180" fontId="6" fillId="3" borderId="80" xfId="0" applyNumberFormat="1" applyFont="1" applyFill="1" applyBorder="1" applyAlignment="1" applyProtection="1">
      <alignment horizontal="center"/>
    </xf>
    <xf numFmtId="180" fontId="6" fillId="3" borderId="75" xfId="0" applyNumberFormat="1" applyFont="1" applyFill="1" applyBorder="1" applyAlignment="1" applyProtection="1">
      <alignment horizontal="center"/>
    </xf>
    <xf numFmtId="180" fontId="6" fillId="3" borderId="123" xfId="0" applyNumberFormat="1" applyFont="1" applyFill="1" applyBorder="1" applyAlignment="1" applyProtection="1">
      <alignment horizontal="center"/>
    </xf>
    <xf numFmtId="0" fontId="19" fillId="11" borderId="124" xfId="0" applyFont="1" applyFill="1" applyBorder="1" applyAlignment="1">
      <alignment horizontal="center" vertical="center"/>
    </xf>
    <xf numFmtId="0" fontId="19" fillId="11" borderId="6" xfId="0" applyFont="1" applyFill="1" applyBorder="1" applyAlignment="1">
      <alignment horizontal="center" vertical="center"/>
    </xf>
    <xf numFmtId="0" fontId="19" fillId="11" borderId="7" xfId="0" applyFont="1" applyFill="1" applyBorder="1" applyAlignment="1">
      <alignment horizontal="center" vertical="center"/>
    </xf>
  </cellXfs>
  <cellStyles count="2">
    <cellStyle name="桁区切り" xfId="1" builtinId="6"/>
    <cellStyle name="標準" xfId="0" builtinId="0"/>
  </cellStyles>
  <dxfs count="116">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1"/>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1"/>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1"/>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99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34</xdr:col>
      <xdr:colOff>27217</xdr:colOff>
      <xdr:row>11</xdr:row>
      <xdr:rowOff>380999</xdr:rowOff>
    </xdr:from>
    <xdr:ext cx="2735034" cy="1796147"/>
    <xdr:sp macro="" textlink="">
      <xdr:nvSpPr>
        <xdr:cNvPr id="2" name="テキスト ボックス 1"/>
        <xdr:cNvSpPr txBox="1"/>
      </xdr:nvSpPr>
      <xdr:spPr>
        <a:xfrm>
          <a:off x="15253610" y="4558392"/>
          <a:ext cx="2735034" cy="1796147"/>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400" b="1" u="none">
              <a:latin typeface="BIZ UDPゴシック" panose="020B0400000000000000" pitchFamily="50" charset="-128"/>
              <a:ea typeface="BIZ UDPゴシック" panose="020B0400000000000000" pitchFamily="50" charset="-128"/>
            </a:rPr>
            <a:t>施設内療養費用が</a:t>
          </a:r>
          <a:r>
            <a:rPr kumimoji="1" lang="ja-JP" altLang="en-US" sz="1400" b="1" u="sng">
              <a:latin typeface="BIZ UDPゴシック" panose="020B0400000000000000" pitchFamily="50" charset="-128"/>
              <a:ea typeface="BIZ UDPゴシック" panose="020B0400000000000000" pitchFamily="50" charset="-128"/>
            </a:rPr>
            <a:t>令和</a:t>
          </a:r>
          <a:r>
            <a:rPr kumimoji="1" lang="en-US" altLang="ja-JP" sz="1400" b="1" u="sng">
              <a:latin typeface="BIZ UDPゴシック" panose="020B0400000000000000" pitchFamily="50" charset="-128"/>
              <a:ea typeface="BIZ UDPゴシック" panose="020B0400000000000000" pitchFamily="50" charset="-128"/>
            </a:rPr>
            <a:t>4</a:t>
          </a:r>
          <a:r>
            <a:rPr kumimoji="1" lang="ja-JP" altLang="en-US" sz="1400" b="1" u="sng">
              <a:latin typeface="BIZ UDPゴシック" panose="020B0400000000000000" pitchFamily="50" charset="-128"/>
              <a:ea typeface="BIZ UDPゴシック" panose="020B0400000000000000" pitchFamily="50" charset="-128"/>
            </a:rPr>
            <a:t>年度（令和</a:t>
          </a:r>
          <a:r>
            <a:rPr kumimoji="1" lang="en-US" altLang="ja-JP" sz="1400" b="1" u="sng">
              <a:latin typeface="BIZ UDPゴシック" panose="020B0400000000000000" pitchFamily="50" charset="-128"/>
              <a:ea typeface="BIZ UDPゴシック" panose="020B0400000000000000" pitchFamily="50" charset="-128"/>
            </a:rPr>
            <a:t>5</a:t>
          </a:r>
          <a:r>
            <a:rPr kumimoji="1" lang="ja-JP" altLang="en-US" sz="1400" b="1" u="sng">
              <a:latin typeface="BIZ UDPゴシック" panose="020B0400000000000000" pitchFamily="50" charset="-128"/>
              <a:ea typeface="BIZ UDPゴシック" panose="020B0400000000000000" pitchFamily="50" charset="-128"/>
            </a:rPr>
            <a:t>年</a:t>
          </a:r>
          <a:r>
            <a:rPr kumimoji="1" lang="en-US" altLang="ja-JP" sz="1400" b="1" u="sng">
              <a:latin typeface="BIZ UDPゴシック" panose="020B0400000000000000" pitchFamily="50" charset="-128"/>
              <a:ea typeface="BIZ UDPゴシック" panose="020B0400000000000000" pitchFamily="50" charset="-128"/>
            </a:rPr>
            <a:t>3</a:t>
          </a:r>
          <a:r>
            <a:rPr kumimoji="1" lang="ja-JP" altLang="en-US" sz="1400" b="1" u="sng">
              <a:latin typeface="BIZ UDPゴシック" panose="020B0400000000000000" pitchFamily="50" charset="-128"/>
              <a:ea typeface="BIZ UDPゴシック" panose="020B0400000000000000" pitchFamily="50" charset="-128"/>
            </a:rPr>
            <a:t>月</a:t>
          </a:r>
          <a:r>
            <a:rPr kumimoji="1" lang="en-US" altLang="ja-JP" sz="1400" b="1" u="sng">
              <a:latin typeface="BIZ UDPゴシック" panose="020B0400000000000000" pitchFamily="50" charset="-128"/>
              <a:ea typeface="BIZ UDPゴシック" panose="020B0400000000000000" pitchFamily="50" charset="-128"/>
            </a:rPr>
            <a:t>31</a:t>
          </a:r>
          <a:r>
            <a:rPr kumimoji="1" lang="ja-JP" altLang="en-US" sz="1400" b="1" u="sng">
              <a:latin typeface="BIZ UDPゴシック" panose="020B0400000000000000" pitchFamily="50" charset="-128"/>
              <a:ea typeface="BIZ UDPゴシック" panose="020B0400000000000000" pitchFamily="50" charset="-128"/>
            </a:rPr>
            <a:t>日以前）からまたがっている場合</a:t>
          </a:r>
          <a:r>
            <a:rPr kumimoji="1" lang="ja-JP" altLang="en-US" sz="1400" b="1" u="none">
              <a:latin typeface="BIZ UDPゴシック" panose="020B0400000000000000" pitchFamily="50" charset="-128"/>
              <a:ea typeface="BIZ UDPゴシック" panose="020B0400000000000000" pitchFamily="50" charset="-128"/>
            </a:rPr>
            <a:t>は、</a:t>
          </a:r>
          <a:r>
            <a:rPr kumimoji="1" lang="ja-JP" altLang="en-US" sz="1400" b="1" u="sng">
              <a:solidFill>
                <a:srgbClr val="FF0000"/>
              </a:solidFill>
              <a:latin typeface="BIZ UDPゴシック" panose="020B0400000000000000" pitchFamily="50" charset="-128"/>
              <a:ea typeface="BIZ UDPゴシック" panose="020B0400000000000000" pitchFamily="50" charset="-128"/>
            </a:rPr>
            <a:t>令和４年度分の申請と令和</a:t>
          </a:r>
          <a:r>
            <a:rPr kumimoji="1" lang="en-US" altLang="ja-JP" sz="1400" b="1" u="sng">
              <a:solidFill>
                <a:srgbClr val="FF0000"/>
              </a:solidFill>
              <a:latin typeface="BIZ UDPゴシック" panose="020B0400000000000000" pitchFamily="50" charset="-128"/>
              <a:ea typeface="BIZ UDPゴシック" panose="020B0400000000000000" pitchFamily="50" charset="-128"/>
            </a:rPr>
            <a:t>5</a:t>
          </a:r>
          <a:r>
            <a:rPr kumimoji="1" lang="ja-JP" altLang="en-US" sz="1400" b="1" u="sng">
              <a:solidFill>
                <a:srgbClr val="FF0000"/>
              </a:solidFill>
              <a:latin typeface="BIZ UDPゴシック" panose="020B0400000000000000" pitchFamily="50" charset="-128"/>
              <a:ea typeface="BIZ UDPゴシック" panose="020B0400000000000000" pitchFamily="50" charset="-128"/>
            </a:rPr>
            <a:t>年度分の申請をそれぞれ作成いただき、同時に提出してください。</a:t>
          </a:r>
          <a:endParaRPr kumimoji="1" lang="en-US" altLang="ja-JP" sz="1400" b="1" u="sng">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xdr:colOff>
      <xdr:row>13</xdr:row>
      <xdr:rowOff>0</xdr:rowOff>
    </xdr:from>
    <xdr:ext cx="2639786" cy="19009178"/>
    <xdr:sp macro="" textlink="">
      <xdr:nvSpPr>
        <xdr:cNvPr id="2" name="テキスト ボックス 1"/>
        <xdr:cNvSpPr txBox="1"/>
      </xdr:nvSpPr>
      <xdr:spPr>
        <a:xfrm>
          <a:off x="3415394" y="4939393"/>
          <a:ext cx="2639786" cy="19009178"/>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kumimoji="1" lang="en-US" altLang="ja-JP" sz="2800" b="1"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日以前の費用は、別途「</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日までの申請」として、申請書を作成してください。</a:t>
          </a:r>
          <a:endPar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b="1" u="none">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日以前から</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8</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日以降にまたがって施設内療養が発生している場合は、</a:t>
          </a:r>
          <a:r>
            <a:rPr kumimoji="1" lang="en-US" altLang="ja-JP" sz="1800" b="1" u="sng">
              <a:solidFill>
                <a:srgbClr val="FF0000"/>
              </a:solidFill>
              <a:latin typeface="BIZ UDPゴシック" panose="020B0400000000000000" pitchFamily="50" charset="-128"/>
              <a:ea typeface="BIZ UDPゴシック" panose="020B0400000000000000" pitchFamily="50" charset="-128"/>
            </a:rPr>
            <a:t>5</a:t>
          </a:r>
          <a:r>
            <a:rPr kumimoji="1" lang="ja-JP" altLang="en-US" sz="1800" b="1" u="sng">
              <a:solidFill>
                <a:srgbClr val="FF0000"/>
              </a:solidFill>
              <a:latin typeface="BIZ UDPゴシック" panose="020B0400000000000000" pitchFamily="50" charset="-128"/>
              <a:ea typeface="BIZ UDPゴシック" panose="020B0400000000000000" pitchFamily="50" charset="-128"/>
            </a:rPr>
            <a:t>月</a:t>
          </a:r>
          <a:r>
            <a:rPr kumimoji="1" lang="en-US" altLang="ja-JP" sz="1800" b="1" u="sng">
              <a:solidFill>
                <a:srgbClr val="FF0000"/>
              </a:solidFill>
              <a:latin typeface="BIZ UDPゴシック" panose="020B0400000000000000" pitchFamily="50" charset="-128"/>
              <a:ea typeface="BIZ UDPゴシック" panose="020B0400000000000000" pitchFamily="50" charset="-128"/>
            </a:rPr>
            <a:t>7</a:t>
          </a:r>
          <a:r>
            <a:rPr kumimoji="1" lang="ja-JP" altLang="en-US" sz="1800" b="1" u="sng">
              <a:solidFill>
                <a:srgbClr val="FF0000"/>
              </a:solidFill>
              <a:latin typeface="BIZ UDPゴシック" panose="020B0400000000000000" pitchFamily="50" charset="-128"/>
              <a:ea typeface="BIZ UDPゴシック" panose="020B0400000000000000" pitchFamily="50" charset="-128"/>
            </a:rPr>
            <a:t>日以前の申請と</a:t>
          </a:r>
          <a:r>
            <a:rPr kumimoji="1" lang="en-US" altLang="ja-JP" sz="1800" b="1" u="sng">
              <a:solidFill>
                <a:srgbClr val="FF0000"/>
              </a:solidFill>
              <a:latin typeface="BIZ UDPゴシック" panose="020B0400000000000000" pitchFamily="50" charset="-128"/>
              <a:ea typeface="BIZ UDPゴシック" panose="020B0400000000000000" pitchFamily="50" charset="-128"/>
            </a:rPr>
            <a:t>5</a:t>
          </a:r>
          <a:r>
            <a:rPr kumimoji="1" lang="ja-JP" altLang="en-US" sz="1800" b="1" u="sng">
              <a:solidFill>
                <a:srgbClr val="FF0000"/>
              </a:solidFill>
              <a:latin typeface="BIZ UDPゴシック" panose="020B0400000000000000" pitchFamily="50" charset="-128"/>
              <a:ea typeface="BIZ UDPゴシック" panose="020B0400000000000000" pitchFamily="50" charset="-128"/>
            </a:rPr>
            <a:t>月</a:t>
          </a:r>
          <a:r>
            <a:rPr kumimoji="1" lang="en-US" altLang="ja-JP" sz="1800" b="1" u="sng">
              <a:solidFill>
                <a:srgbClr val="FF0000"/>
              </a:solidFill>
              <a:latin typeface="BIZ UDPゴシック" panose="020B0400000000000000" pitchFamily="50" charset="-128"/>
              <a:ea typeface="BIZ UDPゴシック" panose="020B0400000000000000" pitchFamily="50" charset="-128"/>
            </a:rPr>
            <a:t>8</a:t>
          </a:r>
          <a:r>
            <a:rPr kumimoji="1" lang="ja-JP" altLang="en-US" sz="1800" b="1" u="sng">
              <a:solidFill>
                <a:srgbClr val="FF0000"/>
              </a:solidFill>
              <a:latin typeface="BIZ UDPゴシック" panose="020B0400000000000000" pitchFamily="50" charset="-128"/>
              <a:ea typeface="BIZ UDPゴシック" panose="020B0400000000000000" pitchFamily="50" charset="-128"/>
            </a:rPr>
            <a:t>日以降の申請をそれぞれ作成いただき、同時に提出してください。</a:t>
          </a:r>
        </a:p>
        <a:p>
          <a:pPr algn="l"/>
          <a:endParaRPr kumimoji="1" lang="en-US" altLang="ja-JP" sz="1800" b="1" u="sng">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800" b="1" u="sng">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9"/>
  <sheetViews>
    <sheetView tabSelected="1" view="pageBreakPreview" zoomScaleNormal="100" zoomScaleSheetLayoutView="100" workbookViewId="0">
      <selection sqref="A1:AJ1"/>
    </sheetView>
  </sheetViews>
  <sheetFormatPr defaultRowHeight="15.75" x14ac:dyDescent="0.4"/>
  <cols>
    <col min="1" max="11" width="2.5" style="306" customWidth="1"/>
    <col min="12" max="12" width="10.625" style="306" customWidth="1"/>
    <col min="13" max="13" width="5.625" style="306" customWidth="1"/>
    <col min="14" max="15" width="4.375" style="306" customWidth="1"/>
    <col min="16" max="36" width="2.5" style="306" customWidth="1"/>
    <col min="37" max="16384" width="9" style="306"/>
  </cols>
  <sheetData>
    <row r="1" spans="1:36" ht="22.5" customHeight="1" x14ac:dyDescent="0.4">
      <c r="A1" s="407" t="s">
        <v>163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row>
    <row r="2" spans="1:36" ht="22.5" customHeight="1" x14ac:dyDescent="0.4">
      <c r="A2" s="307"/>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row>
    <row r="3" spans="1:36" ht="11.25" customHeight="1" x14ac:dyDescent="0.4">
      <c r="A3" s="409" t="s">
        <v>18</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row>
    <row r="4" spans="1:36" ht="11.25" customHeight="1" x14ac:dyDescent="0.4">
      <c r="A4" s="410"/>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row>
    <row r="5" spans="1:36" ht="22.5" customHeight="1" x14ac:dyDescent="0.4">
      <c r="A5" s="309"/>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row>
    <row r="6" spans="1:36" ht="22.5" customHeight="1" thickBot="1" x14ac:dyDescent="0.45">
      <c r="A6" s="309"/>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row>
    <row r="7" spans="1:36" ht="16.5" hidden="1" thickBot="1" x14ac:dyDescent="0.45">
      <c r="A7" s="310" t="s">
        <v>152</v>
      </c>
      <c r="B7" s="311"/>
      <c r="C7" s="311"/>
      <c r="D7" s="311"/>
      <c r="E7" s="311"/>
      <c r="F7" s="311"/>
      <c r="G7" s="311"/>
      <c r="H7" s="311"/>
      <c r="I7" s="311"/>
      <c r="J7" s="311"/>
      <c r="K7" s="311"/>
      <c r="L7" s="311"/>
      <c r="M7" s="311"/>
      <c r="N7" s="311"/>
      <c r="O7" s="311"/>
      <c r="P7" s="311"/>
      <c r="Q7" s="311"/>
      <c r="R7" s="312"/>
      <c r="S7" s="312"/>
      <c r="T7" s="312"/>
      <c r="U7" s="312"/>
      <c r="V7" s="312"/>
      <c r="W7" s="312"/>
      <c r="X7" s="312"/>
      <c r="Y7" s="312"/>
      <c r="Z7" s="312"/>
      <c r="AA7" s="313"/>
      <c r="AB7" s="313"/>
      <c r="AC7" s="313"/>
      <c r="AD7" s="313"/>
      <c r="AE7" s="313"/>
      <c r="AF7" s="313"/>
      <c r="AG7" s="313"/>
      <c r="AH7" s="313"/>
      <c r="AI7" s="313"/>
    </row>
    <row r="8" spans="1:36" ht="22.5" hidden="1" customHeight="1" x14ac:dyDescent="0.4">
      <c r="A8" s="314"/>
      <c r="B8" s="411" t="s">
        <v>19</v>
      </c>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3"/>
      <c r="AJ8" s="314"/>
    </row>
    <row r="9" spans="1:36" ht="22.5" hidden="1" customHeight="1" x14ac:dyDescent="0.4">
      <c r="A9" s="314"/>
      <c r="B9" s="414"/>
      <c r="C9" s="415"/>
      <c r="D9" s="415"/>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6"/>
      <c r="AJ9" s="314"/>
    </row>
    <row r="10" spans="1:36" ht="22.5" hidden="1" customHeight="1" x14ac:dyDescent="0.4">
      <c r="A10" s="314"/>
      <c r="B10" s="414"/>
      <c r="C10" s="415"/>
      <c r="D10" s="415"/>
      <c r="E10" s="415"/>
      <c r="F10" s="415"/>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6"/>
      <c r="AJ10" s="314"/>
    </row>
    <row r="11" spans="1:36" ht="22.5" hidden="1" customHeight="1" x14ac:dyDescent="0.4">
      <c r="A11" s="314"/>
      <c r="B11" s="414"/>
      <c r="C11" s="415"/>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6"/>
      <c r="AJ11" s="314"/>
    </row>
    <row r="12" spans="1:36" ht="22.5" hidden="1" customHeight="1" x14ac:dyDescent="0.4">
      <c r="A12" s="314"/>
      <c r="B12" s="414"/>
      <c r="C12" s="415"/>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6"/>
      <c r="AJ12" s="314"/>
    </row>
    <row r="13" spans="1:36" ht="22.5" hidden="1" customHeight="1" thickBot="1" x14ac:dyDescent="0.45">
      <c r="A13" s="314"/>
      <c r="B13" s="417"/>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9"/>
      <c r="AJ13" s="314"/>
    </row>
    <row r="14" spans="1:36" ht="22.5" customHeight="1" thickBot="1" x14ac:dyDescent="0.45">
      <c r="A14" s="314"/>
      <c r="B14" s="358" t="s">
        <v>58</v>
      </c>
      <c r="C14" s="359"/>
      <c r="D14" s="359"/>
      <c r="E14" s="359"/>
      <c r="F14" s="359"/>
      <c r="G14" s="359"/>
      <c r="H14" s="359"/>
      <c r="I14" s="359"/>
      <c r="J14" s="359"/>
      <c r="K14" s="359"/>
      <c r="L14" s="359"/>
      <c r="M14" s="360"/>
      <c r="N14" s="315"/>
      <c r="O14" s="315"/>
      <c r="P14" s="315"/>
      <c r="Q14" s="315"/>
      <c r="R14" s="315"/>
      <c r="S14" s="315"/>
      <c r="T14" s="315"/>
      <c r="U14" s="315"/>
      <c r="V14" s="315"/>
      <c r="W14" s="315"/>
      <c r="AJ14" s="314"/>
    </row>
    <row r="15" spans="1:36" ht="22.5" customHeight="1" x14ac:dyDescent="0.4">
      <c r="A15" s="314"/>
      <c r="B15" s="114" t="s">
        <v>3</v>
      </c>
      <c r="C15" s="361" t="s">
        <v>34</v>
      </c>
      <c r="D15" s="362"/>
      <c r="E15" s="362"/>
      <c r="F15" s="362"/>
      <c r="G15" s="362"/>
      <c r="H15" s="362"/>
      <c r="I15" s="362"/>
      <c r="J15" s="363">
        <f>SUM(SUM('（別紙2-1）4月1日～4月30日'!$AJ$8,'（別紙2-2）5月1日～5月31日'!$AK$8,'（別紙2-3）6月1日～6月30日'!$AJ$8,'（別紙2-4）7月1日～7月31日'!$AK$8,'（別紙2-5）8月1日～8月31日'!$AK$8,'（別紙2-6）9月1日～9月30日'!$AJ$8)*10000,SUM('（別紙2-7）10月1日～10月31日'!$AK$8,'（別紙2-8）11月1日～11月30日'!$AJ$8,'（別紙2-9）12月1日～12月31日'!$AK$8,'（別紙2-10）1月1日～1月31日'!$AK$8,'（別紙2-11）2月1日～2月29日'!$AI$8,'（別紙2-12）3月1日～3月31日'!$AK$8)*5000)</f>
        <v>0</v>
      </c>
      <c r="K15" s="363"/>
      <c r="L15" s="363"/>
      <c r="M15" s="119" t="s">
        <v>38</v>
      </c>
      <c r="N15" s="315"/>
      <c r="O15" s="315"/>
      <c r="P15" s="315"/>
      <c r="Q15" s="315"/>
      <c r="R15" s="315"/>
      <c r="S15" s="315"/>
      <c r="T15" s="315"/>
      <c r="U15" s="315"/>
      <c r="V15" s="315"/>
      <c r="W15" s="315"/>
      <c r="AJ15" s="314"/>
    </row>
    <row r="16" spans="1:36" ht="22.5" customHeight="1" thickBot="1" x14ac:dyDescent="0.45">
      <c r="A16" s="314"/>
      <c r="B16" s="115" t="s">
        <v>11</v>
      </c>
      <c r="C16" s="364" t="s">
        <v>33</v>
      </c>
      <c r="D16" s="365"/>
      <c r="E16" s="365"/>
      <c r="F16" s="365"/>
      <c r="G16" s="365"/>
      <c r="H16" s="365"/>
      <c r="I16" s="365"/>
      <c r="J16" s="366">
        <f>SUM(SUM('（別紙2-1）4月1日～4月30日'!$AK$8,'（別紙2-2）5月1日～5月31日'!$AL$8,'（別紙2-3）6月1日～6月30日'!$AK$8,'（別紙2-4）7月1日～7月31日'!$AL$8,'（別紙2-5）8月1日～8月31日'!$AL$8,'（別紙2-6）9月1日～9月30日'!$AK$8)*10000,SUM('（別紙2-7）10月1日～10月31日'!$AL$8,'（別紙2-8）11月1日～11月30日'!$AK$8,'（別紙2-9）12月1日～12月31日'!$AL$8,'（別紙2-10）1月1日～1月31日'!$AL$8,'（別紙2-11）2月1日～2月29日'!$AJ$8,'（別紙2-12）3月1日～3月31日'!$AL$8)*5000)</f>
        <v>0</v>
      </c>
      <c r="K16" s="366"/>
      <c r="L16" s="366"/>
      <c r="M16" s="117" t="s">
        <v>38</v>
      </c>
      <c r="N16" s="315"/>
      <c r="O16" s="315"/>
      <c r="P16" s="315"/>
      <c r="Q16" s="315"/>
      <c r="R16" s="315"/>
      <c r="S16" s="315"/>
      <c r="T16" s="315"/>
      <c r="U16" s="315"/>
      <c r="V16" s="315"/>
      <c r="W16" s="315"/>
      <c r="AJ16" s="314"/>
    </row>
    <row r="17" spans="1:36" ht="22.5" hidden="1" customHeight="1" thickBot="1" x14ac:dyDescent="0.45">
      <c r="A17" s="314"/>
      <c r="B17" s="116" t="s">
        <v>13</v>
      </c>
      <c r="C17" s="352" t="s">
        <v>32</v>
      </c>
      <c r="D17" s="353"/>
      <c r="E17" s="353"/>
      <c r="F17" s="353"/>
      <c r="G17" s="353"/>
      <c r="H17" s="353"/>
      <c r="I17" s="353"/>
      <c r="J17" s="354">
        <f>SUM('（別紙2-1）4月1日～4月30日'!$AL$8,'（別紙2-2）5月1日～5月31日'!$AM$8,'（別紙2-3）6月1日～6月30日'!$AL$8,'（別紙2-4）7月1日～7月31日'!$AM$8,'（別紙2-5）8月1日～8月31日'!$AM$8,'（別紙2-6）9月1日～9月30日'!$AL$8,'（別紙2-7）10月1日～10月31日'!$AM$8,'（別紙2-8）11月1日～11月30日'!$AL$8,'（別紙2-9）12月1日～12月31日'!$AM$8,'（別紙2-10）1月1日～1月31日'!$AM$8,'（別紙2-11）2月1日～2月29日'!$AK$8,'（別紙2-12）3月1日～3月31日'!$AM$8)*10000</f>
        <v>0</v>
      </c>
      <c r="K17" s="354"/>
      <c r="L17" s="354"/>
      <c r="M17" s="118" t="s">
        <v>38</v>
      </c>
      <c r="N17" s="315"/>
      <c r="O17" s="315"/>
      <c r="P17" s="315"/>
      <c r="Q17" s="315"/>
      <c r="R17" s="315"/>
      <c r="S17" s="315"/>
      <c r="T17" s="315"/>
      <c r="U17" s="315"/>
      <c r="V17" s="315"/>
      <c r="W17" s="315"/>
      <c r="AJ17" s="314"/>
    </row>
    <row r="18" spans="1:36" ht="22.5" customHeight="1" thickTop="1" thickBot="1" x14ac:dyDescent="0.45">
      <c r="A18" s="314"/>
      <c r="B18" s="355" t="s">
        <v>14</v>
      </c>
      <c r="C18" s="356"/>
      <c r="D18" s="356"/>
      <c r="E18" s="356"/>
      <c r="F18" s="356"/>
      <c r="G18" s="356"/>
      <c r="H18" s="356"/>
      <c r="I18" s="356"/>
      <c r="J18" s="357">
        <f>SUM(J15:L17)</f>
        <v>0</v>
      </c>
      <c r="K18" s="357"/>
      <c r="L18" s="357"/>
      <c r="M18" s="83" t="s">
        <v>38</v>
      </c>
      <c r="N18" s="315"/>
      <c r="O18" s="315"/>
      <c r="P18" s="315"/>
      <c r="Q18" s="315"/>
      <c r="R18" s="315"/>
      <c r="S18" s="315"/>
      <c r="T18" s="315"/>
      <c r="U18" s="315"/>
      <c r="V18" s="315"/>
      <c r="W18" s="315"/>
      <c r="AJ18" s="314"/>
    </row>
    <row r="19" spans="1:36" ht="22.5" customHeight="1" x14ac:dyDescent="0.4">
      <c r="A19" s="314"/>
      <c r="B19" s="285" t="s">
        <v>147</v>
      </c>
      <c r="C19" s="286"/>
      <c r="D19" s="286"/>
      <c r="E19" s="286"/>
      <c r="F19" s="286"/>
      <c r="G19" s="286"/>
      <c r="H19" s="286"/>
      <c r="I19" s="286"/>
      <c r="J19" s="286"/>
      <c r="K19" s="286"/>
      <c r="L19" s="286"/>
      <c r="M19" s="286"/>
      <c r="N19" s="315"/>
      <c r="O19" s="315"/>
      <c r="P19" s="315"/>
      <c r="Q19" s="315"/>
      <c r="R19" s="315"/>
      <c r="S19" s="315"/>
      <c r="T19" s="315"/>
      <c r="U19" s="315"/>
      <c r="V19" s="315"/>
      <c r="W19" s="315"/>
      <c r="AJ19" s="314"/>
    </row>
    <row r="20" spans="1:36" ht="22.5" customHeight="1" x14ac:dyDescent="0.4"/>
    <row r="21" spans="1:36" ht="22.5" customHeight="1" thickBot="1" x14ac:dyDescent="0.45">
      <c r="A21" s="316" t="s">
        <v>114</v>
      </c>
    </row>
    <row r="22" spans="1:36" ht="22.5" customHeight="1" thickBot="1" x14ac:dyDescent="0.45">
      <c r="B22" s="420" t="s">
        <v>40</v>
      </c>
      <c r="C22" s="399"/>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2"/>
    </row>
    <row r="23" spans="1:36" ht="22.5" customHeight="1" x14ac:dyDescent="0.4">
      <c r="B23" s="425"/>
      <c r="C23" s="426"/>
      <c r="D23" s="429" t="s">
        <v>20</v>
      </c>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30"/>
    </row>
    <row r="24" spans="1:36" ht="22.5" customHeight="1" x14ac:dyDescent="0.4">
      <c r="B24" s="348"/>
      <c r="C24" s="349"/>
      <c r="D24" s="372" t="s">
        <v>21</v>
      </c>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3"/>
    </row>
    <row r="25" spans="1:36" ht="22.5" customHeight="1" x14ac:dyDescent="0.4">
      <c r="B25" s="348"/>
      <c r="C25" s="349"/>
      <c r="D25" s="350" t="s">
        <v>148</v>
      </c>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1"/>
    </row>
    <row r="26" spans="1:36" ht="22.5" customHeight="1" x14ac:dyDescent="0.4">
      <c r="B26" s="348"/>
      <c r="C26" s="349"/>
      <c r="D26" s="350" t="s">
        <v>149</v>
      </c>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1"/>
    </row>
    <row r="27" spans="1:36" ht="22.5" customHeight="1" x14ac:dyDescent="0.4">
      <c r="B27" s="348"/>
      <c r="C27" s="349"/>
      <c r="D27" s="372" t="s">
        <v>22</v>
      </c>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3"/>
    </row>
    <row r="28" spans="1:36" ht="22.5" customHeight="1" x14ac:dyDescent="0.4">
      <c r="B28" s="348"/>
      <c r="C28" s="349"/>
      <c r="D28" s="374" t="s">
        <v>162</v>
      </c>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5"/>
    </row>
    <row r="29" spans="1:36" ht="39" customHeight="1" thickBot="1" x14ac:dyDescent="0.45">
      <c r="B29" s="427"/>
      <c r="C29" s="428"/>
      <c r="D29" s="423" t="s">
        <v>153</v>
      </c>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4"/>
    </row>
    <row r="30" spans="1:36" ht="15" customHeight="1" x14ac:dyDescent="0.4">
      <c r="B30" s="317"/>
      <c r="C30" s="317"/>
      <c r="D30" s="397" t="s">
        <v>56</v>
      </c>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row>
    <row r="31" spans="1:36" ht="15" customHeight="1" x14ac:dyDescent="0.4">
      <c r="B31" s="317"/>
      <c r="C31" s="317"/>
      <c r="D31" s="318" t="s">
        <v>23</v>
      </c>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row>
    <row r="32" spans="1:36" ht="15" customHeight="1" x14ac:dyDescent="0.4">
      <c r="B32" s="317"/>
      <c r="C32" s="317"/>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row>
    <row r="33" spans="1:36" ht="22.5" customHeight="1" x14ac:dyDescent="0.4">
      <c r="B33" s="317"/>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row>
    <row r="34" spans="1:36" ht="18.75" hidden="1" customHeight="1" thickBot="1" x14ac:dyDescent="0.3">
      <c r="A34" s="376" t="s">
        <v>146</v>
      </c>
      <c r="B34" s="376"/>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row>
    <row r="35" spans="1:36" ht="19.5" hidden="1" customHeight="1" thickBot="1" x14ac:dyDescent="0.45">
      <c r="B35" s="398" t="s">
        <v>154</v>
      </c>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400"/>
    </row>
    <row r="36" spans="1:36" ht="16.5" hidden="1" thickBot="1" x14ac:dyDescent="0.45">
      <c r="B36" s="384" t="s">
        <v>155</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6"/>
    </row>
    <row r="37" spans="1:36" ht="19.5" hidden="1" customHeight="1" thickBot="1" x14ac:dyDescent="0.45">
      <c r="B37" s="391"/>
      <c r="C37" s="392"/>
      <c r="D37" s="379" t="s">
        <v>57</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80"/>
    </row>
    <row r="38" spans="1:36" ht="19.5" hidden="1" customHeight="1" thickBot="1" x14ac:dyDescent="0.45">
      <c r="B38" s="381"/>
      <c r="C38" s="382"/>
      <c r="D38" s="383" t="s">
        <v>63</v>
      </c>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379"/>
      <c r="AI38" s="380"/>
    </row>
    <row r="39" spans="1:36" ht="21" hidden="1" customHeight="1" thickBot="1" x14ac:dyDescent="0.45">
      <c r="B39" s="381"/>
      <c r="C39" s="382"/>
      <c r="D39" s="383" t="s">
        <v>65</v>
      </c>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80"/>
    </row>
    <row r="40" spans="1:36" hidden="1" x14ac:dyDescent="0.4">
      <c r="B40" s="320" t="str">
        <f>IF(COUNTIF($B$37:$C$38,"〇")=2,"　↑どちらか一方のみを選択してください。","")</f>
        <v/>
      </c>
    </row>
    <row r="41" spans="1:36" ht="22.5" customHeight="1" thickBot="1" x14ac:dyDescent="0.3">
      <c r="A41" s="321">
        <v>2</v>
      </c>
      <c r="B41" s="388" t="s">
        <v>158</v>
      </c>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25"/>
    </row>
    <row r="42" spans="1:36" ht="16.5" hidden="1" thickBot="1" x14ac:dyDescent="0.45">
      <c r="B42" s="389" t="s">
        <v>62</v>
      </c>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87"/>
      <c r="AG42" s="387"/>
      <c r="AH42" s="306" t="s">
        <v>61</v>
      </c>
      <c r="AI42" s="322"/>
    </row>
    <row r="43" spans="1:36" ht="39" customHeight="1" thickBot="1" x14ac:dyDescent="0.45">
      <c r="B43" s="391"/>
      <c r="C43" s="392"/>
      <c r="D43" s="395" t="s">
        <v>157</v>
      </c>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6"/>
    </row>
    <row r="44" spans="1:36" ht="33" customHeight="1" x14ac:dyDescent="0.4">
      <c r="B44" s="323"/>
      <c r="C44" s="324"/>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row>
    <row r="45" spans="1:36" ht="22.5" customHeight="1" thickBot="1" x14ac:dyDescent="0.45">
      <c r="A45" s="316" t="s">
        <v>151</v>
      </c>
      <c r="B45" s="325"/>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row>
    <row r="46" spans="1:36" ht="30" customHeight="1" x14ac:dyDescent="0.4">
      <c r="B46" s="401"/>
      <c r="C46" s="402"/>
      <c r="D46" s="402"/>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3"/>
    </row>
    <row r="47" spans="1:36" ht="30" customHeight="1" thickBot="1" x14ac:dyDescent="0.45">
      <c r="B47" s="404"/>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6"/>
      <c r="AJ47" s="326"/>
    </row>
    <row r="48" spans="1:36" x14ac:dyDescent="0.4">
      <c r="A48" s="327"/>
      <c r="B48" s="327"/>
      <c r="C48" s="328" t="s">
        <v>156</v>
      </c>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327"/>
    </row>
    <row r="49" spans="1:36" ht="22.5" customHeight="1" x14ac:dyDescent="0.4">
      <c r="B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row>
    <row r="50" spans="1:36" ht="22.5" customHeight="1" x14ac:dyDescent="0.4">
      <c r="A50" s="370" t="s">
        <v>24</v>
      </c>
      <c r="B50" s="370"/>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row>
    <row r="51" spans="1:36" s="330" customFormat="1" ht="22.5" customHeight="1" x14ac:dyDescent="0.4">
      <c r="A51" s="306"/>
      <c r="B51" s="329" t="s">
        <v>25</v>
      </c>
      <c r="C51" s="329"/>
      <c r="D51" s="371"/>
      <c r="E51" s="371"/>
      <c r="F51" s="329" t="s">
        <v>26</v>
      </c>
      <c r="G51" s="371"/>
      <c r="H51" s="371"/>
      <c r="I51" s="329" t="s">
        <v>27</v>
      </c>
      <c r="J51" s="371"/>
      <c r="K51" s="371"/>
      <c r="L51" s="329" t="s">
        <v>28</v>
      </c>
      <c r="M51" s="306"/>
      <c r="N51" s="168"/>
      <c r="O51" s="307" t="s">
        <v>37</v>
      </c>
      <c r="P51" s="368"/>
      <c r="Q51" s="368"/>
      <c r="R51" s="368"/>
      <c r="S51" s="368"/>
      <c r="T51" s="368"/>
      <c r="U51" s="368"/>
      <c r="V51" s="368"/>
      <c r="W51" s="368"/>
      <c r="X51" s="368"/>
      <c r="Y51" s="368"/>
      <c r="Z51" s="368"/>
      <c r="AA51" s="368"/>
      <c r="AB51" s="368"/>
      <c r="AC51" s="368"/>
      <c r="AD51" s="368"/>
      <c r="AE51" s="368"/>
      <c r="AF51" s="368"/>
      <c r="AG51" s="368"/>
      <c r="AH51" s="368"/>
      <c r="AI51" s="368"/>
      <c r="AJ51" s="306"/>
    </row>
    <row r="52" spans="1:36" s="330" customFormat="1" ht="22.5" customHeight="1" x14ac:dyDescent="0.4">
      <c r="A52" s="331"/>
      <c r="B52" s="332"/>
      <c r="C52" s="332"/>
      <c r="D52" s="332"/>
      <c r="E52" s="332"/>
      <c r="F52" s="332"/>
      <c r="G52" s="332"/>
      <c r="H52" s="332"/>
      <c r="I52" s="332"/>
      <c r="J52" s="332"/>
      <c r="K52" s="332"/>
      <c r="L52" s="333"/>
      <c r="M52" s="306"/>
      <c r="N52" s="317"/>
      <c r="O52" s="307" t="s">
        <v>29</v>
      </c>
      <c r="P52" s="394" t="s">
        <v>30</v>
      </c>
      <c r="Q52" s="394"/>
      <c r="R52" s="368"/>
      <c r="S52" s="368"/>
      <c r="T52" s="368"/>
      <c r="U52" s="368"/>
      <c r="V52" s="368"/>
      <c r="W52" s="369" t="s">
        <v>31</v>
      </c>
      <c r="X52" s="369"/>
      <c r="Y52" s="368"/>
      <c r="Z52" s="368"/>
      <c r="AA52" s="368"/>
      <c r="AB52" s="368"/>
      <c r="AC52" s="368"/>
      <c r="AD52" s="368"/>
      <c r="AE52" s="368"/>
      <c r="AF52" s="368"/>
      <c r="AG52" s="368"/>
      <c r="AH52" s="393"/>
      <c r="AI52" s="393"/>
      <c r="AJ52" s="306"/>
    </row>
    <row r="53" spans="1:36" s="330" customFormat="1" ht="22.5" customHeight="1" x14ac:dyDescent="0.4">
      <c r="A53" s="334"/>
      <c r="B53" s="335"/>
      <c r="C53" s="335"/>
      <c r="D53" s="335"/>
      <c r="E53" s="335"/>
      <c r="F53" s="335"/>
      <c r="G53" s="335"/>
      <c r="H53" s="335"/>
      <c r="I53" s="335"/>
      <c r="J53" s="335"/>
      <c r="K53" s="335"/>
      <c r="L53" s="336"/>
      <c r="M53" s="306"/>
      <c r="N53" s="337"/>
      <c r="O53" s="336" t="s">
        <v>41</v>
      </c>
      <c r="P53" s="378"/>
      <c r="Q53" s="378"/>
      <c r="R53" s="378"/>
      <c r="S53" s="378"/>
      <c r="T53" s="378"/>
      <c r="U53" s="378"/>
      <c r="V53" s="378"/>
      <c r="W53" s="378"/>
      <c r="X53" s="378"/>
      <c r="Y53" s="378"/>
      <c r="Z53" s="378"/>
      <c r="AA53" s="378"/>
      <c r="AB53" s="378"/>
      <c r="AC53" s="378"/>
      <c r="AD53" s="378"/>
      <c r="AE53" s="378"/>
      <c r="AF53" s="378"/>
      <c r="AG53" s="378"/>
      <c r="AH53" s="378"/>
      <c r="AI53" s="378"/>
      <c r="AJ53" s="306"/>
    </row>
    <row r="54" spans="1:36" s="330" customFormat="1" ht="22.5" customHeight="1" x14ac:dyDescent="0.4">
      <c r="A54" s="306"/>
      <c r="B54" s="306"/>
      <c r="C54" s="306"/>
      <c r="D54" s="306"/>
      <c r="E54" s="306"/>
      <c r="F54" s="306"/>
      <c r="G54" s="306"/>
      <c r="H54" s="306"/>
      <c r="I54" s="306"/>
      <c r="J54" s="306"/>
      <c r="K54" s="25"/>
      <c r="L54" s="306"/>
      <c r="M54" s="25"/>
      <c r="N54" s="25"/>
      <c r="O54" s="308" t="s">
        <v>42</v>
      </c>
      <c r="P54" s="377" t="s">
        <v>51</v>
      </c>
      <c r="Q54" s="377"/>
      <c r="R54" s="377"/>
      <c r="S54" s="377"/>
      <c r="T54" s="377"/>
      <c r="U54" s="377"/>
      <c r="V54" s="377"/>
      <c r="W54" s="377"/>
      <c r="X54" s="377"/>
      <c r="Y54" s="377"/>
      <c r="Z54" s="377"/>
      <c r="AA54" s="377"/>
      <c r="AB54" s="377"/>
      <c r="AC54" s="377"/>
      <c r="AD54" s="377"/>
      <c r="AE54" s="377"/>
      <c r="AF54" s="377"/>
      <c r="AG54" s="377"/>
      <c r="AH54" s="377"/>
      <c r="AI54" s="377"/>
      <c r="AJ54" s="306"/>
    </row>
    <row r="55" spans="1:36" s="330" customFormat="1" ht="22.5" customHeight="1" x14ac:dyDescent="0.4">
      <c r="A55" s="306"/>
      <c r="B55" s="306"/>
      <c r="C55" s="306"/>
      <c r="D55" s="306"/>
      <c r="E55" s="306"/>
      <c r="F55" s="306"/>
      <c r="G55" s="306"/>
      <c r="H55" s="306"/>
      <c r="I55" s="306"/>
      <c r="J55" s="306"/>
      <c r="K55" s="306"/>
      <c r="L55" s="237"/>
      <c r="M55" s="237"/>
      <c r="N55" s="237"/>
      <c r="O55" s="308" t="s">
        <v>59</v>
      </c>
      <c r="P55" s="367" t="s">
        <v>51</v>
      </c>
      <c r="Q55" s="367"/>
      <c r="R55" s="367"/>
      <c r="S55" s="367"/>
      <c r="T55" s="367"/>
      <c r="U55" s="367"/>
      <c r="V55" s="367"/>
      <c r="W55" s="367"/>
      <c r="X55" s="367"/>
      <c r="Y55" s="367"/>
      <c r="Z55" s="367"/>
      <c r="AA55" s="367"/>
      <c r="AB55" s="367"/>
      <c r="AC55" s="367"/>
      <c r="AD55" s="367"/>
      <c r="AE55" s="367"/>
      <c r="AF55" s="367"/>
      <c r="AG55" s="367"/>
      <c r="AH55" s="367"/>
      <c r="AI55" s="367"/>
      <c r="AJ55" s="306"/>
    </row>
    <row r="58" spans="1:36" hidden="1" x14ac:dyDescent="0.4">
      <c r="P58" s="306" t="s">
        <v>51</v>
      </c>
      <c r="AB58" s="306" t="s">
        <v>51</v>
      </c>
    </row>
    <row r="59" spans="1:36" hidden="1" x14ac:dyDescent="0.4">
      <c r="P59" s="330" t="s">
        <v>44</v>
      </c>
      <c r="AB59" s="306" t="s">
        <v>142</v>
      </c>
    </row>
    <row r="60" spans="1:36" hidden="1" x14ac:dyDescent="0.4">
      <c r="P60" s="330" t="s">
        <v>45</v>
      </c>
      <c r="AB60" s="306" t="s">
        <v>143</v>
      </c>
    </row>
    <row r="61" spans="1:36" hidden="1" x14ac:dyDescent="0.4">
      <c r="P61" s="330" t="s">
        <v>46</v>
      </c>
    </row>
    <row r="62" spans="1:36" hidden="1" x14ac:dyDescent="0.4">
      <c r="P62" s="330" t="s">
        <v>47</v>
      </c>
    </row>
    <row r="63" spans="1:36" hidden="1" x14ac:dyDescent="0.4">
      <c r="P63" s="330" t="s">
        <v>48</v>
      </c>
    </row>
    <row r="64" spans="1:36" hidden="1" x14ac:dyDescent="0.4">
      <c r="P64" s="330" t="s">
        <v>49</v>
      </c>
    </row>
    <row r="65" spans="16:16" hidden="1" x14ac:dyDescent="0.4">
      <c r="P65" s="330" t="s">
        <v>52</v>
      </c>
    </row>
    <row r="66" spans="16:16" hidden="1" x14ac:dyDescent="0.4">
      <c r="P66" s="330" t="s">
        <v>53</v>
      </c>
    </row>
    <row r="67" spans="16:16" hidden="1" x14ac:dyDescent="0.4">
      <c r="P67" s="330" t="s">
        <v>54</v>
      </c>
    </row>
    <row r="68" spans="16:16" hidden="1" x14ac:dyDescent="0.4">
      <c r="P68" s="330" t="s">
        <v>55</v>
      </c>
    </row>
    <row r="69" spans="16:16" hidden="1" x14ac:dyDescent="0.4">
      <c r="P69" s="330" t="s">
        <v>43</v>
      </c>
    </row>
    <row r="70" spans="16:16" hidden="1" x14ac:dyDescent="0.4">
      <c r="P70" s="330" t="s">
        <v>50</v>
      </c>
    </row>
    <row r="88" spans="1:49" ht="16.5" thickBot="1" x14ac:dyDescent="0.45">
      <c r="A88" s="270" t="s">
        <v>144</v>
      </c>
      <c r="B88" s="270" t="s">
        <v>145</v>
      </c>
      <c r="C88" s="270" t="s">
        <v>119</v>
      </c>
      <c r="D88" s="270" t="s">
        <v>120</v>
      </c>
      <c r="E88" s="270" t="s">
        <v>121</v>
      </c>
      <c r="F88" s="270" t="s">
        <v>122</v>
      </c>
      <c r="G88" s="270" t="s">
        <v>123</v>
      </c>
      <c r="H88" s="270" t="s">
        <v>139</v>
      </c>
      <c r="I88" s="270" t="s">
        <v>140</v>
      </c>
      <c r="J88" s="270" t="s">
        <v>141</v>
      </c>
      <c r="K88" s="270" t="s">
        <v>124</v>
      </c>
      <c r="L88" s="270" t="s">
        <v>125</v>
      </c>
      <c r="M88" s="270" t="s">
        <v>126</v>
      </c>
      <c r="N88" s="270" t="s">
        <v>127</v>
      </c>
      <c r="O88" s="270" t="s">
        <v>128</v>
      </c>
      <c r="P88" s="270" t="s">
        <v>129</v>
      </c>
      <c r="Q88" s="270" t="s">
        <v>130</v>
      </c>
      <c r="R88" s="270" t="s">
        <v>131</v>
      </c>
      <c r="S88" s="270" t="s">
        <v>132</v>
      </c>
      <c r="T88" s="270" t="s">
        <v>133</v>
      </c>
      <c r="U88" s="270" t="s">
        <v>134</v>
      </c>
      <c r="V88" s="270" t="s">
        <v>135</v>
      </c>
      <c r="W88" s="270" t="s">
        <v>124</v>
      </c>
      <c r="X88" s="270" t="s">
        <v>125</v>
      </c>
      <c r="Y88" s="270" t="s">
        <v>126</v>
      </c>
      <c r="Z88" s="270" t="s">
        <v>127</v>
      </c>
      <c r="AA88" s="270" t="s">
        <v>128</v>
      </c>
      <c r="AB88" s="270" t="s">
        <v>129</v>
      </c>
      <c r="AC88" s="270" t="s">
        <v>130</v>
      </c>
      <c r="AD88" s="270" t="s">
        <v>131</v>
      </c>
      <c r="AE88" s="270" t="s">
        <v>132</v>
      </c>
      <c r="AF88" s="270" t="s">
        <v>133</v>
      </c>
      <c r="AG88" s="270" t="s">
        <v>134</v>
      </c>
      <c r="AH88" s="270" t="s">
        <v>135</v>
      </c>
      <c r="AI88" s="270" t="s">
        <v>124</v>
      </c>
      <c r="AJ88" s="270" t="s">
        <v>125</v>
      </c>
      <c r="AK88" s="270" t="s">
        <v>126</v>
      </c>
      <c r="AL88" s="270" t="s">
        <v>127</v>
      </c>
      <c r="AM88" s="270" t="s">
        <v>128</v>
      </c>
      <c r="AN88" s="270" t="s">
        <v>129</v>
      </c>
      <c r="AO88" s="270" t="s">
        <v>130</v>
      </c>
      <c r="AP88" s="270" t="s">
        <v>131</v>
      </c>
      <c r="AQ88" s="270" t="s">
        <v>132</v>
      </c>
      <c r="AR88" s="270" t="s">
        <v>133</v>
      </c>
      <c r="AS88" s="270" t="s">
        <v>134</v>
      </c>
      <c r="AT88" s="270" t="s">
        <v>135</v>
      </c>
      <c r="AU88" s="270" t="s">
        <v>136</v>
      </c>
      <c r="AV88" s="270" t="s">
        <v>137</v>
      </c>
      <c r="AW88" s="270" t="s">
        <v>138</v>
      </c>
    </row>
    <row r="89" spans="1:49" ht="16.5" thickBot="1" x14ac:dyDescent="0.45">
      <c r="A89" s="271">
        <f>$P$53</f>
        <v>0</v>
      </c>
      <c r="B89" s="272" t="str">
        <f>$P$54</f>
        <v>プルダウンより選択してください。</v>
      </c>
      <c r="C89" s="272">
        <f>転記シート!G3</f>
        <v>0</v>
      </c>
      <c r="D89" s="272">
        <f>転記シート!H3</f>
        <v>0</v>
      </c>
      <c r="E89" s="274" t="str">
        <f>転記シート!J3</f>
        <v/>
      </c>
      <c r="F89" s="274" t="str">
        <f>転記シート!K3</f>
        <v/>
      </c>
      <c r="G89" s="272">
        <f>転記シート!L3</f>
        <v>0</v>
      </c>
      <c r="H89" s="287">
        <f>J15</f>
        <v>0</v>
      </c>
      <c r="I89" s="287">
        <f>J16</f>
        <v>0</v>
      </c>
      <c r="J89" s="287">
        <f>J17</f>
        <v>0</v>
      </c>
      <c r="K89" s="272">
        <f>転記シート!M3</f>
        <v>0</v>
      </c>
      <c r="L89" s="272">
        <f>転記シート!N3</f>
        <v>0</v>
      </c>
      <c r="M89" s="272">
        <f>転記シート!O3</f>
        <v>0</v>
      </c>
      <c r="N89" s="272">
        <f>転記シート!P3</f>
        <v>0</v>
      </c>
      <c r="O89" s="272">
        <f>転記シート!Q3</f>
        <v>0</v>
      </c>
      <c r="P89" s="272">
        <f>転記シート!R3</f>
        <v>0</v>
      </c>
      <c r="Q89" s="272">
        <f>転記シート!S3</f>
        <v>0</v>
      </c>
      <c r="R89" s="272">
        <f>転記シート!T3</f>
        <v>0</v>
      </c>
      <c r="S89" s="272">
        <f>転記シート!U3</f>
        <v>0</v>
      </c>
      <c r="T89" s="272">
        <f>転記シート!V3</f>
        <v>0</v>
      </c>
      <c r="U89" s="272">
        <f>転記シート!W3</f>
        <v>0</v>
      </c>
      <c r="V89" s="272">
        <f>転記シート!X3</f>
        <v>0</v>
      </c>
      <c r="W89" s="272">
        <f>転記シート!Y3</f>
        <v>0</v>
      </c>
      <c r="X89" s="272">
        <f>転記シート!Z3</f>
        <v>0</v>
      </c>
      <c r="Y89" s="272">
        <f>転記シート!AA3</f>
        <v>0</v>
      </c>
      <c r="Z89" s="272">
        <f>転記シート!AB3</f>
        <v>0</v>
      </c>
      <c r="AA89" s="272">
        <f>転記シート!AC3</f>
        <v>0</v>
      </c>
      <c r="AB89" s="272">
        <f>転記シート!AD3</f>
        <v>0</v>
      </c>
      <c r="AC89" s="272">
        <f>転記シート!AE3</f>
        <v>0</v>
      </c>
      <c r="AD89" s="272">
        <f>転記シート!AF3</f>
        <v>0</v>
      </c>
      <c r="AE89" s="272">
        <f>転記シート!AG3</f>
        <v>0</v>
      </c>
      <c r="AF89" s="272">
        <f>転記シート!AH3</f>
        <v>0</v>
      </c>
      <c r="AG89" s="272">
        <f>転記シート!AI3</f>
        <v>0</v>
      </c>
      <c r="AH89" s="272">
        <f>転記シート!AJ3</f>
        <v>0</v>
      </c>
      <c r="AI89" s="272">
        <f>転記シート!AK3</f>
        <v>0</v>
      </c>
      <c r="AJ89" s="272">
        <f>転記シート!AL3</f>
        <v>0</v>
      </c>
      <c r="AK89" s="272">
        <f>転記シート!AM3</f>
        <v>0</v>
      </c>
      <c r="AL89" s="272">
        <f>転記シート!AN3</f>
        <v>0</v>
      </c>
      <c r="AM89" s="272">
        <f>転記シート!AO3</f>
        <v>0</v>
      </c>
      <c r="AN89" s="272">
        <f>転記シート!AP3</f>
        <v>0</v>
      </c>
      <c r="AO89" s="272">
        <f>転記シート!AQ3</f>
        <v>0</v>
      </c>
      <c r="AP89" s="272">
        <f>転記シート!AR3</f>
        <v>0</v>
      </c>
      <c r="AQ89" s="272">
        <f>転記シート!AS3</f>
        <v>0</v>
      </c>
      <c r="AR89" s="272">
        <f>転記シート!AT3</f>
        <v>0</v>
      </c>
      <c r="AS89" s="272">
        <f>転記シート!AU3</f>
        <v>0</v>
      </c>
      <c r="AT89" s="272">
        <f>転記シート!AV3</f>
        <v>0</v>
      </c>
      <c r="AU89" s="272">
        <f>転記シート!AW3</f>
        <v>0</v>
      </c>
      <c r="AV89" s="272">
        <f>転記シート!AX3</f>
        <v>0</v>
      </c>
      <c r="AW89" s="273">
        <f>転記シート!AZ3</f>
        <v>0</v>
      </c>
    </row>
  </sheetData>
  <mergeCells count="56">
    <mergeCell ref="B46:AI47"/>
    <mergeCell ref="B37:C37"/>
    <mergeCell ref="A1:AJ1"/>
    <mergeCell ref="A3:AJ4"/>
    <mergeCell ref="B8:AI13"/>
    <mergeCell ref="B22:AI22"/>
    <mergeCell ref="D29:AI29"/>
    <mergeCell ref="B23:C23"/>
    <mergeCell ref="B24:C24"/>
    <mergeCell ref="B25:C25"/>
    <mergeCell ref="B27:C27"/>
    <mergeCell ref="B28:C28"/>
    <mergeCell ref="B29:C29"/>
    <mergeCell ref="D23:AI23"/>
    <mergeCell ref="D24:AI24"/>
    <mergeCell ref="D25:AI25"/>
    <mergeCell ref="D43:AI43"/>
    <mergeCell ref="D30:AI30"/>
    <mergeCell ref="B35:AI35"/>
    <mergeCell ref="B39:C39"/>
    <mergeCell ref="D39:AI39"/>
    <mergeCell ref="D27:AI27"/>
    <mergeCell ref="D28:AI28"/>
    <mergeCell ref="A34:AI34"/>
    <mergeCell ref="P54:AI54"/>
    <mergeCell ref="P53:AI53"/>
    <mergeCell ref="D37:AI37"/>
    <mergeCell ref="B38:C38"/>
    <mergeCell ref="D38:AI38"/>
    <mergeCell ref="B36:AI36"/>
    <mergeCell ref="AF42:AG42"/>
    <mergeCell ref="B41:AI41"/>
    <mergeCell ref="B42:AE42"/>
    <mergeCell ref="B43:C43"/>
    <mergeCell ref="AH52:AI52"/>
    <mergeCell ref="P51:AI51"/>
    <mergeCell ref="P52:Q52"/>
    <mergeCell ref="P55:AI55"/>
    <mergeCell ref="Y52:AG52"/>
    <mergeCell ref="R52:V52"/>
    <mergeCell ref="W52:X52"/>
    <mergeCell ref="A50:AJ50"/>
    <mergeCell ref="J51:K51"/>
    <mergeCell ref="G51:H51"/>
    <mergeCell ref="D51:E51"/>
    <mergeCell ref="B14:M14"/>
    <mergeCell ref="C15:I15"/>
    <mergeCell ref="J15:L15"/>
    <mergeCell ref="C16:I16"/>
    <mergeCell ref="J16:L16"/>
    <mergeCell ref="B26:C26"/>
    <mergeCell ref="D26:AI26"/>
    <mergeCell ref="C17:I17"/>
    <mergeCell ref="J17:L17"/>
    <mergeCell ref="B18:I18"/>
    <mergeCell ref="J18:L18"/>
  </mergeCells>
  <phoneticPr fontId="1"/>
  <dataValidations count="6">
    <dataValidation imeMode="halfAlpha" allowBlank="1" showInputMessage="1" showErrorMessage="1" sqref="J51 G51 D51"/>
    <dataValidation imeMode="hiragana" allowBlank="1" showInputMessage="1" showErrorMessage="1" sqref="R52"/>
    <dataValidation type="list" allowBlank="1" showInputMessage="1" showErrorMessage="1" sqref="B37:B38 C37">
      <formula1>" ,〇"</formula1>
    </dataValidation>
    <dataValidation type="list" allowBlank="1" showInputMessage="1" showErrorMessage="1" sqref="P54:AI54">
      <formula1>$P$58:$P$70</formula1>
    </dataValidation>
    <dataValidation type="list" allowBlank="1" showInputMessage="1" showErrorMessage="1" sqref="B43:C43 B39:C39 B23:C29">
      <formula1>" ,○"</formula1>
    </dataValidation>
    <dataValidation type="list" allowBlank="1" showInputMessage="1" showErrorMessage="1" sqref="P55:AI55">
      <formula1>$AB$58:$AB$60</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election activeCell="AI1" sqref="AI1"/>
    </sheetView>
  </sheetViews>
  <sheetFormatPr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9" style="111" hidden="1" customWidth="1"/>
    <col min="41" max="46" width="9" style="111" customWidth="1"/>
    <col min="47" max="16384" width="9" style="111"/>
  </cols>
  <sheetData>
    <row r="1" spans="1:46" ht="29.25" customHeight="1" thickBot="1" x14ac:dyDescent="0.3">
      <c r="AI1" s="23" t="s">
        <v>171</v>
      </c>
    </row>
    <row r="2" spans="1:46"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10</v>
      </c>
    </row>
    <row r="5" spans="1:46"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25"/>
      <c r="AH5" s="25"/>
      <c r="AI5" s="77" t="str">
        <f>IF(COUNTIF(集計シート!$X$14:$X$163,"×")&gt;0,"利用者名は別紙2-2に入力してください。","")</f>
        <v/>
      </c>
      <c r="AK5" s="111" t="s">
        <v>12</v>
      </c>
      <c r="AM5" s="111">
        <v>200</v>
      </c>
      <c r="AN5" s="111">
        <v>4</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4" t="s">
        <v>5</v>
      </c>
      <c r="D7" s="445"/>
      <c r="E7" s="446" t="s">
        <v>6</v>
      </c>
      <c r="F7" s="447"/>
      <c r="G7" s="447"/>
      <c r="H7" s="448" t="str">
        <f>IF(H5=AK4,AM4,IF(H5=AK5,AM5,""))</f>
        <v/>
      </c>
      <c r="I7" s="448"/>
      <c r="J7" s="449" t="s">
        <v>7</v>
      </c>
      <c r="K7" s="450"/>
      <c r="L7" s="451" t="s">
        <v>8</v>
      </c>
      <c r="M7" s="452"/>
      <c r="N7" s="452"/>
      <c r="O7" s="79" t="str">
        <f>IF(H5="大規模施設等（定員30人以上）",AN4,IF(H5="小規模施設等（定員29人以下）",AN5,""))</f>
        <v/>
      </c>
      <c r="P7" s="80" t="s">
        <v>9</v>
      </c>
      <c r="Q7" s="449" t="s">
        <v>10</v>
      </c>
      <c r="R7" s="450"/>
      <c r="T7" s="25"/>
      <c r="AI7" s="120" t="str">
        <f>IF(COUNTIF(集計シート!$V$14:$V$163,"×")&gt;0,"別紙1の4の要件を満たしていない場合は、療養日数が10日以内になるようにしてください。","")</f>
        <v/>
      </c>
      <c r="AK7" s="187" t="s">
        <v>104</v>
      </c>
      <c r="AL7" s="191" t="s">
        <v>105</v>
      </c>
      <c r="AM7" s="192"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row>
    <row r="10" spans="1:46" s="112" customFormat="1" ht="30" customHeight="1" x14ac:dyDescent="0.4">
      <c r="A10" s="41"/>
      <c r="B10" s="42"/>
      <c r="C10" s="43" t="s">
        <v>15</v>
      </c>
      <c r="D10" s="44">
        <v>12</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3"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4"/>
      <c r="AL11" s="236"/>
      <c r="AM11" s="236"/>
    </row>
    <row r="12" spans="1:46" s="112" customFormat="1" ht="30" customHeight="1" thickBot="1" x14ac:dyDescent="0.35">
      <c r="A12" s="431" t="s">
        <v>150</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K12" s="112" t="s">
        <v>107</v>
      </c>
      <c r="AL12" s="236" t="s">
        <v>109</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f>
        <v>0</v>
      </c>
      <c r="AK14" s="112" t="str">
        <f>IFERROR(MATCH(0,INDEX(0/($D14:$AH14&lt;&gt;""),),0),"")</f>
        <v/>
      </c>
      <c r="AL14" s="236" t="str">
        <f>IFERROR(MATCH(MAX($D14:$AH14)+1,$D14:$AH14,1),"")</f>
        <v/>
      </c>
      <c r="AM14" s="236"/>
    </row>
    <row r="15" spans="1:46"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f>
        <v>0</v>
      </c>
      <c r="AK16" s="112" t="str">
        <f t="shared" si="1"/>
        <v/>
      </c>
      <c r="AL16" s="236" t="str">
        <f t="shared" si="2"/>
        <v/>
      </c>
      <c r="AM16" s="236"/>
    </row>
    <row r="17" spans="1:39"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f>
        <v>0</v>
      </c>
      <c r="AK17" s="112" t="str">
        <f t="shared" si="1"/>
        <v/>
      </c>
      <c r="AL17" s="236" t="str">
        <f t="shared" si="2"/>
        <v/>
      </c>
      <c r="AM17" s="236"/>
    </row>
    <row r="18" spans="1:39"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f>
        <v>0</v>
      </c>
      <c r="AK18" s="112" t="str">
        <f t="shared" si="1"/>
        <v/>
      </c>
      <c r="AL18" s="236" t="str">
        <f t="shared" si="2"/>
        <v/>
      </c>
      <c r="AM18" s="236"/>
    </row>
    <row r="19" spans="1:39"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f>
        <v>0</v>
      </c>
      <c r="AK19" s="112" t="str">
        <f t="shared" si="1"/>
        <v/>
      </c>
      <c r="AL19" s="236" t="str">
        <f t="shared" si="2"/>
        <v/>
      </c>
      <c r="AM19" s="236"/>
    </row>
    <row r="20" spans="1:39"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f>
        <v>0</v>
      </c>
      <c r="AK20" s="112" t="str">
        <f t="shared" si="1"/>
        <v/>
      </c>
      <c r="AL20" s="236" t="str">
        <f t="shared" si="2"/>
        <v/>
      </c>
      <c r="AM20" s="236"/>
    </row>
    <row r="21" spans="1:39"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f>
        <v>0</v>
      </c>
      <c r="AK21" s="112" t="str">
        <f t="shared" si="1"/>
        <v/>
      </c>
      <c r="AL21" s="236" t="str">
        <f t="shared" si="2"/>
        <v/>
      </c>
      <c r="AM21" s="236"/>
    </row>
    <row r="22" spans="1:39"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f>
        <v>0</v>
      </c>
      <c r="AK22" s="112" t="str">
        <f t="shared" si="1"/>
        <v/>
      </c>
      <c r="AL22" s="236" t="str">
        <f t="shared" si="2"/>
        <v/>
      </c>
      <c r="AM22" s="236"/>
    </row>
    <row r="23" spans="1:39"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f>
        <v>0</v>
      </c>
      <c r="AK23" s="112" t="str">
        <f t="shared" si="1"/>
        <v/>
      </c>
      <c r="AL23" s="236" t="str">
        <f t="shared" si="2"/>
        <v/>
      </c>
      <c r="AM23" s="236"/>
    </row>
    <row r="24" spans="1:39"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f>
        <v>0</v>
      </c>
      <c r="AK24" s="112" t="str">
        <f t="shared" si="1"/>
        <v/>
      </c>
      <c r="AL24" s="236" t="str">
        <f t="shared" si="2"/>
        <v/>
      </c>
      <c r="AM24" s="236"/>
    </row>
    <row r="25" spans="1:39"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f>
        <v>0</v>
      </c>
      <c r="AK25" s="112" t="str">
        <f t="shared" si="1"/>
        <v/>
      </c>
      <c r="AL25" s="236" t="str">
        <f t="shared" si="2"/>
        <v/>
      </c>
      <c r="AM25" s="236"/>
    </row>
    <row r="26" spans="1:39"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f>
        <v>0</v>
      </c>
      <c r="AK26" s="112" t="str">
        <f t="shared" si="1"/>
        <v/>
      </c>
      <c r="AL26" s="236" t="str">
        <f t="shared" si="2"/>
        <v/>
      </c>
      <c r="AM26" s="236"/>
    </row>
    <row r="27" spans="1:39"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f>
        <v>0</v>
      </c>
      <c r="AK27" s="112" t="str">
        <f t="shared" si="1"/>
        <v/>
      </c>
      <c r="AL27" s="236" t="str">
        <f t="shared" si="2"/>
        <v/>
      </c>
      <c r="AM27" s="236"/>
    </row>
    <row r="28" spans="1:39"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f>
        <v>0</v>
      </c>
      <c r="AK28" s="112" t="str">
        <f t="shared" si="1"/>
        <v/>
      </c>
      <c r="AL28" s="236" t="str">
        <f t="shared" si="2"/>
        <v/>
      </c>
      <c r="AM28" s="236"/>
    </row>
    <row r="29" spans="1:39"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f>
        <v>0</v>
      </c>
      <c r="AK29" s="112" t="str">
        <f t="shared" si="1"/>
        <v/>
      </c>
      <c r="AL29" s="236" t="str">
        <f t="shared" si="2"/>
        <v/>
      </c>
      <c r="AM29" s="236"/>
    </row>
    <row r="30" spans="1:39"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f>
        <v>0</v>
      </c>
      <c r="AK30" s="112" t="str">
        <f t="shared" si="1"/>
        <v/>
      </c>
      <c r="AL30" s="236" t="str">
        <f t="shared" si="2"/>
        <v/>
      </c>
      <c r="AM30" s="236"/>
    </row>
    <row r="31" spans="1:39"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f>
        <v>0</v>
      </c>
      <c r="AK31" s="112" t="str">
        <f t="shared" si="1"/>
        <v/>
      </c>
      <c r="AL31" s="236" t="str">
        <f t="shared" si="2"/>
        <v/>
      </c>
      <c r="AM31" s="236"/>
    </row>
    <row r="32" spans="1:39"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f>
        <v>0</v>
      </c>
      <c r="AK32" s="112" t="str">
        <f t="shared" si="1"/>
        <v/>
      </c>
      <c r="AL32" s="236" t="str">
        <f t="shared" si="2"/>
        <v/>
      </c>
      <c r="AM32" s="236"/>
    </row>
    <row r="33" spans="1:46"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f>
        <v>0</v>
      </c>
      <c r="AK33" s="112" t="str">
        <f t="shared" si="1"/>
        <v/>
      </c>
      <c r="AL33" s="236" t="str">
        <f t="shared" si="2"/>
        <v/>
      </c>
      <c r="AM33" s="236"/>
    </row>
    <row r="34" spans="1:46"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f>
        <v>0</v>
      </c>
      <c r="AK34" s="112" t="str">
        <f t="shared" si="1"/>
        <v/>
      </c>
      <c r="AL34" s="236" t="str">
        <f t="shared" si="2"/>
        <v/>
      </c>
      <c r="AM34" s="236"/>
    </row>
    <row r="35" spans="1:46"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f>
        <v>0</v>
      </c>
      <c r="AK35" s="112" t="str">
        <f t="shared" si="1"/>
        <v/>
      </c>
      <c r="AL35" s="236" t="str">
        <f t="shared" si="2"/>
        <v/>
      </c>
      <c r="AM35" s="236"/>
    </row>
    <row r="36" spans="1:46"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f>
        <v>0</v>
      </c>
      <c r="AK36" s="112" t="str">
        <f t="shared" si="1"/>
        <v/>
      </c>
      <c r="AL36" s="236" t="str">
        <f t="shared" si="2"/>
        <v/>
      </c>
      <c r="AM36" s="236"/>
    </row>
    <row r="37" spans="1:46"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f>
        <v>0</v>
      </c>
      <c r="AK37" s="112" t="str">
        <f t="shared" si="1"/>
        <v/>
      </c>
      <c r="AL37" s="236" t="str">
        <f t="shared" si="2"/>
        <v/>
      </c>
      <c r="AM37" s="236"/>
    </row>
    <row r="38" spans="1:46"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f>
        <v>0</v>
      </c>
      <c r="AK42" s="112" t="str">
        <f t="shared" si="1"/>
        <v/>
      </c>
      <c r="AL42" s="236" t="str">
        <f t="shared" si="2"/>
        <v/>
      </c>
      <c r="AM42" s="236"/>
    </row>
    <row r="43" spans="1:46"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f>
        <v>0</v>
      </c>
      <c r="AK43" s="112" t="str">
        <f t="shared" si="1"/>
        <v/>
      </c>
      <c r="AL43" s="236" t="str">
        <f t="shared" si="2"/>
        <v/>
      </c>
      <c r="AM43" s="236"/>
    </row>
    <row r="44" spans="1:46"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f>
        <v>0</v>
      </c>
      <c r="AK44" s="112" t="str">
        <f t="shared" si="1"/>
        <v/>
      </c>
      <c r="AL44" s="236" t="str">
        <f t="shared" si="2"/>
        <v/>
      </c>
      <c r="AM44" s="236"/>
    </row>
    <row r="45" spans="1:46"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f>
        <v>0</v>
      </c>
      <c r="AK45" s="112" t="str">
        <f t="shared" si="1"/>
        <v/>
      </c>
      <c r="AL45" s="236" t="str">
        <f t="shared" si="2"/>
        <v/>
      </c>
      <c r="AM45" s="236"/>
    </row>
    <row r="46" spans="1:46"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f>
        <v>0</v>
      </c>
      <c r="AK46" s="112" t="str">
        <f t="shared" si="1"/>
        <v/>
      </c>
      <c r="AL46" s="236" t="str">
        <f t="shared" si="2"/>
        <v/>
      </c>
      <c r="AM46" s="236"/>
    </row>
    <row r="47" spans="1:46"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f>
        <v>0</v>
      </c>
      <c r="AK47" s="112" t="str">
        <f t="shared" si="1"/>
        <v/>
      </c>
      <c r="AL47" s="236" t="str">
        <f t="shared" si="2"/>
        <v/>
      </c>
      <c r="AM47" s="236"/>
    </row>
    <row r="48" spans="1:46"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f>
        <v>0</v>
      </c>
      <c r="AK48" s="112" t="str">
        <f t="shared" si="1"/>
        <v/>
      </c>
      <c r="AL48" s="236" t="str">
        <f t="shared" si="2"/>
        <v/>
      </c>
      <c r="AM48" s="236"/>
    </row>
    <row r="49" spans="1:39"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f>
        <v>0</v>
      </c>
      <c r="AK49" s="112" t="str">
        <f t="shared" si="1"/>
        <v/>
      </c>
      <c r="AL49" s="236" t="str">
        <f t="shared" si="2"/>
        <v/>
      </c>
      <c r="AM49" s="236"/>
    </row>
    <row r="50" spans="1:39"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f>
        <v>0</v>
      </c>
      <c r="AK50" s="112" t="str">
        <f t="shared" si="1"/>
        <v/>
      </c>
      <c r="AL50" s="236" t="str">
        <f t="shared" si="2"/>
        <v/>
      </c>
      <c r="AM50" s="236"/>
    </row>
    <row r="51" spans="1:39"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f>
        <v>0</v>
      </c>
      <c r="AK51" s="112" t="str">
        <f t="shared" si="1"/>
        <v/>
      </c>
      <c r="AL51" s="236" t="str">
        <f t="shared" si="2"/>
        <v/>
      </c>
      <c r="AM51" s="236"/>
    </row>
    <row r="52" spans="1:39"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f>
        <v>0</v>
      </c>
      <c r="AK52" s="112" t="str">
        <f t="shared" si="1"/>
        <v/>
      </c>
      <c r="AL52" s="236" t="str">
        <f t="shared" si="2"/>
        <v/>
      </c>
      <c r="AM52" s="236"/>
    </row>
    <row r="53" spans="1:39"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f>
        <v>0</v>
      </c>
      <c r="AK53" s="112" t="str">
        <f t="shared" si="1"/>
        <v/>
      </c>
      <c r="AL53" s="236" t="str">
        <f t="shared" si="2"/>
        <v/>
      </c>
      <c r="AM53" s="236"/>
    </row>
    <row r="54" spans="1:39"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f>
        <v>0</v>
      </c>
      <c r="AK54" s="112" t="str">
        <f t="shared" si="1"/>
        <v/>
      </c>
      <c r="AL54" s="236" t="str">
        <f t="shared" si="2"/>
        <v/>
      </c>
      <c r="AM54" s="236"/>
    </row>
    <row r="55" spans="1:39"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f>
        <v>0</v>
      </c>
      <c r="AK55" s="112" t="str">
        <f t="shared" si="1"/>
        <v/>
      </c>
      <c r="AL55" s="236" t="str">
        <f t="shared" si="2"/>
        <v/>
      </c>
      <c r="AM55" s="236"/>
    </row>
    <row r="56" spans="1:39"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f>
        <v>0</v>
      </c>
      <c r="AK56" s="112" t="str">
        <f t="shared" si="1"/>
        <v/>
      </c>
      <c r="AL56" s="236" t="str">
        <f t="shared" si="2"/>
        <v/>
      </c>
      <c r="AM56" s="236"/>
    </row>
    <row r="57" spans="1:39"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f>
        <v>0</v>
      </c>
      <c r="AK57" s="112" t="str">
        <f t="shared" si="1"/>
        <v/>
      </c>
      <c r="AL57" s="236" t="str">
        <f t="shared" si="2"/>
        <v/>
      </c>
      <c r="AM57" s="236"/>
    </row>
    <row r="58" spans="1:39"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f>
        <v>0</v>
      </c>
      <c r="AK58" s="112" t="str">
        <f t="shared" si="1"/>
        <v/>
      </c>
      <c r="AL58" s="236" t="str">
        <f t="shared" si="2"/>
        <v/>
      </c>
      <c r="AM58" s="236"/>
    </row>
    <row r="59" spans="1:39"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f>
        <v>0</v>
      </c>
      <c r="AK59" s="112" t="str">
        <f t="shared" si="1"/>
        <v/>
      </c>
      <c r="AL59" s="236" t="str">
        <f t="shared" si="2"/>
        <v/>
      </c>
      <c r="AM59" s="236"/>
    </row>
    <row r="60" spans="1:39"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f>
        <v>0</v>
      </c>
      <c r="AK60" s="112" t="str">
        <f t="shared" si="1"/>
        <v/>
      </c>
      <c r="AL60" s="236" t="str">
        <f t="shared" si="2"/>
        <v/>
      </c>
      <c r="AM60" s="236"/>
    </row>
    <row r="61" spans="1:39"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f>
        <v>0</v>
      </c>
      <c r="AK61" s="112" t="str">
        <f t="shared" si="1"/>
        <v/>
      </c>
      <c r="AL61" s="236" t="str">
        <f t="shared" si="2"/>
        <v/>
      </c>
      <c r="AM61" s="236"/>
    </row>
    <row r="62" spans="1:39"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f>
        <v>0</v>
      </c>
      <c r="AK62" s="112" t="str">
        <f t="shared" si="1"/>
        <v/>
      </c>
      <c r="AL62" s="236" t="str">
        <f t="shared" si="2"/>
        <v/>
      </c>
      <c r="AM62" s="236"/>
    </row>
    <row r="63" spans="1:39"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f>
        <v>0</v>
      </c>
      <c r="AK63" s="112" t="str">
        <f t="shared" si="1"/>
        <v/>
      </c>
      <c r="AL63" s="236" t="str">
        <f t="shared" si="2"/>
        <v/>
      </c>
      <c r="AM63" s="236"/>
    </row>
    <row r="64" spans="1:39"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f>
        <v>0</v>
      </c>
      <c r="AK64" s="112" t="str">
        <f t="shared" si="1"/>
        <v/>
      </c>
      <c r="AL64" s="236" t="str">
        <f t="shared" si="2"/>
        <v/>
      </c>
      <c r="AM64" s="236"/>
    </row>
    <row r="65" spans="1:39"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f>
        <v>0</v>
      </c>
      <c r="AK65" s="112" t="str">
        <f t="shared" si="1"/>
        <v/>
      </c>
      <c r="AL65" s="236" t="str">
        <f t="shared" si="2"/>
        <v/>
      </c>
      <c r="AM65" s="236"/>
    </row>
    <row r="66" spans="1:39"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f>
        <v>0</v>
      </c>
      <c r="AK66" s="112" t="str">
        <f t="shared" si="1"/>
        <v/>
      </c>
      <c r="AL66" s="236" t="str">
        <f t="shared" si="2"/>
        <v/>
      </c>
      <c r="AM66" s="236"/>
    </row>
    <row r="67" spans="1:39"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f>
        <v>0</v>
      </c>
      <c r="AK67" s="112" t="str">
        <f t="shared" si="1"/>
        <v/>
      </c>
      <c r="AL67" s="236" t="str">
        <f t="shared" si="2"/>
        <v/>
      </c>
      <c r="AM67" s="236"/>
    </row>
    <row r="68" spans="1:39"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f>
        <v>0</v>
      </c>
      <c r="AK68" s="112" t="str">
        <f t="shared" si="1"/>
        <v/>
      </c>
      <c r="AL68" s="236" t="str">
        <f t="shared" si="2"/>
        <v/>
      </c>
      <c r="AM68" s="236"/>
    </row>
    <row r="69" spans="1:39"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f>
        <v>0</v>
      </c>
      <c r="AK69" s="112" t="str">
        <f t="shared" si="1"/>
        <v/>
      </c>
      <c r="AL69" s="236" t="str">
        <f t="shared" si="2"/>
        <v/>
      </c>
      <c r="AM69" s="236"/>
    </row>
    <row r="70" spans="1:39"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f>
        <v>0</v>
      </c>
      <c r="AK70" s="112" t="str">
        <f t="shared" si="1"/>
        <v/>
      </c>
      <c r="AL70" s="236" t="str">
        <f t="shared" si="2"/>
        <v/>
      </c>
      <c r="AM70" s="236"/>
    </row>
    <row r="71" spans="1:39"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f>
        <v>0</v>
      </c>
      <c r="AK71" s="112" t="str">
        <f t="shared" si="1"/>
        <v/>
      </c>
      <c r="AL71" s="236" t="str">
        <f t="shared" si="2"/>
        <v/>
      </c>
      <c r="AM71" s="236"/>
    </row>
    <row r="72" spans="1:39"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f>
        <v>0</v>
      </c>
      <c r="AK72" s="112" t="str">
        <f t="shared" si="1"/>
        <v/>
      </c>
      <c r="AL72" s="236" t="str">
        <f t="shared" si="2"/>
        <v/>
      </c>
      <c r="AM72" s="236"/>
    </row>
    <row r="73" spans="1:39"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f>
        <v>0</v>
      </c>
      <c r="AK73" s="112" t="str">
        <f t="shared" si="1"/>
        <v/>
      </c>
      <c r="AL73" s="236" t="str">
        <f t="shared" si="2"/>
        <v/>
      </c>
      <c r="AM73" s="236"/>
    </row>
    <row r="74" spans="1:39"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f>
        <v>0</v>
      </c>
      <c r="AK74" s="112" t="str">
        <f t="shared" si="1"/>
        <v/>
      </c>
      <c r="AL74" s="236" t="str">
        <f t="shared" si="2"/>
        <v/>
      </c>
      <c r="AM74" s="236"/>
    </row>
    <row r="75" spans="1:39"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f>
        <v>0</v>
      </c>
      <c r="AK75" s="112" t="str">
        <f t="shared" si="1"/>
        <v/>
      </c>
      <c r="AL75" s="236" t="str">
        <f t="shared" si="2"/>
        <v/>
      </c>
      <c r="AM75" s="236"/>
    </row>
    <row r="76" spans="1:39"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f>
        <v>0</v>
      </c>
      <c r="AK76" s="112" t="str">
        <f t="shared" si="1"/>
        <v/>
      </c>
      <c r="AL76" s="236" t="str">
        <f t="shared" si="2"/>
        <v/>
      </c>
      <c r="AM76" s="236"/>
    </row>
    <row r="77" spans="1:39"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f>
        <v>0</v>
      </c>
      <c r="AK77" s="112" t="str">
        <f t="shared" si="1"/>
        <v/>
      </c>
      <c r="AL77" s="236" t="str">
        <f t="shared" si="2"/>
        <v/>
      </c>
      <c r="AM77" s="236"/>
    </row>
    <row r="78" spans="1:39"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f>
        <v>0</v>
      </c>
      <c r="AK78" s="112" t="str">
        <f t="shared" si="1"/>
        <v/>
      </c>
      <c r="AL78" s="236" t="str">
        <f t="shared" si="2"/>
        <v/>
      </c>
      <c r="AM78" s="236"/>
    </row>
    <row r="79" spans="1:39"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f>
        <v>0</v>
      </c>
      <c r="AK80" s="112" t="str">
        <f t="shared" si="3"/>
        <v/>
      </c>
      <c r="AL80" s="236" t="str">
        <f t="shared" si="4"/>
        <v/>
      </c>
      <c r="AM80" s="236"/>
    </row>
    <row r="81" spans="1:39"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f>
        <v>0</v>
      </c>
      <c r="AK81" s="112" t="str">
        <f t="shared" si="3"/>
        <v/>
      </c>
      <c r="AL81" s="236" t="str">
        <f t="shared" si="4"/>
        <v/>
      </c>
      <c r="AM81" s="236"/>
    </row>
    <row r="82" spans="1:39"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f>
        <v>0</v>
      </c>
      <c r="AK82" s="112" t="str">
        <f t="shared" si="3"/>
        <v/>
      </c>
      <c r="AL82" s="236" t="str">
        <f t="shared" si="4"/>
        <v/>
      </c>
      <c r="AM82" s="236"/>
    </row>
    <row r="83" spans="1:39"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f>
        <v>0</v>
      </c>
      <c r="AK83" s="112" t="str">
        <f t="shared" si="3"/>
        <v/>
      </c>
      <c r="AL83" s="236" t="str">
        <f t="shared" si="4"/>
        <v/>
      </c>
      <c r="AM83" s="236"/>
    </row>
    <row r="84" spans="1:39"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f>
        <v>0</v>
      </c>
      <c r="AK84" s="112" t="str">
        <f t="shared" si="3"/>
        <v/>
      </c>
      <c r="AL84" s="236" t="str">
        <f t="shared" si="4"/>
        <v/>
      </c>
      <c r="AM84" s="236"/>
    </row>
    <row r="85" spans="1:39"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f>
        <v>0</v>
      </c>
      <c r="AK85" s="112" t="str">
        <f t="shared" si="3"/>
        <v/>
      </c>
      <c r="AL85" s="236" t="str">
        <f t="shared" si="4"/>
        <v/>
      </c>
      <c r="AM85" s="236"/>
    </row>
    <row r="86" spans="1:39"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f>
        <v>0</v>
      </c>
      <c r="AK86" s="112" t="str">
        <f t="shared" si="3"/>
        <v/>
      </c>
      <c r="AL86" s="236" t="str">
        <f t="shared" si="4"/>
        <v/>
      </c>
      <c r="AM86" s="236"/>
    </row>
    <row r="87" spans="1:39"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f>
        <v>0</v>
      </c>
      <c r="AK87" s="112" t="str">
        <f t="shared" si="3"/>
        <v/>
      </c>
      <c r="AL87" s="236" t="str">
        <f t="shared" si="4"/>
        <v/>
      </c>
      <c r="AM87" s="236"/>
    </row>
    <row r="88" spans="1:39"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f>
        <v>0</v>
      </c>
      <c r="AK88" s="112" t="str">
        <f t="shared" si="3"/>
        <v/>
      </c>
      <c r="AL88" s="236" t="str">
        <f t="shared" si="4"/>
        <v/>
      </c>
      <c r="AM88" s="236"/>
    </row>
    <row r="89" spans="1:39"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f>
        <v>0</v>
      </c>
      <c r="AK89" s="112" t="str">
        <f t="shared" si="3"/>
        <v/>
      </c>
      <c r="AL89" s="236" t="str">
        <f t="shared" si="4"/>
        <v/>
      </c>
      <c r="AM89" s="236"/>
    </row>
    <row r="90" spans="1:39"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f>
        <v>0</v>
      </c>
      <c r="AK90" s="112" t="str">
        <f t="shared" si="3"/>
        <v/>
      </c>
      <c r="AL90" s="236" t="str">
        <f t="shared" si="4"/>
        <v/>
      </c>
      <c r="AM90" s="236"/>
    </row>
    <row r="91" spans="1:39"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f>
        <v>0</v>
      </c>
      <c r="AK91" s="112" t="str">
        <f t="shared" si="3"/>
        <v/>
      </c>
      <c r="AL91" s="236" t="str">
        <f t="shared" si="4"/>
        <v/>
      </c>
      <c r="AM91" s="236"/>
    </row>
    <row r="92" spans="1:39"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f>
        <v>0</v>
      </c>
      <c r="AK92" s="112" t="str">
        <f t="shared" si="3"/>
        <v/>
      </c>
      <c r="AL92" s="236" t="str">
        <f t="shared" si="4"/>
        <v/>
      </c>
      <c r="AM92" s="236"/>
    </row>
    <row r="93" spans="1:39"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f>
        <v>0</v>
      </c>
      <c r="AK93" s="112" t="str">
        <f t="shared" si="3"/>
        <v/>
      </c>
      <c r="AL93" s="236" t="str">
        <f t="shared" si="4"/>
        <v/>
      </c>
      <c r="AM93" s="236"/>
    </row>
    <row r="94" spans="1:39"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f>
        <v>0</v>
      </c>
      <c r="AK94" s="112" t="str">
        <f t="shared" si="3"/>
        <v/>
      </c>
      <c r="AL94" s="236" t="str">
        <f t="shared" si="4"/>
        <v/>
      </c>
      <c r="AM94" s="236"/>
    </row>
    <row r="95" spans="1:39"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f>
        <v>0</v>
      </c>
      <c r="AK95" s="112" t="str">
        <f t="shared" si="3"/>
        <v/>
      </c>
      <c r="AL95" s="236" t="str">
        <f t="shared" si="4"/>
        <v/>
      </c>
      <c r="AM95" s="236"/>
    </row>
    <row r="96" spans="1:39"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f>
        <v>0</v>
      </c>
      <c r="AK96" s="112" t="str">
        <f t="shared" si="3"/>
        <v/>
      </c>
      <c r="AL96" s="236" t="str">
        <f t="shared" si="4"/>
        <v/>
      </c>
      <c r="AM96" s="236"/>
    </row>
    <row r="97" spans="1:39"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f>
        <v>0</v>
      </c>
      <c r="AK97" s="112" t="str">
        <f t="shared" si="3"/>
        <v/>
      </c>
      <c r="AL97" s="236" t="str">
        <f t="shared" si="4"/>
        <v/>
      </c>
      <c r="AM97" s="236"/>
    </row>
    <row r="98" spans="1:39"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f>
        <v>0</v>
      </c>
      <c r="AK98" s="112" t="str">
        <f t="shared" si="3"/>
        <v/>
      </c>
      <c r="AL98" s="236" t="str">
        <f t="shared" si="4"/>
        <v/>
      </c>
      <c r="AM98" s="236"/>
    </row>
    <row r="99" spans="1:39"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f>
        <v>0</v>
      </c>
      <c r="AK99" s="112" t="str">
        <f t="shared" si="3"/>
        <v/>
      </c>
      <c r="AL99" s="236" t="str">
        <f t="shared" si="4"/>
        <v/>
      </c>
      <c r="AM99" s="236"/>
    </row>
    <row r="100" spans="1:39"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f>
        <v>0</v>
      </c>
      <c r="AK100" s="112" t="str">
        <f t="shared" si="3"/>
        <v/>
      </c>
      <c r="AL100" s="236" t="str">
        <f t="shared" si="4"/>
        <v/>
      </c>
      <c r="AM100" s="236"/>
    </row>
    <row r="101" spans="1:39"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f>
        <v>0</v>
      </c>
      <c r="AK101" s="112" t="str">
        <f t="shared" si="3"/>
        <v/>
      </c>
      <c r="AL101" s="236" t="str">
        <f t="shared" si="4"/>
        <v/>
      </c>
      <c r="AM101" s="236"/>
    </row>
    <row r="102" spans="1:39"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f>
        <v>0</v>
      </c>
      <c r="AK102" s="112" t="str">
        <f t="shared" si="3"/>
        <v/>
      </c>
      <c r="AL102" s="236" t="str">
        <f t="shared" si="4"/>
        <v/>
      </c>
      <c r="AM102" s="236"/>
    </row>
    <row r="103" spans="1:39"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f>
        <v>0</v>
      </c>
      <c r="AK103" s="112" t="str">
        <f t="shared" si="3"/>
        <v/>
      </c>
      <c r="AL103" s="236" t="str">
        <f t="shared" si="4"/>
        <v/>
      </c>
      <c r="AM103" s="236"/>
    </row>
    <row r="104" spans="1:39"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f>
        <v>0</v>
      </c>
      <c r="AK104" s="112" t="str">
        <f t="shared" si="3"/>
        <v/>
      </c>
      <c r="AL104" s="236" t="str">
        <f t="shared" si="4"/>
        <v/>
      </c>
      <c r="AM104" s="236"/>
    </row>
    <row r="105" spans="1:39"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f>
        <v>0</v>
      </c>
      <c r="AK105" s="112" t="str">
        <f t="shared" si="3"/>
        <v/>
      </c>
      <c r="AL105" s="236" t="str">
        <f t="shared" si="4"/>
        <v/>
      </c>
      <c r="AM105" s="236"/>
    </row>
    <row r="106" spans="1:39"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f>
        <v>0</v>
      </c>
      <c r="AK106" s="112" t="str">
        <f t="shared" si="3"/>
        <v/>
      </c>
      <c r="AL106" s="236" t="str">
        <f t="shared" si="4"/>
        <v/>
      </c>
      <c r="AM106" s="236"/>
    </row>
    <row r="107" spans="1:39"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f>
        <v>0</v>
      </c>
      <c r="AK107" s="112" t="str">
        <f t="shared" si="3"/>
        <v/>
      </c>
      <c r="AL107" s="236" t="str">
        <f t="shared" si="4"/>
        <v/>
      </c>
      <c r="AM107" s="236"/>
    </row>
    <row r="108" spans="1:39"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f>
        <v>0</v>
      </c>
      <c r="AK108" s="112" t="str">
        <f t="shared" si="3"/>
        <v/>
      </c>
      <c r="AL108" s="236" t="str">
        <f t="shared" si="4"/>
        <v/>
      </c>
      <c r="AM108" s="236"/>
    </row>
    <row r="109" spans="1:39"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f>
        <v>0</v>
      </c>
      <c r="AK109" s="112" t="str">
        <f t="shared" si="3"/>
        <v/>
      </c>
      <c r="AL109" s="236" t="str">
        <f t="shared" si="4"/>
        <v/>
      </c>
      <c r="AM109" s="236"/>
    </row>
    <row r="110" spans="1:39"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f>
        <v>0</v>
      </c>
      <c r="AK110" s="112" t="str">
        <f t="shared" si="3"/>
        <v/>
      </c>
      <c r="AL110" s="236" t="str">
        <f t="shared" si="4"/>
        <v/>
      </c>
      <c r="AM110" s="236"/>
    </row>
    <row r="111" spans="1:39"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f>
        <v>0</v>
      </c>
      <c r="AK111" s="112" t="str">
        <f t="shared" si="3"/>
        <v/>
      </c>
      <c r="AL111" s="236" t="str">
        <f t="shared" si="4"/>
        <v/>
      </c>
      <c r="AM111" s="236"/>
    </row>
    <row r="112" spans="1:39"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f>
        <v>0</v>
      </c>
      <c r="AK112" s="112" t="str">
        <f t="shared" si="3"/>
        <v/>
      </c>
      <c r="AL112" s="236" t="str">
        <f t="shared" si="4"/>
        <v/>
      </c>
      <c r="AM112" s="236"/>
    </row>
    <row r="113" spans="1:39"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f>
        <v>0</v>
      </c>
      <c r="AK113" s="112" t="str">
        <f t="shared" si="3"/>
        <v/>
      </c>
      <c r="AL113" s="236" t="str">
        <f t="shared" si="4"/>
        <v/>
      </c>
      <c r="AM113" s="236"/>
    </row>
    <row r="114" spans="1:39"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f>
        <v>0</v>
      </c>
      <c r="AK114" s="112" t="str">
        <f t="shared" si="3"/>
        <v/>
      </c>
      <c r="AL114" s="236" t="str">
        <f t="shared" si="4"/>
        <v/>
      </c>
      <c r="AM114" s="236"/>
    </row>
    <row r="115" spans="1:39"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f>
        <v>0</v>
      </c>
      <c r="AK115" s="112" t="str">
        <f t="shared" si="3"/>
        <v/>
      </c>
      <c r="AL115" s="236" t="str">
        <f t="shared" si="4"/>
        <v/>
      </c>
      <c r="AM115" s="236"/>
    </row>
    <row r="116" spans="1:39"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f>
        <v>0</v>
      </c>
      <c r="AK116" s="112" t="str">
        <f t="shared" si="3"/>
        <v/>
      </c>
      <c r="AL116" s="236" t="str">
        <f t="shared" si="4"/>
        <v/>
      </c>
      <c r="AM116" s="236"/>
    </row>
    <row r="117" spans="1:39"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f>
        <v>0</v>
      </c>
      <c r="AK117" s="112" t="str">
        <f t="shared" si="3"/>
        <v/>
      </c>
      <c r="AL117" s="236" t="str">
        <f t="shared" si="4"/>
        <v/>
      </c>
      <c r="AM117" s="236"/>
    </row>
    <row r="118" spans="1:39"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f>
        <v>0</v>
      </c>
      <c r="AK118" s="112" t="str">
        <f t="shared" si="3"/>
        <v/>
      </c>
      <c r="AL118" s="236" t="str">
        <f t="shared" si="4"/>
        <v/>
      </c>
      <c r="AM118" s="236"/>
    </row>
    <row r="119" spans="1:39"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f>
        <v>0</v>
      </c>
      <c r="AK119" s="112" t="str">
        <f t="shared" si="3"/>
        <v/>
      </c>
      <c r="AL119" s="236" t="str">
        <f t="shared" si="4"/>
        <v/>
      </c>
      <c r="AM119" s="236"/>
    </row>
    <row r="120" spans="1:39"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f>
        <v>0</v>
      </c>
      <c r="AK120" s="112" t="str">
        <f t="shared" si="3"/>
        <v/>
      </c>
      <c r="AL120" s="236" t="str">
        <f t="shared" si="4"/>
        <v/>
      </c>
      <c r="AM120" s="236"/>
    </row>
    <row r="121" spans="1:39"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f>
        <v>0</v>
      </c>
      <c r="AK121" s="112" t="str">
        <f t="shared" si="3"/>
        <v/>
      </c>
      <c r="AL121" s="236" t="str">
        <f t="shared" si="4"/>
        <v/>
      </c>
      <c r="AM121" s="236"/>
    </row>
    <row r="122" spans="1:39"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f>
        <v>0</v>
      </c>
      <c r="AK122" s="112" t="str">
        <f t="shared" si="3"/>
        <v/>
      </c>
      <c r="AL122" s="236" t="str">
        <f t="shared" si="4"/>
        <v/>
      </c>
      <c r="AM122" s="236"/>
    </row>
    <row r="123" spans="1:39"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f>
        <v>0</v>
      </c>
      <c r="AK123" s="112" t="str">
        <f t="shared" si="3"/>
        <v/>
      </c>
      <c r="AL123" s="236" t="str">
        <f t="shared" si="4"/>
        <v/>
      </c>
      <c r="AM123" s="236"/>
    </row>
    <row r="124" spans="1:39"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f>
        <v>0</v>
      </c>
      <c r="AK124" s="112" t="str">
        <f t="shared" si="3"/>
        <v/>
      </c>
      <c r="AL124" s="236" t="str">
        <f t="shared" si="4"/>
        <v/>
      </c>
      <c r="AM124" s="236"/>
    </row>
    <row r="125" spans="1:39"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f>
        <v>0</v>
      </c>
      <c r="AK125" s="112" t="str">
        <f t="shared" si="3"/>
        <v/>
      </c>
      <c r="AL125" s="236" t="str">
        <f t="shared" si="4"/>
        <v/>
      </c>
      <c r="AM125" s="236"/>
    </row>
    <row r="126" spans="1:39"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f>
        <v>0</v>
      </c>
      <c r="AK126" s="112" t="str">
        <f t="shared" si="3"/>
        <v/>
      </c>
      <c r="AL126" s="236" t="str">
        <f t="shared" si="4"/>
        <v/>
      </c>
      <c r="AM126" s="236"/>
    </row>
    <row r="127" spans="1:39"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f>
        <v>0</v>
      </c>
      <c r="AK127" s="112" t="str">
        <f t="shared" si="3"/>
        <v/>
      </c>
      <c r="AL127" s="236" t="str">
        <f t="shared" si="4"/>
        <v/>
      </c>
      <c r="AM127" s="236"/>
    </row>
    <row r="128" spans="1:39"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f>
        <v>0</v>
      </c>
      <c r="AK128" s="112" t="str">
        <f t="shared" si="3"/>
        <v/>
      </c>
      <c r="AL128" s="236" t="str">
        <f t="shared" si="4"/>
        <v/>
      </c>
      <c r="AM128" s="236"/>
    </row>
    <row r="129" spans="1:39"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f>
        <v>0</v>
      </c>
      <c r="AK129" s="112" t="str">
        <f t="shared" si="3"/>
        <v/>
      </c>
      <c r="AL129" s="236" t="str">
        <f t="shared" si="4"/>
        <v/>
      </c>
      <c r="AM129" s="236"/>
    </row>
    <row r="130" spans="1:39"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f>
        <v>0</v>
      </c>
      <c r="AK130" s="112" t="str">
        <f t="shared" si="3"/>
        <v/>
      </c>
      <c r="AL130" s="236" t="str">
        <f t="shared" si="4"/>
        <v/>
      </c>
      <c r="AM130" s="236"/>
    </row>
    <row r="131" spans="1:39"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f>
        <v>0</v>
      </c>
      <c r="AK131" s="112" t="str">
        <f t="shared" si="3"/>
        <v/>
      </c>
      <c r="AL131" s="236" t="str">
        <f t="shared" si="4"/>
        <v/>
      </c>
      <c r="AM131" s="236"/>
    </row>
    <row r="132" spans="1:39"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f>
        <v>0</v>
      </c>
      <c r="AK132" s="112" t="str">
        <f t="shared" si="3"/>
        <v/>
      </c>
      <c r="AL132" s="236" t="str">
        <f t="shared" si="4"/>
        <v/>
      </c>
      <c r="AM132" s="236"/>
    </row>
    <row r="133" spans="1:39"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f>
        <v>0</v>
      </c>
      <c r="AK133" s="112" t="str">
        <f t="shared" si="3"/>
        <v/>
      </c>
      <c r="AL133" s="236" t="str">
        <f t="shared" si="4"/>
        <v/>
      </c>
      <c r="AM133" s="236"/>
    </row>
    <row r="134" spans="1:39"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f>
        <v>0</v>
      </c>
      <c r="AK134" s="112" t="str">
        <f t="shared" si="3"/>
        <v/>
      </c>
      <c r="AL134" s="236" t="str">
        <f t="shared" si="4"/>
        <v/>
      </c>
      <c r="AM134" s="236"/>
    </row>
    <row r="135" spans="1:39"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f>
        <v>0</v>
      </c>
      <c r="AK135" s="112" t="str">
        <f t="shared" si="3"/>
        <v/>
      </c>
      <c r="AL135" s="236" t="str">
        <f t="shared" si="4"/>
        <v/>
      </c>
      <c r="AM135" s="236"/>
    </row>
    <row r="136" spans="1:39"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f>
        <v>0</v>
      </c>
      <c r="AK136" s="112" t="str">
        <f t="shared" si="3"/>
        <v/>
      </c>
      <c r="AL136" s="236" t="str">
        <f t="shared" si="4"/>
        <v/>
      </c>
      <c r="AM136" s="236"/>
    </row>
    <row r="137" spans="1:39"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f>
        <v>0</v>
      </c>
      <c r="AK137" s="112" t="str">
        <f t="shared" si="3"/>
        <v/>
      </c>
      <c r="AL137" s="236" t="str">
        <f t="shared" si="4"/>
        <v/>
      </c>
      <c r="AM137" s="236"/>
    </row>
    <row r="138" spans="1:39"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f>
        <v>0</v>
      </c>
      <c r="AK138" s="112" t="str">
        <f t="shared" si="3"/>
        <v/>
      </c>
      <c r="AL138" s="236" t="str">
        <f t="shared" si="4"/>
        <v/>
      </c>
      <c r="AM138" s="236"/>
    </row>
    <row r="139" spans="1:39"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f>
        <v>0</v>
      </c>
      <c r="AK139" s="112" t="str">
        <f t="shared" si="3"/>
        <v/>
      </c>
      <c r="AL139" s="236" t="str">
        <f t="shared" si="4"/>
        <v/>
      </c>
      <c r="AM139" s="236"/>
    </row>
    <row r="140" spans="1:39"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f>
        <v>0</v>
      </c>
      <c r="AK140" s="112" t="str">
        <f t="shared" si="3"/>
        <v/>
      </c>
      <c r="AL140" s="236" t="str">
        <f t="shared" si="4"/>
        <v/>
      </c>
      <c r="AM140" s="236"/>
    </row>
    <row r="141" spans="1:39"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f>
        <v>0</v>
      </c>
      <c r="AK141" s="112" t="str">
        <f t="shared" si="3"/>
        <v/>
      </c>
      <c r="AL141" s="236" t="str">
        <f t="shared" si="4"/>
        <v/>
      </c>
      <c r="AM141" s="236"/>
    </row>
    <row r="142" spans="1:39"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f>
        <v>0</v>
      </c>
      <c r="AK142" s="112" t="str">
        <f t="shared" si="3"/>
        <v/>
      </c>
      <c r="AL142" s="236" t="str">
        <f t="shared" si="4"/>
        <v/>
      </c>
      <c r="AM142" s="236"/>
    </row>
    <row r="143" spans="1:39"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f>
        <v>0</v>
      </c>
      <c r="AK144" s="112" t="str">
        <f t="shared" si="5"/>
        <v/>
      </c>
      <c r="AL144" s="236" t="str">
        <f t="shared" si="6"/>
        <v/>
      </c>
      <c r="AM144" s="236"/>
    </row>
    <row r="145" spans="1:39"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f>
        <v>0</v>
      </c>
      <c r="AK145" s="112" t="str">
        <f t="shared" si="5"/>
        <v/>
      </c>
      <c r="AL145" s="236" t="str">
        <f t="shared" si="6"/>
        <v/>
      </c>
      <c r="AM145" s="236"/>
    </row>
    <row r="146" spans="1:39"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f>
        <v>0</v>
      </c>
      <c r="AK146" s="112" t="str">
        <f t="shared" si="5"/>
        <v/>
      </c>
      <c r="AL146" s="236" t="str">
        <f t="shared" si="6"/>
        <v/>
      </c>
      <c r="AM146" s="236"/>
    </row>
    <row r="147" spans="1:39"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f>
        <v>0</v>
      </c>
      <c r="AK147" s="112" t="str">
        <f t="shared" si="5"/>
        <v/>
      </c>
      <c r="AL147" s="236" t="str">
        <f t="shared" si="6"/>
        <v/>
      </c>
      <c r="AM147" s="236"/>
    </row>
    <row r="148" spans="1:39"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f>
        <v>0</v>
      </c>
      <c r="AK148" s="112" t="str">
        <f t="shared" si="5"/>
        <v/>
      </c>
      <c r="AL148" s="236" t="str">
        <f t="shared" si="6"/>
        <v/>
      </c>
      <c r="AM148" s="236"/>
    </row>
    <row r="149" spans="1:39"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f>
        <v>0</v>
      </c>
      <c r="AK149" s="112" t="str">
        <f t="shared" si="5"/>
        <v/>
      </c>
      <c r="AL149" s="236" t="str">
        <f t="shared" si="6"/>
        <v/>
      </c>
      <c r="AM149" s="236"/>
    </row>
    <row r="150" spans="1:39"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f>
        <v>0</v>
      </c>
      <c r="AK150" s="112" t="str">
        <f t="shared" si="5"/>
        <v/>
      </c>
      <c r="AL150" s="236" t="str">
        <f t="shared" si="6"/>
        <v/>
      </c>
      <c r="AM150" s="236"/>
    </row>
    <row r="151" spans="1:39"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f>
        <v>0</v>
      </c>
      <c r="AK151" s="112" t="str">
        <f t="shared" si="5"/>
        <v/>
      </c>
      <c r="AL151" s="236" t="str">
        <f t="shared" si="6"/>
        <v/>
      </c>
      <c r="AM151" s="236"/>
    </row>
    <row r="152" spans="1:39"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f>
        <v>0</v>
      </c>
      <c r="AK152" s="112" t="str">
        <f t="shared" si="5"/>
        <v/>
      </c>
      <c r="AL152" s="236" t="str">
        <f t="shared" si="6"/>
        <v/>
      </c>
      <c r="AM152" s="236"/>
    </row>
    <row r="153" spans="1:39"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f>
        <v>0</v>
      </c>
      <c r="AK153" s="112" t="str">
        <f t="shared" si="5"/>
        <v/>
      </c>
      <c r="AL153" s="236" t="str">
        <f t="shared" si="6"/>
        <v/>
      </c>
      <c r="AM153" s="236"/>
    </row>
    <row r="154" spans="1:39"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f>
        <v>0</v>
      </c>
      <c r="AK154" s="112" t="str">
        <f t="shared" si="5"/>
        <v/>
      </c>
      <c r="AL154" s="236" t="str">
        <f t="shared" si="6"/>
        <v/>
      </c>
      <c r="AM154" s="236"/>
    </row>
    <row r="155" spans="1:39"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f>
        <v>0</v>
      </c>
      <c r="AK155" s="112" t="str">
        <f t="shared" si="5"/>
        <v/>
      </c>
      <c r="AL155" s="236" t="str">
        <f t="shared" si="6"/>
        <v/>
      </c>
      <c r="AM155" s="236"/>
    </row>
    <row r="156" spans="1:39"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f>
        <v>0</v>
      </c>
      <c r="AK156" s="112" t="str">
        <f t="shared" si="5"/>
        <v/>
      </c>
      <c r="AL156" s="236" t="str">
        <f t="shared" si="6"/>
        <v/>
      </c>
      <c r="AM156" s="236"/>
    </row>
    <row r="157" spans="1:39"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f>
        <v>0</v>
      </c>
      <c r="AK157" s="112" t="str">
        <f t="shared" si="5"/>
        <v/>
      </c>
      <c r="AL157" s="236" t="str">
        <f t="shared" si="6"/>
        <v/>
      </c>
      <c r="AM157" s="236"/>
    </row>
    <row r="158" spans="1:39"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f>
        <v>0</v>
      </c>
      <c r="AK158" s="112" t="str">
        <f t="shared" si="5"/>
        <v/>
      </c>
      <c r="AL158" s="236" t="str">
        <f t="shared" si="6"/>
        <v/>
      </c>
      <c r="AM158" s="236"/>
    </row>
    <row r="159" spans="1:39"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f>
        <v>0</v>
      </c>
      <c r="AK159" s="112" t="str">
        <f t="shared" si="5"/>
        <v/>
      </c>
      <c r="AL159" s="236" t="str">
        <f t="shared" si="6"/>
        <v/>
      </c>
      <c r="AM159" s="236"/>
    </row>
    <row r="160" spans="1:39"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f>
        <v>0</v>
      </c>
      <c r="AK160" s="112" t="str">
        <f t="shared" si="5"/>
        <v/>
      </c>
      <c r="AL160" s="236" t="str">
        <f t="shared" si="6"/>
        <v/>
      </c>
      <c r="AM160" s="236"/>
    </row>
    <row r="161" spans="1:39"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f>
        <v>0</v>
      </c>
      <c r="AK161" s="112" t="str">
        <f t="shared" si="5"/>
        <v/>
      </c>
      <c r="AL161" s="236" t="str">
        <f t="shared" si="6"/>
        <v/>
      </c>
      <c r="AM161" s="236"/>
    </row>
    <row r="162" spans="1:39"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f>
        <v>0</v>
      </c>
      <c r="AK162" s="112" t="str">
        <f t="shared" si="5"/>
        <v/>
      </c>
      <c r="AL162" s="236" t="str">
        <f t="shared" si="6"/>
        <v/>
      </c>
      <c r="AM162" s="236"/>
    </row>
    <row r="163" spans="1:39"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f>
        <v>0</v>
      </c>
      <c r="AK163" s="112" t="str">
        <f t="shared" si="5"/>
        <v/>
      </c>
      <c r="AL163" s="236" t="str">
        <f t="shared" si="6"/>
        <v/>
      </c>
    </row>
    <row r="164" spans="1:39" ht="30" hidden="1" customHeight="1" x14ac:dyDescent="0.25">
      <c r="A164" s="29" t="s">
        <v>159</v>
      </c>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A165" s="30" t="s">
        <v>160</v>
      </c>
      <c r="B165" s="29" t="s">
        <v>4</v>
      </c>
      <c r="C165" s="29"/>
      <c r="D165" s="29">
        <f>IF(D164&gt;=10,D164,0)</f>
        <v>0</v>
      </c>
      <c r="E165" s="29">
        <f t="shared" ref="E165:AH165" si="8">IF(E164&gt;=10,E164,0)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13"/>
      <c r="AM165" s="113"/>
    </row>
    <row r="166" spans="1:39" ht="30" hidden="1" customHeight="1" thickBot="1" x14ac:dyDescent="0.3">
      <c r="A166" s="30" t="s">
        <v>160</v>
      </c>
      <c r="B166" s="29" t="s">
        <v>12</v>
      </c>
      <c r="C166" s="29"/>
      <c r="D166" s="29">
        <f>IF(D164&gt;=4,D164,0)</f>
        <v>0</v>
      </c>
      <c r="E166" s="29">
        <f t="shared" ref="E166:AH166" si="9">IF(E164&gt;=4,E164,0)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A167" s="30" t="s">
        <v>161</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43" priority="11">
      <formula>$AI$5&lt;&gt;""</formula>
    </cfRule>
  </conditionalFormatting>
  <conditionalFormatting sqref="U8:AI8">
    <cfRule type="expression" dxfId="42" priority="14">
      <formula>$AI$8&lt;&gt;""</formula>
    </cfRule>
  </conditionalFormatting>
  <conditionalFormatting sqref="AC6:AI6">
    <cfRule type="expression" dxfId="41" priority="12">
      <formula>$AI$6&lt;&gt;""</formula>
    </cfRule>
  </conditionalFormatting>
  <conditionalFormatting sqref="H6:O6">
    <cfRule type="expression" dxfId="40" priority="10">
      <formula>$H$6&lt;&gt;""</formula>
    </cfRule>
  </conditionalFormatting>
  <conditionalFormatting sqref="V7:AI7">
    <cfRule type="expression" dxfId="39" priority="13">
      <formula>$AI$7&lt;&gt;""</formula>
    </cfRule>
  </conditionalFormatting>
  <conditionalFormatting sqref="D14:AH163">
    <cfRule type="cellIs" dxfId="38" priority="144" operator="equal">
      <formula>1</formula>
    </cfRule>
  </conditionalFormatting>
  <dataValidations count="4">
    <dataValidation type="list" allowBlank="1" showInputMessage="1" showErrorMessage="1" sqref="C14:C163">
      <formula1>"○"</formula1>
    </dataValidation>
    <dataValidation allowBlank="1" showInputMessage="1" showErrorMessage="1" promptTitle="利用者名は別紙2-1に記入してください。" prompt="記入内容が自動反映されます。" sqref="B14:B163"/>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C7C8BF58-1278-47F1-9B4D-8ACC387B8DAE}">
            <xm:f>集計シート!$W14="×"</xm:f>
            <x14:dxf>
              <fill>
                <patternFill>
                  <bgColor rgb="FFFF0000"/>
                </patternFill>
              </fill>
            </x14:dxf>
          </x14:cfRule>
          <x14:cfRule type="expression" priority="5" id="{E95855D9-ECA2-40AF-8205-70F4AB8A0F14}">
            <xm:f>集計シート!$V14="×"</xm:f>
            <x14:dxf>
              <fill>
                <patternFill>
                  <bgColor rgb="FFFF0000"/>
                </patternFill>
              </fill>
            </x14:dxf>
          </x14:cfRule>
          <x14:cfRule type="expression" priority="6" id="{76C6C150-64C0-447A-80AF-46958CE86A98}">
            <xm:f>集計シート!$U14="×"</xm:f>
            <x14:dxf>
              <fill>
                <patternFill>
                  <bgColor rgb="FFFF0000"/>
                </patternFill>
              </fill>
            </x14:dxf>
          </x14:cfRule>
          <xm:sqref>D14:AH163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election activeCell="AI1" sqref="AI1"/>
    </sheetView>
  </sheetViews>
  <sheetFormatPr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9" style="111" hidden="1" customWidth="1"/>
    <col min="41" max="46" width="9" style="111" customWidth="1"/>
    <col min="47" max="16384" width="9" style="111"/>
  </cols>
  <sheetData>
    <row r="1" spans="1:46" ht="29.25" customHeight="1" thickBot="1" x14ac:dyDescent="0.3">
      <c r="AI1" s="23" t="s">
        <v>172</v>
      </c>
    </row>
    <row r="2" spans="1:46"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10</v>
      </c>
    </row>
    <row r="5" spans="1:46"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25"/>
      <c r="AH5" s="25"/>
      <c r="AI5" s="77" t="str">
        <f>IF(COUNTIF(集計シート!$X$14:$X$163,"×")&gt;0,"利用者名は別紙2-2に入力してください。","")</f>
        <v/>
      </c>
      <c r="AK5" s="111" t="s">
        <v>12</v>
      </c>
      <c r="AM5" s="111">
        <v>200</v>
      </c>
      <c r="AN5" s="111">
        <v>4</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4" t="s">
        <v>5</v>
      </c>
      <c r="D7" s="445"/>
      <c r="E7" s="446" t="s">
        <v>6</v>
      </c>
      <c r="F7" s="447"/>
      <c r="G7" s="447"/>
      <c r="H7" s="448" t="str">
        <f>IF(H5=AK4,AM4,IF(H5=AK5,AM5,""))</f>
        <v/>
      </c>
      <c r="I7" s="448"/>
      <c r="J7" s="449" t="s">
        <v>7</v>
      </c>
      <c r="K7" s="450"/>
      <c r="L7" s="451" t="s">
        <v>8</v>
      </c>
      <c r="M7" s="452"/>
      <c r="N7" s="452"/>
      <c r="O7" s="79" t="str">
        <f>IF(H5="大規模施設等（定員30人以上）",AN4,IF(H5="小規模施設等（定員29人以下）",AN5,""))</f>
        <v/>
      </c>
      <c r="P7" s="80" t="s">
        <v>9</v>
      </c>
      <c r="Q7" s="449" t="s">
        <v>10</v>
      </c>
      <c r="R7" s="450"/>
      <c r="T7" s="25"/>
      <c r="AI7" s="120" t="str">
        <f>IF(COUNTIF(集計シート!$V$14:$V$163,"×")&gt;0,"別紙1の4の要件を満たしていない場合は、療養日数が10日以内になるようにしてください。","")</f>
        <v/>
      </c>
      <c r="AK7" s="187" t="s">
        <v>104</v>
      </c>
      <c r="AL7" s="191" t="s">
        <v>105</v>
      </c>
      <c r="AM7" s="192"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row>
    <row r="10" spans="1:46" s="112" customFormat="1" ht="30" customHeight="1" x14ac:dyDescent="0.4">
      <c r="A10" s="41"/>
      <c r="B10" s="42"/>
      <c r="C10" s="43" t="s">
        <v>15</v>
      </c>
      <c r="D10" s="44">
        <v>1</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3"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4"/>
      <c r="AL11" s="236"/>
      <c r="AM11" s="236"/>
    </row>
    <row r="12" spans="1:46" s="112" customFormat="1" ht="30" customHeight="1" thickBot="1" x14ac:dyDescent="0.35">
      <c r="A12" s="431" t="s">
        <v>150</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K12" s="112" t="s">
        <v>107</v>
      </c>
      <c r="AL12" s="236" t="s">
        <v>109</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別紙2-10）1月1日～1月31日'!D14:AH14)</f>
        <v>0</v>
      </c>
      <c r="AK14" s="112" t="str">
        <f>IFERROR(MATCH(0,INDEX(0/($D14:$AH14&lt;&gt;""),),0),"")</f>
        <v/>
      </c>
      <c r="AL14" s="236" t="str">
        <f>IFERROR(MATCH(MAX($D14:$AH14)+1,$D14:$AH14,1),"")</f>
        <v/>
      </c>
      <c r="AM14" s="236"/>
    </row>
    <row r="15" spans="1:46"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別紙2-10）1月1日～1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別紙2-10）1月1日～1月31日'!D16:AH16)</f>
        <v>0</v>
      </c>
      <c r="AK16" s="112" t="str">
        <f t="shared" si="1"/>
        <v/>
      </c>
      <c r="AL16" s="236" t="str">
        <f t="shared" si="2"/>
        <v/>
      </c>
      <c r="AM16" s="236"/>
    </row>
    <row r="17" spans="1:39"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別紙2-10）1月1日～1月31日'!D17:AH17)</f>
        <v>0</v>
      </c>
      <c r="AK17" s="112" t="str">
        <f t="shared" si="1"/>
        <v/>
      </c>
      <c r="AL17" s="236" t="str">
        <f t="shared" si="2"/>
        <v/>
      </c>
      <c r="AM17" s="236"/>
    </row>
    <row r="18" spans="1:39"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別紙2-10）1月1日～1月31日'!D18:AH18)</f>
        <v>0</v>
      </c>
      <c r="AK18" s="112" t="str">
        <f t="shared" si="1"/>
        <v/>
      </c>
      <c r="AL18" s="236" t="str">
        <f t="shared" si="2"/>
        <v/>
      </c>
      <c r="AM18" s="236"/>
    </row>
    <row r="19" spans="1:39"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別紙2-10）1月1日～1月31日'!D19:AH19)</f>
        <v>0</v>
      </c>
      <c r="AK19" s="112" t="str">
        <f t="shared" si="1"/>
        <v/>
      </c>
      <c r="AL19" s="236" t="str">
        <f t="shared" si="2"/>
        <v/>
      </c>
      <c r="AM19" s="236"/>
    </row>
    <row r="20" spans="1:39"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別紙2-10）1月1日～1月31日'!D20:AH20)</f>
        <v>0</v>
      </c>
      <c r="AK20" s="112" t="str">
        <f t="shared" si="1"/>
        <v/>
      </c>
      <c r="AL20" s="236" t="str">
        <f t="shared" si="2"/>
        <v/>
      </c>
      <c r="AM20" s="236"/>
    </row>
    <row r="21" spans="1:39"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別紙2-10）1月1日～1月31日'!D21:AH21)</f>
        <v>0</v>
      </c>
      <c r="AK21" s="112" t="str">
        <f t="shared" si="1"/>
        <v/>
      </c>
      <c r="AL21" s="236" t="str">
        <f t="shared" si="2"/>
        <v/>
      </c>
      <c r="AM21" s="236"/>
    </row>
    <row r="22" spans="1:39"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別紙2-10）1月1日～1月31日'!D22:AH22)</f>
        <v>0</v>
      </c>
      <c r="AK22" s="112" t="str">
        <f t="shared" si="1"/>
        <v/>
      </c>
      <c r="AL22" s="236" t="str">
        <f t="shared" si="2"/>
        <v/>
      </c>
      <c r="AM22" s="236"/>
    </row>
    <row r="23" spans="1:39"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別紙2-10）1月1日～1月31日'!D23:AH23)</f>
        <v>0</v>
      </c>
      <c r="AK23" s="112" t="str">
        <f t="shared" si="1"/>
        <v/>
      </c>
      <c r="AL23" s="236" t="str">
        <f t="shared" si="2"/>
        <v/>
      </c>
      <c r="AM23" s="236"/>
    </row>
    <row r="24" spans="1:39"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別紙2-10）1月1日～1月31日'!D24:AH24)</f>
        <v>0</v>
      </c>
      <c r="AK24" s="112" t="str">
        <f t="shared" si="1"/>
        <v/>
      </c>
      <c r="AL24" s="236" t="str">
        <f t="shared" si="2"/>
        <v/>
      </c>
      <c r="AM24" s="236"/>
    </row>
    <row r="25" spans="1:39"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別紙2-10）1月1日～1月31日'!D25:AH25)</f>
        <v>0</v>
      </c>
      <c r="AK25" s="112" t="str">
        <f t="shared" si="1"/>
        <v/>
      </c>
      <c r="AL25" s="236" t="str">
        <f t="shared" si="2"/>
        <v/>
      </c>
      <c r="AM25" s="236"/>
    </row>
    <row r="26" spans="1:39"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別紙2-10）1月1日～1月31日'!D26:AH26)</f>
        <v>0</v>
      </c>
      <c r="AK26" s="112" t="str">
        <f t="shared" si="1"/>
        <v/>
      </c>
      <c r="AL26" s="236" t="str">
        <f t="shared" si="2"/>
        <v/>
      </c>
      <c r="AM26" s="236"/>
    </row>
    <row r="27" spans="1:39"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別紙2-10）1月1日～1月31日'!D27:AH27)</f>
        <v>0</v>
      </c>
      <c r="AK27" s="112" t="str">
        <f t="shared" si="1"/>
        <v/>
      </c>
      <c r="AL27" s="236" t="str">
        <f t="shared" si="2"/>
        <v/>
      </c>
      <c r="AM27" s="236"/>
    </row>
    <row r="28" spans="1:39"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別紙2-10）1月1日～1月31日'!D28:AH28)</f>
        <v>0</v>
      </c>
      <c r="AK28" s="112" t="str">
        <f t="shared" si="1"/>
        <v/>
      </c>
      <c r="AL28" s="236" t="str">
        <f t="shared" si="2"/>
        <v/>
      </c>
      <c r="AM28" s="236"/>
    </row>
    <row r="29" spans="1:39"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別紙2-10）1月1日～1月31日'!D29:AH29)</f>
        <v>0</v>
      </c>
      <c r="AK29" s="112" t="str">
        <f t="shared" si="1"/>
        <v/>
      </c>
      <c r="AL29" s="236" t="str">
        <f t="shared" si="2"/>
        <v/>
      </c>
      <c r="AM29" s="236"/>
    </row>
    <row r="30" spans="1:39"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別紙2-10）1月1日～1月31日'!D30:AH30)</f>
        <v>0</v>
      </c>
      <c r="AK30" s="112" t="str">
        <f t="shared" si="1"/>
        <v/>
      </c>
      <c r="AL30" s="236" t="str">
        <f t="shared" si="2"/>
        <v/>
      </c>
      <c r="AM30" s="236"/>
    </row>
    <row r="31" spans="1:39"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別紙2-10）1月1日～1月31日'!D31:AH31)</f>
        <v>0</v>
      </c>
      <c r="AK31" s="112" t="str">
        <f t="shared" si="1"/>
        <v/>
      </c>
      <c r="AL31" s="236" t="str">
        <f t="shared" si="2"/>
        <v/>
      </c>
      <c r="AM31" s="236"/>
    </row>
    <row r="32" spans="1:39"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別紙2-10）1月1日～1月31日'!D32:AH32)</f>
        <v>0</v>
      </c>
      <c r="AK32" s="112" t="str">
        <f t="shared" si="1"/>
        <v/>
      </c>
      <c r="AL32" s="236" t="str">
        <f t="shared" si="2"/>
        <v/>
      </c>
      <c r="AM32" s="236"/>
    </row>
    <row r="33" spans="1:46"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別紙2-10）1月1日～1月31日'!D33:AH33)</f>
        <v>0</v>
      </c>
      <c r="AK33" s="112" t="str">
        <f t="shared" si="1"/>
        <v/>
      </c>
      <c r="AL33" s="236" t="str">
        <f t="shared" si="2"/>
        <v/>
      </c>
      <c r="AM33" s="236"/>
    </row>
    <row r="34" spans="1:46"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別紙2-10）1月1日～1月31日'!D34:AH34)</f>
        <v>0</v>
      </c>
      <c r="AK34" s="112" t="str">
        <f t="shared" si="1"/>
        <v/>
      </c>
      <c r="AL34" s="236" t="str">
        <f t="shared" si="2"/>
        <v/>
      </c>
      <c r="AM34" s="236"/>
    </row>
    <row r="35" spans="1:46"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別紙2-10）1月1日～1月31日'!D35:AH35)</f>
        <v>0</v>
      </c>
      <c r="AK35" s="112" t="str">
        <f t="shared" si="1"/>
        <v/>
      </c>
      <c r="AL35" s="236" t="str">
        <f t="shared" si="2"/>
        <v/>
      </c>
      <c r="AM35" s="236"/>
    </row>
    <row r="36" spans="1:46"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別紙2-10）1月1日～1月31日'!D36:AH36)</f>
        <v>0</v>
      </c>
      <c r="AK36" s="112" t="str">
        <f t="shared" si="1"/>
        <v/>
      </c>
      <c r="AL36" s="236" t="str">
        <f t="shared" si="2"/>
        <v/>
      </c>
      <c r="AM36" s="236"/>
    </row>
    <row r="37" spans="1:46"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別紙2-10）1月1日～1月31日'!D37:AH37)</f>
        <v>0</v>
      </c>
      <c r="AK37" s="112" t="str">
        <f t="shared" si="1"/>
        <v/>
      </c>
      <c r="AL37" s="236" t="str">
        <f t="shared" si="2"/>
        <v/>
      </c>
      <c r="AM37" s="236"/>
    </row>
    <row r="38" spans="1:46"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別紙2-10）1月1日～1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別紙2-10）1月1日～1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別紙2-10）1月1日～1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別紙2-10）1月1日～1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別紙2-10）1月1日～1月31日'!D42:AH42)</f>
        <v>0</v>
      </c>
      <c r="AK42" s="112" t="str">
        <f t="shared" si="1"/>
        <v/>
      </c>
      <c r="AL42" s="236" t="str">
        <f t="shared" si="2"/>
        <v/>
      </c>
      <c r="AM42" s="236"/>
    </row>
    <row r="43" spans="1:46"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別紙2-10）1月1日～1月31日'!D43:AH43)</f>
        <v>0</v>
      </c>
      <c r="AK43" s="112" t="str">
        <f t="shared" si="1"/>
        <v/>
      </c>
      <c r="AL43" s="236" t="str">
        <f t="shared" si="2"/>
        <v/>
      </c>
      <c r="AM43" s="236"/>
    </row>
    <row r="44" spans="1:46"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別紙2-10）1月1日～1月31日'!D44:AH44)</f>
        <v>0</v>
      </c>
      <c r="AK44" s="112" t="str">
        <f t="shared" si="1"/>
        <v/>
      </c>
      <c r="AL44" s="236" t="str">
        <f t="shared" si="2"/>
        <v/>
      </c>
      <c r="AM44" s="236"/>
    </row>
    <row r="45" spans="1:46"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別紙2-10）1月1日～1月31日'!D45:AH45)</f>
        <v>0</v>
      </c>
      <c r="AK45" s="112" t="str">
        <f t="shared" si="1"/>
        <v/>
      </c>
      <c r="AL45" s="236" t="str">
        <f t="shared" si="2"/>
        <v/>
      </c>
      <c r="AM45" s="236"/>
    </row>
    <row r="46" spans="1:46"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別紙2-10）1月1日～1月31日'!D46:AH46)</f>
        <v>0</v>
      </c>
      <c r="AK46" s="112" t="str">
        <f t="shared" si="1"/>
        <v/>
      </c>
      <c r="AL46" s="236" t="str">
        <f t="shared" si="2"/>
        <v/>
      </c>
      <c r="AM46" s="236"/>
    </row>
    <row r="47" spans="1:46"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別紙2-10）1月1日～1月31日'!D47:AH47)</f>
        <v>0</v>
      </c>
      <c r="AK47" s="112" t="str">
        <f t="shared" si="1"/>
        <v/>
      </c>
      <c r="AL47" s="236" t="str">
        <f t="shared" si="2"/>
        <v/>
      </c>
      <c r="AM47" s="236"/>
    </row>
    <row r="48" spans="1:46"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別紙2-10）1月1日～1月31日'!D48:AH48)</f>
        <v>0</v>
      </c>
      <c r="AK48" s="112" t="str">
        <f t="shared" si="1"/>
        <v/>
      </c>
      <c r="AL48" s="236" t="str">
        <f t="shared" si="2"/>
        <v/>
      </c>
      <c r="AM48" s="236"/>
    </row>
    <row r="49" spans="1:39"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別紙2-10）1月1日～1月31日'!D49:AH49)</f>
        <v>0</v>
      </c>
      <c r="AK49" s="112" t="str">
        <f t="shared" si="1"/>
        <v/>
      </c>
      <c r="AL49" s="236" t="str">
        <f t="shared" si="2"/>
        <v/>
      </c>
      <c r="AM49" s="236"/>
    </row>
    <row r="50" spans="1:39"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別紙2-10）1月1日～1月31日'!D50:AH50)</f>
        <v>0</v>
      </c>
      <c r="AK50" s="112" t="str">
        <f t="shared" si="1"/>
        <v/>
      </c>
      <c r="AL50" s="236" t="str">
        <f t="shared" si="2"/>
        <v/>
      </c>
      <c r="AM50" s="236"/>
    </row>
    <row r="51" spans="1:39"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別紙2-10）1月1日～1月31日'!D51:AH51)</f>
        <v>0</v>
      </c>
      <c r="AK51" s="112" t="str">
        <f t="shared" si="1"/>
        <v/>
      </c>
      <c r="AL51" s="236" t="str">
        <f t="shared" si="2"/>
        <v/>
      </c>
      <c r="AM51" s="236"/>
    </row>
    <row r="52" spans="1:39"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別紙2-10）1月1日～1月31日'!D52:AH52)</f>
        <v>0</v>
      </c>
      <c r="AK52" s="112" t="str">
        <f t="shared" si="1"/>
        <v/>
      </c>
      <c r="AL52" s="236" t="str">
        <f t="shared" si="2"/>
        <v/>
      </c>
      <c r="AM52" s="236"/>
    </row>
    <row r="53" spans="1:39"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別紙2-10）1月1日～1月31日'!D53:AH53)</f>
        <v>0</v>
      </c>
      <c r="AK53" s="112" t="str">
        <f t="shared" si="1"/>
        <v/>
      </c>
      <c r="AL53" s="236" t="str">
        <f t="shared" si="2"/>
        <v/>
      </c>
      <c r="AM53" s="236"/>
    </row>
    <row r="54" spans="1:39"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別紙2-10）1月1日～1月31日'!D54:AH54)</f>
        <v>0</v>
      </c>
      <c r="AK54" s="112" t="str">
        <f t="shared" si="1"/>
        <v/>
      </c>
      <c r="AL54" s="236" t="str">
        <f t="shared" si="2"/>
        <v/>
      </c>
      <c r="AM54" s="236"/>
    </row>
    <row r="55" spans="1:39"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別紙2-10）1月1日～1月31日'!D55:AH55)</f>
        <v>0</v>
      </c>
      <c r="AK55" s="112" t="str">
        <f t="shared" si="1"/>
        <v/>
      </c>
      <c r="AL55" s="236" t="str">
        <f t="shared" si="2"/>
        <v/>
      </c>
      <c r="AM55" s="236"/>
    </row>
    <row r="56" spans="1:39"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別紙2-10）1月1日～1月31日'!D56:AH56)</f>
        <v>0</v>
      </c>
      <c r="AK56" s="112" t="str">
        <f t="shared" si="1"/>
        <v/>
      </c>
      <c r="AL56" s="236" t="str">
        <f t="shared" si="2"/>
        <v/>
      </c>
      <c r="AM56" s="236"/>
    </row>
    <row r="57" spans="1:39"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別紙2-10）1月1日～1月31日'!D57:AH57)</f>
        <v>0</v>
      </c>
      <c r="AK57" s="112" t="str">
        <f t="shared" si="1"/>
        <v/>
      </c>
      <c r="AL57" s="236" t="str">
        <f t="shared" si="2"/>
        <v/>
      </c>
      <c r="AM57" s="236"/>
    </row>
    <row r="58" spans="1:39"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別紙2-10）1月1日～1月31日'!D58:AH58)</f>
        <v>0</v>
      </c>
      <c r="AK58" s="112" t="str">
        <f t="shared" si="1"/>
        <v/>
      </c>
      <c r="AL58" s="236" t="str">
        <f t="shared" si="2"/>
        <v/>
      </c>
      <c r="AM58" s="236"/>
    </row>
    <row r="59" spans="1:39"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別紙2-10）1月1日～1月31日'!D59:AH59)</f>
        <v>0</v>
      </c>
      <c r="AK59" s="112" t="str">
        <f t="shared" si="1"/>
        <v/>
      </c>
      <c r="AL59" s="236" t="str">
        <f t="shared" si="2"/>
        <v/>
      </c>
      <c r="AM59" s="236"/>
    </row>
    <row r="60" spans="1:39"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別紙2-10）1月1日～1月31日'!D60:AH60)</f>
        <v>0</v>
      </c>
      <c r="AK60" s="112" t="str">
        <f t="shared" si="1"/>
        <v/>
      </c>
      <c r="AL60" s="236" t="str">
        <f t="shared" si="2"/>
        <v/>
      </c>
      <c r="AM60" s="236"/>
    </row>
    <row r="61" spans="1:39"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別紙2-10）1月1日～1月31日'!D61:AH61)</f>
        <v>0</v>
      </c>
      <c r="AK61" s="112" t="str">
        <f t="shared" si="1"/>
        <v/>
      </c>
      <c r="AL61" s="236" t="str">
        <f t="shared" si="2"/>
        <v/>
      </c>
      <c r="AM61" s="236"/>
    </row>
    <row r="62" spans="1:39"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別紙2-10）1月1日～1月31日'!D62:AH62)</f>
        <v>0</v>
      </c>
      <c r="AK62" s="112" t="str">
        <f t="shared" si="1"/>
        <v/>
      </c>
      <c r="AL62" s="236" t="str">
        <f t="shared" si="2"/>
        <v/>
      </c>
      <c r="AM62" s="236"/>
    </row>
    <row r="63" spans="1:39"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別紙2-10）1月1日～1月31日'!D63:AH63)</f>
        <v>0</v>
      </c>
      <c r="AK63" s="112" t="str">
        <f t="shared" si="1"/>
        <v/>
      </c>
      <c r="AL63" s="236" t="str">
        <f t="shared" si="2"/>
        <v/>
      </c>
      <c r="AM63" s="236"/>
    </row>
    <row r="64" spans="1:39"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別紙2-10）1月1日～1月31日'!D64:AH64)</f>
        <v>0</v>
      </c>
      <c r="AK64" s="112" t="str">
        <f t="shared" si="1"/>
        <v/>
      </c>
      <c r="AL64" s="236" t="str">
        <f t="shared" si="2"/>
        <v/>
      </c>
      <c r="AM64" s="236"/>
    </row>
    <row r="65" spans="1:39"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別紙2-10）1月1日～1月31日'!D65:AH65)</f>
        <v>0</v>
      </c>
      <c r="AK65" s="112" t="str">
        <f t="shared" si="1"/>
        <v/>
      </c>
      <c r="AL65" s="236" t="str">
        <f t="shared" si="2"/>
        <v/>
      </c>
      <c r="AM65" s="236"/>
    </row>
    <row r="66" spans="1:39"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別紙2-10）1月1日～1月31日'!D66:AH66)</f>
        <v>0</v>
      </c>
      <c r="AK66" s="112" t="str">
        <f t="shared" si="1"/>
        <v/>
      </c>
      <c r="AL66" s="236" t="str">
        <f t="shared" si="2"/>
        <v/>
      </c>
      <c r="AM66" s="236"/>
    </row>
    <row r="67" spans="1:39"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別紙2-10）1月1日～1月31日'!D67:AH67)</f>
        <v>0</v>
      </c>
      <c r="AK67" s="112" t="str">
        <f t="shared" si="1"/>
        <v/>
      </c>
      <c r="AL67" s="236" t="str">
        <f t="shared" si="2"/>
        <v/>
      </c>
      <c r="AM67" s="236"/>
    </row>
    <row r="68" spans="1:39"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別紙2-10）1月1日～1月31日'!D68:AH68)</f>
        <v>0</v>
      </c>
      <c r="AK68" s="112" t="str">
        <f t="shared" si="1"/>
        <v/>
      </c>
      <c r="AL68" s="236" t="str">
        <f t="shared" si="2"/>
        <v/>
      </c>
      <c r="AM68" s="236"/>
    </row>
    <row r="69" spans="1:39"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別紙2-10）1月1日～1月31日'!D69:AH69)</f>
        <v>0</v>
      </c>
      <c r="AK69" s="112" t="str">
        <f t="shared" si="1"/>
        <v/>
      </c>
      <c r="AL69" s="236" t="str">
        <f t="shared" si="2"/>
        <v/>
      </c>
      <c r="AM69" s="236"/>
    </row>
    <row r="70" spans="1:39"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別紙2-10）1月1日～1月31日'!D70:AH70)</f>
        <v>0</v>
      </c>
      <c r="AK70" s="112" t="str">
        <f t="shared" si="1"/>
        <v/>
      </c>
      <c r="AL70" s="236" t="str">
        <f t="shared" si="2"/>
        <v/>
      </c>
      <c r="AM70" s="236"/>
    </row>
    <row r="71" spans="1:39"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別紙2-10）1月1日～1月31日'!D71:AH71)</f>
        <v>0</v>
      </c>
      <c r="AK71" s="112" t="str">
        <f t="shared" si="1"/>
        <v/>
      </c>
      <c r="AL71" s="236" t="str">
        <f t="shared" si="2"/>
        <v/>
      </c>
      <c r="AM71" s="236"/>
    </row>
    <row r="72" spans="1:39"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別紙2-10）1月1日～1月31日'!D72:AH72)</f>
        <v>0</v>
      </c>
      <c r="AK72" s="112" t="str">
        <f t="shared" si="1"/>
        <v/>
      </c>
      <c r="AL72" s="236" t="str">
        <f t="shared" si="2"/>
        <v/>
      </c>
      <c r="AM72" s="236"/>
    </row>
    <row r="73" spans="1:39"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別紙2-10）1月1日～1月31日'!D73:AH73)</f>
        <v>0</v>
      </c>
      <c r="AK73" s="112" t="str">
        <f t="shared" si="1"/>
        <v/>
      </c>
      <c r="AL73" s="236" t="str">
        <f t="shared" si="2"/>
        <v/>
      </c>
      <c r="AM73" s="236"/>
    </row>
    <row r="74" spans="1:39"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別紙2-10）1月1日～1月31日'!D74:AH74)</f>
        <v>0</v>
      </c>
      <c r="AK74" s="112" t="str">
        <f t="shared" si="1"/>
        <v/>
      </c>
      <c r="AL74" s="236" t="str">
        <f t="shared" si="2"/>
        <v/>
      </c>
      <c r="AM74" s="236"/>
    </row>
    <row r="75" spans="1:39"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別紙2-10）1月1日～1月31日'!D75:AH75)</f>
        <v>0</v>
      </c>
      <c r="AK75" s="112" t="str">
        <f t="shared" si="1"/>
        <v/>
      </c>
      <c r="AL75" s="236" t="str">
        <f t="shared" si="2"/>
        <v/>
      </c>
      <c r="AM75" s="236"/>
    </row>
    <row r="76" spans="1:39"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別紙2-10）1月1日～1月31日'!D76:AH76)</f>
        <v>0</v>
      </c>
      <c r="AK76" s="112" t="str">
        <f t="shared" si="1"/>
        <v/>
      </c>
      <c r="AL76" s="236" t="str">
        <f t="shared" si="2"/>
        <v/>
      </c>
      <c r="AM76" s="236"/>
    </row>
    <row r="77" spans="1:39"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別紙2-10）1月1日～1月31日'!D77:AH77)</f>
        <v>0</v>
      </c>
      <c r="AK77" s="112" t="str">
        <f t="shared" si="1"/>
        <v/>
      </c>
      <c r="AL77" s="236" t="str">
        <f t="shared" si="2"/>
        <v/>
      </c>
      <c r="AM77" s="236"/>
    </row>
    <row r="78" spans="1:39"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別紙2-10）1月1日～1月31日'!D78:AH78)</f>
        <v>0</v>
      </c>
      <c r="AK78" s="112" t="str">
        <f t="shared" si="1"/>
        <v/>
      </c>
      <c r="AL78" s="236" t="str">
        <f t="shared" si="2"/>
        <v/>
      </c>
      <c r="AM78" s="236"/>
    </row>
    <row r="79" spans="1:39"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別紙2-10）1月1日～1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別紙2-10）1月1日～1月31日'!D80:AH80)</f>
        <v>0</v>
      </c>
      <c r="AK80" s="112" t="str">
        <f t="shared" si="3"/>
        <v/>
      </c>
      <c r="AL80" s="236" t="str">
        <f t="shared" si="4"/>
        <v/>
      </c>
      <c r="AM80" s="236"/>
    </row>
    <row r="81" spans="1:39"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別紙2-10）1月1日～1月31日'!D81:AH81)</f>
        <v>0</v>
      </c>
      <c r="AK81" s="112" t="str">
        <f t="shared" si="3"/>
        <v/>
      </c>
      <c r="AL81" s="236" t="str">
        <f t="shared" si="4"/>
        <v/>
      </c>
      <c r="AM81" s="236"/>
    </row>
    <row r="82" spans="1:39"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別紙2-10）1月1日～1月31日'!D82:AH82)</f>
        <v>0</v>
      </c>
      <c r="AK82" s="112" t="str">
        <f t="shared" si="3"/>
        <v/>
      </c>
      <c r="AL82" s="236" t="str">
        <f t="shared" si="4"/>
        <v/>
      </c>
      <c r="AM82" s="236"/>
    </row>
    <row r="83" spans="1:39"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別紙2-10）1月1日～1月31日'!D83:AH83)</f>
        <v>0</v>
      </c>
      <c r="AK83" s="112" t="str">
        <f t="shared" si="3"/>
        <v/>
      </c>
      <c r="AL83" s="236" t="str">
        <f t="shared" si="4"/>
        <v/>
      </c>
      <c r="AM83" s="236"/>
    </row>
    <row r="84" spans="1:39"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別紙2-10）1月1日～1月31日'!D84:AH84)</f>
        <v>0</v>
      </c>
      <c r="AK84" s="112" t="str">
        <f t="shared" si="3"/>
        <v/>
      </c>
      <c r="AL84" s="236" t="str">
        <f t="shared" si="4"/>
        <v/>
      </c>
      <c r="AM84" s="236"/>
    </row>
    <row r="85" spans="1:39"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別紙2-10）1月1日～1月31日'!D85:AH85)</f>
        <v>0</v>
      </c>
      <c r="AK85" s="112" t="str">
        <f t="shared" si="3"/>
        <v/>
      </c>
      <c r="AL85" s="236" t="str">
        <f t="shared" si="4"/>
        <v/>
      </c>
      <c r="AM85" s="236"/>
    </row>
    <row r="86" spans="1:39"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別紙2-10）1月1日～1月31日'!D86:AH86)</f>
        <v>0</v>
      </c>
      <c r="AK86" s="112" t="str">
        <f t="shared" si="3"/>
        <v/>
      </c>
      <c r="AL86" s="236" t="str">
        <f t="shared" si="4"/>
        <v/>
      </c>
      <c r="AM86" s="236"/>
    </row>
    <row r="87" spans="1:39"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別紙2-10）1月1日～1月31日'!D87:AH87)</f>
        <v>0</v>
      </c>
      <c r="AK87" s="112" t="str">
        <f t="shared" si="3"/>
        <v/>
      </c>
      <c r="AL87" s="236" t="str">
        <f t="shared" si="4"/>
        <v/>
      </c>
      <c r="AM87" s="236"/>
    </row>
    <row r="88" spans="1:39"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別紙2-10）1月1日～1月31日'!D88:AH88)</f>
        <v>0</v>
      </c>
      <c r="AK88" s="112" t="str">
        <f t="shared" si="3"/>
        <v/>
      </c>
      <c r="AL88" s="236" t="str">
        <f t="shared" si="4"/>
        <v/>
      </c>
      <c r="AM88" s="236"/>
    </row>
    <row r="89" spans="1:39"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別紙2-10）1月1日～1月31日'!D89:AH89)</f>
        <v>0</v>
      </c>
      <c r="AK89" s="112" t="str">
        <f t="shared" si="3"/>
        <v/>
      </c>
      <c r="AL89" s="236" t="str">
        <f t="shared" si="4"/>
        <v/>
      </c>
      <c r="AM89" s="236"/>
    </row>
    <row r="90" spans="1:39"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別紙2-10）1月1日～1月31日'!D90:AH90)</f>
        <v>0</v>
      </c>
      <c r="AK90" s="112" t="str">
        <f t="shared" si="3"/>
        <v/>
      </c>
      <c r="AL90" s="236" t="str">
        <f t="shared" si="4"/>
        <v/>
      </c>
      <c r="AM90" s="236"/>
    </row>
    <row r="91" spans="1:39"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別紙2-10）1月1日～1月31日'!D91:AH91)</f>
        <v>0</v>
      </c>
      <c r="AK91" s="112" t="str">
        <f t="shared" si="3"/>
        <v/>
      </c>
      <c r="AL91" s="236" t="str">
        <f t="shared" si="4"/>
        <v/>
      </c>
      <c r="AM91" s="236"/>
    </row>
    <row r="92" spans="1:39"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別紙2-10）1月1日～1月31日'!D92:AH92)</f>
        <v>0</v>
      </c>
      <c r="AK92" s="112" t="str">
        <f t="shared" si="3"/>
        <v/>
      </c>
      <c r="AL92" s="236" t="str">
        <f t="shared" si="4"/>
        <v/>
      </c>
      <c r="AM92" s="236"/>
    </row>
    <row r="93" spans="1:39"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別紙2-10）1月1日～1月31日'!D93:AH93)</f>
        <v>0</v>
      </c>
      <c r="AK93" s="112" t="str">
        <f t="shared" si="3"/>
        <v/>
      </c>
      <c r="AL93" s="236" t="str">
        <f t="shared" si="4"/>
        <v/>
      </c>
      <c r="AM93" s="236"/>
    </row>
    <row r="94" spans="1:39"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別紙2-10）1月1日～1月31日'!D94:AH94)</f>
        <v>0</v>
      </c>
      <c r="AK94" s="112" t="str">
        <f t="shared" si="3"/>
        <v/>
      </c>
      <c r="AL94" s="236" t="str">
        <f t="shared" si="4"/>
        <v/>
      </c>
      <c r="AM94" s="236"/>
    </row>
    <row r="95" spans="1:39"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別紙2-10）1月1日～1月31日'!D95:AH95)</f>
        <v>0</v>
      </c>
      <c r="AK95" s="112" t="str">
        <f t="shared" si="3"/>
        <v/>
      </c>
      <c r="AL95" s="236" t="str">
        <f t="shared" si="4"/>
        <v/>
      </c>
      <c r="AM95" s="236"/>
    </row>
    <row r="96" spans="1:39"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別紙2-10）1月1日～1月31日'!D96:AH96)</f>
        <v>0</v>
      </c>
      <c r="AK96" s="112" t="str">
        <f t="shared" si="3"/>
        <v/>
      </c>
      <c r="AL96" s="236" t="str">
        <f t="shared" si="4"/>
        <v/>
      </c>
      <c r="AM96" s="236"/>
    </row>
    <row r="97" spans="1:39"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別紙2-10）1月1日～1月31日'!D97:AH97)</f>
        <v>0</v>
      </c>
      <c r="AK97" s="112" t="str">
        <f t="shared" si="3"/>
        <v/>
      </c>
      <c r="AL97" s="236" t="str">
        <f t="shared" si="4"/>
        <v/>
      </c>
      <c r="AM97" s="236"/>
    </row>
    <row r="98" spans="1:39"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別紙2-10）1月1日～1月31日'!D98:AH98)</f>
        <v>0</v>
      </c>
      <c r="AK98" s="112" t="str">
        <f t="shared" si="3"/>
        <v/>
      </c>
      <c r="AL98" s="236" t="str">
        <f t="shared" si="4"/>
        <v/>
      </c>
      <c r="AM98" s="236"/>
    </row>
    <row r="99" spans="1:39"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別紙2-10）1月1日～1月31日'!D99:AH99)</f>
        <v>0</v>
      </c>
      <c r="AK99" s="112" t="str">
        <f t="shared" si="3"/>
        <v/>
      </c>
      <c r="AL99" s="236" t="str">
        <f t="shared" si="4"/>
        <v/>
      </c>
      <c r="AM99" s="236"/>
    </row>
    <row r="100" spans="1:39"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別紙2-10）1月1日～1月31日'!D100:AH100)</f>
        <v>0</v>
      </c>
      <c r="AK100" s="112" t="str">
        <f t="shared" si="3"/>
        <v/>
      </c>
      <c r="AL100" s="236" t="str">
        <f t="shared" si="4"/>
        <v/>
      </c>
      <c r="AM100" s="236"/>
    </row>
    <row r="101" spans="1:39"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別紙2-10）1月1日～1月31日'!D101:AH101)</f>
        <v>0</v>
      </c>
      <c r="AK101" s="112" t="str">
        <f t="shared" si="3"/>
        <v/>
      </c>
      <c r="AL101" s="236" t="str">
        <f t="shared" si="4"/>
        <v/>
      </c>
      <c r="AM101" s="236"/>
    </row>
    <row r="102" spans="1:39"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別紙2-10）1月1日～1月31日'!D102:AH102)</f>
        <v>0</v>
      </c>
      <c r="AK102" s="112" t="str">
        <f t="shared" si="3"/>
        <v/>
      </c>
      <c r="AL102" s="236" t="str">
        <f t="shared" si="4"/>
        <v/>
      </c>
      <c r="AM102" s="236"/>
    </row>
    <row r="103" spans="1:39"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別紙2-10）1月1日～1月31日'!D103:AH103)</f>
        <v>0</v>
      </c>
      <c r="AK103" s="112" t="str">
        <f t="shared" si="3"/>
        <v/>
      </c>
      <c r="AL103" s="236" t="str">
        <f t="shared" si="4"/>
        <v/>
      </c>
      <c r="AM103" s="236"/>
    </row>
    <row r="104" spans="1:39"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別紙2-10）1月1日～1月31日'!D104:AH104)</f>
        <v>0</v>
      </c>
      <c r="AK104" s="112" t="str">
        <f t="shared" si="3"/>
        <v/>
      </c>
      <c r="AL104" s="236" t="str">
        <f t="shared" si="4"/>
        <v/>
      </c>
      <c r="AM104" s="236"/>
    </row>
    <row r="105" spans="1:39"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別紙2-10）1月1日～1月31日'!D105:AH105)</f>
        <v>0</v>
      </c>
      <c r="AK105" s="112" t="str">
        <f t="shared" si="3"/>
        <v/>
      </c>
      <c r="AL105" s="236" t="str">
        <f t="shared" si="4"/>
        <v/>
      </c>
      <c r="AM105" s="236"/>
    </row>
    <row r="106" spans="1:39"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別紙2-10）1月1日～1月31日'!D106:AH106)</f>
        <v>0</v>
      </c>
      <c r="AK106" s="112" t="str">
        <f t="shared" si="3"/>
        <v/>
      </c>
      <c r="AL106" s="236" t="str">
        <f t="shared" si="4"/>
        <v/>
      </c>
      <c r="AM106" s="236"/>
    </row>
    <row r="107" spans="1:39"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別紙2-10）1月1日～1月31日'!D107:AH107)</f>
        <v>0</v>
      </c>
      <c r="AK107" s="112" t="str">
        <f t="shared" si="3"/>
        <v/>
      </c>
      <c r="AL107" s="236" t="str">
        <f t="shared" si="4"/>
        <v/>
      </c>
      <c r="AM107" s="236"/>
    </row>
    <row r="108" spans="1:39"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別紙2-10）1月1日～1月31日'!D108:AH108)</f>
        <v>0</v>
      </c>
      <c r="AK108" s="112" t="str">
        <f t="shared" si="3"/>
        <v/>
      </c>
      <c r="AL108" s="236" t="str">
        <f t="shared" si="4"/>
        <v/>
      </c>
      <c r="AM108" s="236"/>
    </row>
    <row r="109" spans="1:39"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別紙2-10）1月1日～1月31日'!D109:AH109)</f>
        <v>0</v>
      </c>
      <c r="AK109" s="112" t="str">
        <f t="shared" si="3"/>
        <v/>
      </c>
      <c r="AL109" s="236" t="str">
        <f t="shared" si="4"/>
        <v/>
      </c>
      <c r="AM109" s="236"/>
    </row>
    <row r="110" spans="1:39"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別紙2-10）1月1日～1月31日'!D110:AH110)</f>
        <v>0</v>
      </c>
      <c r="AK110" s="112" t="str">
        <f t="shared" si="3"/>
        <v/>
      </c>
      <c r="AL110" s="236" t="str">
        <f t="shared" si="4"/>
        <v/>
      </c>
      <c r="AM110" s="236"/>
    </row>
    <row r="111" spans="1:39"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別紙2-10）1月1日～1月31日'!D111:AH111)</f>
        <v>0</v>
      </c>
      <c r="AK111" s="112" t="str">
        <f t="shared" si="3"/>
        <v/>
      </c>
      <c r="AL111" s="236" t="str">
        <f t="shared" si="4"/>
        <v/>
      </c>
      <c r="AM111" s="236"/>
    </row>
    <row r="112" spans="1:39"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別紙2-10）1月1日～1月31日'!D112:AH112)</f>
        <v>0</v>
      </c>
      <c r="AK112" s="112" t="str">
        <f t="shared" si="3"/>
        <v/>
      </c>
      <c r="AL112" s="236" t="str">
        <f t="shared" si="4"/>
        <v/>
      </c>
      <c r="AM112" s="236"/>
    </row>
    <row r="113" spans="1:39"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別紙2-10）1月1日～1月31日'!D113:AH113)</f>
        <v>0</v>
      </c>
      <c r="AK113" s="112" t="str">
        <f t="shared" si="3"/>
        <v/>
      </c>
      <c r="AL113" s="236" t="str">
        <f t="shared" si="4"/>
        <v/>
      </c>
      <c r="AM113" s="236"/>
    </row>
    <row r="114" spans="1:39"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別紙2-10）1月1日～1月31日'!D114:AH114)</f>
        <v>0</v>
      </c>
      <c r="AK114" s="112" t="str">
        <f t="shared" si="3"/>
        <v/>
      </c>
      <c r="AL114" s="236" t="str">
        <f t="shared" si="4"/>
        <v/>
      </c>
      <c r="AM114" s="236"/>
    </row>
    <row r="115" spans="1:39"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別紙2-10）1月1日～1月31日'!D115:AH115)</f>
        <v>0</v>
      </c>
      <c r="AK115" s="112" t="str">
        <f t="shared" si="3"/>
        <v/>
      </c>
      <c r="AL115" s="236" t="str">
        <f t="shared" si="4"/>
        <v/>
      </c>
      <c r="AM115" s="236"/>
    </row>
    <row r="116" spans="1:39"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別紙2-10）1月1日～1月31日'!D116:AH116)</f>
        <v>0</v>
      </c>
      <c r="AK116" s="112" t="str">
        <f t="shared" si="3"/>
        <v/>
      </c>
      <c r="AL116" s="236" t="str">
        <f t="shared" si="4"/>
        <v/>
      </c>
      <c r="AM116" s="236"/>
    </row>
    <row r="117" spans="1:39"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別紙2-10）1月1日～1月31日'!D117:AH117)</f>
        <v>0</v>
      </c>
      <c r="AK117" s="112" t="str">
        <f t="shared" si="3"/>
        <v/>
      </c>
      <c r="AL117" s="236" t="str">
        <f t="shared" si="4"/>
        <v/>
      </c>
      <c r="AM117" s="236"/>
    </row>
    <row r="118" spans="1:39"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別紙2-10）1月1日～1月31日'!D118:AH118)</f>
        <v>0</v>
      </c>
      <c r="AK118" s="112" t="str">
        <f t="shared" si="3"/>
        <v/>
      </c>
      <c r="AL118" s="236" t="str">
        <f t="shared" si="4"/>
        <v/>
      </c>
      <c r="AM118" s="236"/>
    </row>
    <row r="119" spans="1:39"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別紙2-10）1月1日～1月31日'!D119:AH119)</f>
        <v>0</v>
      </c>
      <c r="AK119" s="112" t="str">
        <f t="shared" si="3"/>
        <v/>
      </c>
      <c r="AL119" s="236" t="str">
        <f t="shared" si="4"/>
        <v/>
      </c>
      <c r="AM119" s="236"/>
    </row>
    <row r="120" spans="1:39"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別紙2-10）1月1日～1月31日'!D120:AH120)</f>
        <v>0</v>
      </c>
      <c r="AK120" s="112" t="str">
        <f t="shared" si="3"/>
        <v/>
      </c>
      <c r="AL120" s="236" t="str">
        <f t="shared" si="4"/>
        <v/>
      </c>
      <c r="AM120" s="236"/>
    </row>
    <row r="121" spans="1:39"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別紙2-10）1月1日～1月31日'!D121:AH121)</f>
        <v>0</v>
      </c>
      <c r="AK121" s="112" t="str">
        <f t="shared" si="3"/>
        <v/>
      </c>
      <c r="AL121" s="236" t="str">
        <f t="shared" si="4"/>
        <v/>
      </c>
      <c r="AM121" s="236"/>
    </row>
    <row r="122" spans="1:39"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別紙2-10）1月1日～1月31日'!D122:AH122)</f>
        <v>0</v>
      </c>
      <c r="AK122" s="112" t="str">
        <f t="shared" si="3"/>
        <v/>
      </c>
      <c r="AL122" s="236" t="str">
        <f t="shared" si="4"/>
        <v/>
      </c>
      <c r="AM122" s="236"/>
    </row>
    <row r="123" spans="1:39"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別紙2-10）1月1日～1月31日'!D123:AH123)</f>
        <v>0</v>
      </c>
      <c r="AK123" s="112" t="str">
        <f t="shared" si="3"/>
        <v/>
      </c>
      <c r="AL123" s="236" t="str">
        <f t="shared" si="4"/>
        <v/>
      </c>
      <c r="AM123" s="236"/>
    </row>
    <row r="124" spans="1:39"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別紙2-10）1月1日～1月31日'!D124:AH124)</f>
        <v>0</v>
      </c>
      <c r="AK124" s="112" t="str">
        <f t="shared" si="3"/>
        <v/>
      </c>
      <c r="AL124" s="236" t="str">
        <f t="shared" si="4"/>
        <v/>
      </c>
      <c r="AM124" s="236"/>
    </row>
    <row r="125" spans="1:39"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別紙2-10）1月1日～1月31日'!D125:AH125)</f>
        <v>0</v>
      </c>
      <c r="AK125" s="112" t="str">
        <f t="shared" si="3"/>
        <v/>
      </c>
      <c r="AL125" s="236" t="str">
        <f t="shared" si="4"/>
        <v/>
      </c>
      <c r="AM125" s="236"/>
    </row>
    <row r="126" spans="1:39"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別紙2-10）1月1日～1月31日'!D126:AH126)</f>
        <v>0</v>
      </c>
      <c r="AK126" s="112" t="str">
        <f t="shared" si="3"/>
        <v/>
      </c>
      <c r="AL126" s="236" t="str">
        <f t="shared" si="4"/>
        <v/>
      </c>
      <c r="AM126" s="236"/>
    </row>
    <row r="127" spans="1:39"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別紙2-10）1月1日～1月31日'!D127:AH127)</f>
        <v>0</v>
      </c>
      <c r="AK127" s="112" t="str">
        <f t="shared" si="3"/>
        <v/>
      </c>
      <c r="AL127" s="236" t="str">
        <f t="shared" si="4"/>
        <v/>
      </c>
      <c r="AM127" s="236"/>
    </row>
    <row r="128" spans="1:39"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別紙2-10）1月1日～1月31日'!D128:AH128)</f>
        <v>0</v>
      </c>
      <c r="AK128" s="112" t="str">
        <f t="shared" si="3"/>
        <v/>
      </c>
      <c r="AL128" s="236" t="str">
        <f t="shared" si="4"/>
        <v/>
      </c>
      <c r="AM128" s="236"/>
    </row>
    <row r="129" spans="1:39"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別紙2-10）1月1日～1月31日'!D129:AH129)</f>
        <v>0</v>
      </c>
      <c r="AK129" s="112" t="str">
        <f t="shared" si="3"/>
        <v/>
      </c>
      <c r="AL129" s="236" t="str">
        <f t="shared" si="4"/>
        <v/>
      </c>
      <c r="AM129" s="236"/>
    </row>
    <row r="130" spans="1:39"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別紙2-10）1月1日～1月31日'!D130:AH130)</f>
        <v>0</v>
      </c>
      <c r="AK130" s="112" t="str">
        <f t="shared" si="3"/>
        <v/>
      </c>
      <c r="AL130" s="236" t="str">
        <f t="shared" si="4"/>
        <v/>
      </c>
      <c r="AM130" s="236"/>
    </row>
    <row r="131" spans="1:39"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別紙2-10）1月1日～1月31日'!D131:AH131)</f>
        <v>0</v>
      </c>
      <c r="AK131" s="112" t="str">
        <f t="shared" si="3"/>
        <v/>
      </c>
      <c r="AL131" s="236" t="str">
        <f t="shared" si="4"/>
        <v/>
      </c>
      <c r="AM131" s="236"/>
    </row>
    <row r="132" spans="1:39"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別紙2-10）1月1日～1月31日'!D132:AH132)</f>
        <v>0</v>
      </c>
      <c r="AK132" s="112" t="str">
        <f t="shared" si="3"/>
        <v/>
      </c>
      <c r="AL132" s="236" t="str">
        <f t="shared" si="4"/>
        <v/>
      </c>
      <c r="AM132" s="236"/>
    </row>
    <row r="133" spans="1:39"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別紙2-10）1月1日～1月31日'!D133:AH133)</f>
        <v>0</v>
      </c>
      <c r="AK133" s="112" t="str">
        <f t="shared" si="3"/>
        <v/>
      </c>
      <c r="AL133" s="236" t="str">
        <f t="shared" si="4"/>
        <v/>
      </c>
      <c r="AM133" s="236"/>
    </row>
    <row r="134" spans="1:39"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別紙2-10）1月1日～1月31日'!D134:AH134)</f>
        <v>0</v>
      </c>
      <c r="AK134" s="112" t="str">
        <f t="shared" si="3"/>
        <v/>
      </c>
      <c r="AL134" s="236" t="str">
        <f t="shared" si="4"/>
        <v/>
      </c>
      <c r="AM134" s="236"/>
    </row>
    <row r="135" spans="1:39"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別紙2-10）1月1日～1月31日'!D135:AH135)</f>
        <v>0</v>
      </c>
      <c r="AK135" s="112" t="str">
        <f t="shared" si="3"/>
        <v/>
      </c>
      <c r="AL135" s="236" t="str">
        <f t="shared" si="4"/>
        <v/>
      </c>
      <c r="AM135" s="236"/>
    </row>
    <row r="136" spans="1:39"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別紙2-10）1月1日～1月31日'!D136:AH136)</f>
        <v>0</v>
      </c>
      <c r="AK136" s="112" t="str">
        <f t="shared" si="3"/>
        <v/>
      </c>
      <c r="AL136" s="236" t="str">
        <f t="shared" si="4"/>
        <v/>
      </c>
      <c r="AM136" s="236"/>
    </row>
    <row r="137" spans="1:39"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別紙2-10）1月1日～1月31日'!D137:AH137)</f>
        <v>0</v>
      </c>
      <c r="AK137" s="112" t="str">
        <f t="shared" si="3"/>
        <v/>
      </c>
      <c r="AL137" s="236" t="str">
        <f t="shared" si="4"/>
        <v/>
      </c>
      <c r="AM137" s="236"/>
    </row>
    <row r="138" spans="1:39"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別紙2-10）1月1日～1月31日'!D138:AH138)</f>
        <v>0</v>
      </c>
      <c r="AK138" s="112" t="str">
        <f t="shared" si="3"/>
        <v/>
      </c>
      <c r="AL138" s="236" t="str">
        <f t="shared" si="4"/>
        <v/>
      </c>
      <c r="AM138" s="236"/>
    </row>
    <row r="139" spans="1:39"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別紙2-10）1月1日～1月31日'!D139:AH139)</f>
        <v>0</v>
      </c>
      <c r="AK139" s="112" t="str">
        <f t="shared" si="3"/>
        <v/>
      </c>
      <c r="AL139" s="236" t="str">
        <f t="shared" si="4"/>
        <v/>
      </c>
      <c r="AM139" s="236"/>
    </row>
    <row r="140" spans="1:39"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別紙2-10）1月1日～1月31日'!D140:AH140)</f>
        <v>0</v>
      </c>
      <c r="AK140" s="112" t="str">
        <f t="shared" si="3"/>
        <v/>
      </c>
      <c r="AL140" s="236" t="str">
        <f t="shared" si="4"/>
        <v/>
      </c>
      <c r="AM140" s="236"/>
    </row>
    <row r="141" spans="1:39"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別紙2-10）1月1日～1月31日'!D141:AH141)</f>
        <v>0</v>
      </c>
      <c r="AK141" s="112" t="str">
        <f t="shared" si="3"/>
        <v/>
      </c>
      <c r="AL141" s="236" t="str">
        <f t="shared" si="4"/>
        <v/>
      </c>
      <c r="AM141" s="236"/>
    </row>
    <row r="142" spans="1:39"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別紙2-10）1月1日～1月31日'!D142:AH142)</f>
        <v>0</v>
      </c>
      <c r="AK142" s="112" t="str">
        <f t="shared" si="3"/>
        <v/>
      </c>
      <c r="AL142" s="236" t="str">
        <f t="shared" si="4"/>
        <v/>
      </c>
      <c r="AM142" s="236"/>
    </row>
    <row r="143" spans="1:39"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別紙2-10）1月1日～1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別紙2-10）1月1日～1月31日'!D144:AH144)</f>
        <v>0</v>
      </c>
      <c r="AK144" s="112" t="str">
        <f t="shared" si="5"/>
        <v/>
      </c>
      <c r="AL144" s="236" t="str">
        <f t="shared" si="6"/>
        <v/>
      </c>
      <c r="AM144" s="236"/>
    </row>
    <row r="145" spans="1:39"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別紙2-10）1月1日～1月31日'!D145:AH145)</f>
        <v>0</v>
      </c>
      <c r="AK145" s="112" t="str">
        <f t="shared" si="5"/>
        <v/>
      </c>
      <c r="AL145" s="236" t="str">
        <f t="shared" si="6"/>
        <v/>
      </c>
      <c r="AM145" s="236"/>
    </row>
    <row r="146" spans="1:39"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別紙2-10）1月1日～1月31日'!D146:AH146)</f>
        <v>0</v>
      </c>
      <c r="AK146" s="112" t="str">
        <f t="shared" si="5"/>
        <v/>
      </c>
      <c r="AL146" s="236" t="str">
        <f t="shared" si="6"/>
        <v/>
      </c>
      <c r="AM146" s="236"/>
    </row>
    <row r="147" spans="1:39"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別紙2-10）1月1日～1月31日'!D147:AH147)</f>
        <v>0</v>
      </c>
      <c r="AK147" s="112" t="str">
        <f t="shared" si="5"/>
        <v/>
      </c>
      <c r="AL147" s="236" t="str">
        <f t="shared" si="6"/>
        <v/>
      </c>
      <c r="AM147" s="236"/>
    </row>
    <row r="148" spans="1:39"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別紙2-10）1月1日～1月31日'!D148:AH148)</f>
        <v>0</v>
      </c>
      <c r="AK148" s="112" t="str">
        <f t="shared" si="5"/>
        <v/>
      </c>
      <c r="AL148" s="236" t="str">
        <f t="shared" si="6"/>
        <v/>
      </c>
      <c r="AM148" s="236"/>
    </row>
    <row r="149" spans="1:39"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別紙2-10）1月1日～1月31日'!D149:AH149)</f>
        <v>0</v>
      </c>
      <c r="AK149" s="112" t="str">
        <f t="shared" si="5"/>
        <v/>
      </c>
      <c r="AL149" s="236" t="str">
        <f t="shared" si="6"/>
        <v/>
      </c>
      <c r="AM149" s="236"/>
    </row>
    <row r="150" spans="1:39"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別紙2-10）1月1日～1月31日'!D150:AH150)</f>
        <v>0</v>
      </c>
      <c r="AK150" s="112" t="str">
        <f t="shared" si="5"/>
        <v/>
      </c>
      <c r="AL150" s="236" t="str">
        <f t="shared" si="6"/>
        <v/>
      </c>
      <c r="AM150" s="236"/>
    </row>
    <row r="151" spans="1:39"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別紙2-10）1月1日～1月31日'!D151:AH151)</f>
        <v>0</v>
      </c>
      <c r="AK151" s="112" t="str">
        <f t="shared" si="5"/>
        <v/>
      </c>
      <c r="AL151" s="236" t="str">
        <f t="shared" si="6"/>
        <v/>
      </c>
      <c r="AM151" s="236"/>
    </row>
    <row r="152" spans="1:39"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別紙2-10）1月1日～1月31日'!D152:AH152)</f>
        <v>0</v>
      </c>
      <c r="AK152" s="112" t="str">
        <f t="shared" si="5"/>
        <v/>
      </c>
      <c r="AL152" s="236" t="str">
        <f t="shared" si="6"/>
        <v/>
      </c>
      <c r="AM152" s="236"/>
    </row>
    <row r="153" spans="1:39"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別紙2-10）1月1日～1月31日'!D153:AH153)</f>
        <v>0</v>
      </c>
      <c r="AK153" s="112" t="str">
        <f t="shared" si="5"/>
        <v/>
      </c>
      <c r="AL153" s="236" t="str">
        <f t="shared" si="6"/>
        <v/>
      </c>
      <c r="AM153" s="236"/>
    </row>
    <row r="154" spans="1:39"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別紙2-10）1月1日～1月31日'!D154:AH154)</f>
        <v>0</v>
      </c>
      <c r="AK154" s="112" t="str">
        <f t="shared" si="5"/>
        <v/>
      </c>
      <c r="AL154" s="236" t="str">
        <f t="shared" si="6"/>
        <v/>
      </c>
      <c r="AM154" s="236"/>
    </row>
    <row r="155" spans="1:39"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別紙2-10）1月1日～1月31日'!D155:AH155)</f>
        <v>0</v>
      </c>
      <c r="AK155" s="112" t="str">
        <f t="shared" si="5"/>
        <v/>
      </c>
      <c r="AL155" s="236" t="str">
        <f t="shared" si="6"/>
        <v/>
      </c>
      <c r="AM155" s="236"/>
    </row>
    <row r="156" spans="1:39"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別紙2-10）1月1日～1月31日'!D156:AH156)</f>
        <v>0</v>
      </c>
      <c r="AK156" s="112" t="str">
        <f t="shared" si="5"/>
        <v/>
      </c>
      <c r="AL156" s="236" t="str">
        <f t="shared" si="6"/>
        <v/>
      </c>
      <c r="AM156" s="236"/>
    </row>
    <row r="157" spans="1:39"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別紙2-10）1月1日～1月31日'!D157:AH157)</f>
        <v>0</v>
      </c>
      <c r="AK157" s="112" t="str">
        <f t="shared" si="5"/>
        <v/>
      </c>
      <c r="AL157" s="236" t="str">
        <f t="shared" si="6"/>
        <v/>
      </c>
      <c r="AM157" s="236"/>
    </row>
    <row r="158" spans="1:39"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別紙2-10）1月1日～1月31日'!D158:AH158)</f>
        <v>0</v>
      </c>
      <c r="AK158" s="112" t="str">
        <f t="shared" si="5"/>
        <v/>
      </c>
      <c r="AL158" s="236" t="str">
        <f t="shared" si="6"/>
        <v/>
      </c>
      <c r="AM158" s="236"/>
    </row>
    <row r="159" spans="1:39"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別紙2-10）1月1日～1月31日'!D159:AH159)</f>
        <v>0</v>
      </c>
      <c r="AK159" s="112" t="str">
        <f t="shared" si="5"/>
        <v/>
      </c>
      <c r="AL159" s="236" t="str">
        <f t="shared" si="6"/>
        <v/>
      </c>
      <c r="AM159" s="236"/>
    </row>
    <row r="160" spans="1:39"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別紙2-10）1月1日～1月31日'!D160:AH160)</f>
        <v>0</v>
      </c>
      <c r="AK160" s="112" t="str">
        <f t="shared" si="5"/>
        <v/>
      </c>
      <c r="AL160" s="236" t="str">
        <f t="shared" si="6"/>
        <v/>
      </c>
      <c r="AM160" s="236"/>
    </row>
    <row r="161" spans="1:39"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別紙2-10）1月1日～1月31日'!D161:AH161)</f>
        <v>0</v>
      </c>
      <c r="AK161" s="112" t="str">
        <f t="shared" si="5"/>
        <v/>
      </c>
      <c r="AL161" s="236" t="str">
        <f t="shared" si="6"/>
        <v/>
      </c>
      <c r="AM161" s="236"/>
    </row>
    <row r="162" spans="1:39"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別紙2-10）1月1日～1月31日'!D162:AH162)</f>
        <v>0</v>
      </c>
      <c r="AK162" s="112" t="str">
        <f t="shared" si="5"/>
        <v/>
      </c>
      <c r="AL162" s="236" t="str">
        <f t="shared" si="6"/>
        <v/>
      </c>
      <c r="AM162" s="236"/>
    </row>
    <row r="163" spans="1:39"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別紙2-10）1月1日～1月31日'!D163:AH163)</f>
        <v>0</v>
      </c>
      <c r="AK163" s="112" t="str">
        <f t="shared" si="5"/>
        <v/>
      </c>
      <c r="AL163" s="236" t="str">
        <f t="shared" si="6"/>
        <v/>
      </c>
    </row>
    <row r="164" spans="1:39" ht="30" hidden="1" customHeight="1" x14ac:dyDescent="0.25">
      <c r="A164" s="29" t="s">
        <v>159</v>
      </c>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A165" s="30" t="s">
        <v>160</v>
      </c>
      <c r="B165" s="29" t="s">
        <v>4</v>
      </c>
      <c r="C165" s="29"/>
      <c r="D165" s="29">
        <f>IF(D164&gt;=10,D164,0)</f>
        <v>0</v>
      </c>
      <c r="E165" s="29">
        <f t="shared" ref="E165:AH165" si="8">IF(E164&gt;=10,E164,0)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13"/>
      <c r="AM165" s="113"/>
    </row>
    <row r="166" spans="1:39" ht="30" hidden="1" customHeight="1" thickBot="1" x14ac:dyDescent="0.3">
      <c r="A166" s="30" t="s">
        <v>160</v>
      </c>
      <c r="B166" s="29" t="s">
        <v>12</v>
      </c>
      <c r="C166" s="29"/>
      <c r="D166" s="29">
        <f>IF(D164&gt;=4,D164,0)</f>
        <v>0</v>
      </c>
      <c r="E166" s="29">
        <f t="shared" ref="E166:AH166" si="9">IF(E164&gt;=4,E164,0)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A167" s="30" t="s">
        <v>161</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34" priority="11">
      <formula>$AI$5&lt;&gt;""</formula>
    </cfRule>
  </conditionalFormatting>
  <conditionalFormatting sqref="U8:AI8">
    <cfRule type="expression" dxfId="33" priority="14">
      <formula>$AI$8&lt;&gt;""</formula>
    </cfRule>
  </conditionalFormatting>
  <conditionalFormatting sqref="AC6:AI6">
    <cfRule type="expression" dxfId="32" priority="12">
      <formula>$AI$6&lt;&gt;""</formula>
    </cfRule>
  </conditionalFormatting>
  <conditionalFormatting sqref="H6:O6">
    <cfRule type="expression" dxfId="31" priority="10">
      <formula>$H$6&lt;&gt;""</formula>
    </cfRule>
  </conditionalFormatting>
  <conditionalFormatting sqref="V7:AI7">
    <cfRule type="expression" dxfId="30" priority="13">
      <formula>$AI$7&lt;&gt;""</formula>
    </cfRule>
  </conditionalFormatting>
  <conditionalFormatting sqref="D14:AH163">
    <cfRule type="cellIs" dxfId="29" priority="152" operator="equal">
      <formula>1</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 allowBlank="1" showInputMessage="1" showErrorMessage="1" promptTitle="別紙1より施設種別を選択してください。" prompt="選択内容が自動で反映されます。" sqref="H5:R5"/>
    <dataValidation allowBlank="1" showInputMessage="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C3488949-686D-458C-9519-CBBDB72953D5}">
            <xm:f>集計シート!$W14="×"</xm:f>
            <x14:dxf>
              <fill>
                <patternFill>
                  <bgColor rgb="FFFF0000"/>
                </patternFill>
              </fill>
            </x14:dxf>
          </x14:cfRule>
          <x14:cfRule type="expression" priority="5" id="{9063934E-13E7-4E08-89D4-C78C08705DBB}">
            <xm:f>集計シート!$V14="×"</xm:f>
            <x14:dxf>
              <fill>
                <patternFill>
                  <bgColor rgb="FFFF0000"/>
                </patternFill>
              </fill>
            </x14:dxf>
          </x14:cfRule>
          <x14:cfRule type="expression" priority="6" id="{696730C5-7733-43A1-BF7F-3681334505F4}">
            <xm:f>集計シート!$U14="×"</xm:f>
            <x14:dxf>
              <fill>
                <patternFill>
                  <bgColor rgb="FFFF0000"/>
                </patternFill>
              </fill>
            </x14:dxf>
          </x14:cfRule>
          <xm:sqref>D14:AH163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0"/>
  <sheetViews>
    <sheetView view="pageBreakPreview" zoomScale="70" zoomScaleNormal="60" zoomScaleSheetLayoutView="70" workbookViewId="0">
      <selection activeCell="AG1" sqref="AG1"/>
    </sheetView>
  </sheetViews>
  <sheetFormatPr defaultRowHeight="15.75" x14ac:dyDescent="0.25"/>
  <cols>
    <col min="1" max="1" width="5" style="22" customWidth="1"/>
    <col min="2" max="2" width="31.125" style="22" customWidth="1"/>
    <col min="3" max="3" width="8.75" style="22" customWidth="1"/>
    <col min="4" max="32" width="5" style="111" customWidth="1"/>
    <col min="33" max="33" width="5" style="30" customWidth="1"/>
    <col min="34" max="34" width="3.75" style="111" bestFit="1" customWidth="1"/>
    <col min="35" max="37" width="17.625" style="111" hidden="1" customWidth="1"/>
    <col min="38" max="38" width="9" style="111" hidden="1" customWidth="1"/>
    <col min="39" max="44" width="9" style="111" customWidth="1"/>
    <col min="45" max="16384" width="9" style="111"/>
  </cols>
  <sheetData>
    <row r="1" spans="1:45" ht="29.25" customHeight="1" thickBot="1" x14ac:dyDescent="0.3">
      <c r="AG1" s="23" t="s">
        <v>173</v>
      </c>
    </row>
    <row r="2" spans="1:45"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row>
    <row r="3" spans="1:45"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78"/>
      <c r="AI3" s="111" t="s">
        <v>2</v>
      </c>
    </row>
    <row r="4" spans="1:45"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78"/>
      <c r="AI4" s="111" t="s">
        <v>4</v>
      </c>
      <c r="AK4" s="111">
        <v>500</v>
      </c>
      <c r="AL4" s="111">
        <v>10</v>
      </c>
    </row>
    <row r="5" spans="1:45"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77" t="str">
        <f>IF(COUNTIF(集計シート!$X$14:$X$163,"×")&gt;0,"利用者名は別紙2-2に入力してください。","")</f>
        <v/>
      </c>
      <c r="AI5" s="111" t="s">
        <v>12</v>
      </c>
      <c r="AK5" s="111">
        <v>200</v>
      </c>
      <c r="AL5" s="111">
        <v>4</v>
      </c>
    </row>
    <row r="6" spans="1:45"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3" t="str">
        <f>IF(COUNTIF(集計シート!$U$14:$U$163,"×")&gt;0,"療養日数は15日以内になるようにしてください。","")</f>
        <v/>
      </c>
    </row>
    <row r="7" spans="1:45" ht="30" customHeight="1" thickBot="1" x14ac:dyDescent="0.3">
      <c r="C7" s="444" t="s">
        <v>5</v>
      </c>
      <c r="D7" s="445"/>
      <c r="E7" s="446" t="s">
        <v>6</v>
      </c>
      <c r="F7" s="447"/>
      <c r="G7" s="447"/>
      <c r="H7" s="448" t="str">
        <f>IF(H5=AI4,AK4,IF(H5=AI5,AK5,""))</f>
        <v/>
      </c>
      <c r="I7" s="448"/>
      <c r="J7" s="449" t="s">
        <v>7</v>
      </c>
      <c r="K7" s="450"/>
      <c r="L7" s="451" t="s">
        <v>8</v>
      </c>
      <c r="M7" s="452"/>
      <c r="N7" s="452"/>
      <c r="O7" s="79" t="str">
        <f>IF(H5="大規模施設等（定員30人以上）",AL4,IF(H5="小規模施設等（定員29人以下）",AL5,""))</f>
        <v/>
      </c>
      <c r="P7" s="80" t="s">
        <v>9</v>
      </c>
      <c r="Q7" s="449" t="s">
        <v>10</v>
      </c>
      <c r="R7" s="450"/>
      <c r="T7" s="25"/>
      <c r="AG7" s="120" t="str">
        <f>IF(COUNTIF(集計シート!$V$14:$V$163,"×")&gt;0,"別紙1の4の要件を満たしていない場合は、療養日数が10日以内になるようにしてください。","")</f>
        <v/>
      </c>
      <c r="AI7" s="187" t="s">
        <v>104</v>
      </c>
      <c r="AJ7" s="191" t="s">
        <v>105</v>
      </c>
      <c r="AK7" s="192" t="s">
        <v>106</v>
      </c>
    </row>
    <row r="8" spans="1:45"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4" t="str">
        <f>IF(COUNTIF(集計シート!$W$14:$W$163,"×")&gt;0,"無症状者（検体採取日が令和5年1月1日以降）の療養日数は7日以内になるようにしてください。","")</f>
        <v/>
      </c>
      <c r="AI8" s="190">
        <f>AG164</f>
        <v>0</v>
      </c>
      <c r="AJ8" s="190" t="str">
        <f>IF(H5=AI4,AG165,IF(H5=AI5,AG166,"規模を選択してください"))</f>
        <v>規模を選択してください</v>
      </c>
      <c r="AK8" s="190">
        <f>AG167</f>
        <v>0</v>
      </c>
    </row>
    <row r="9" spans="1:45"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row>
    <row r="10" spans="1:45" s="112" customFormat="1" ht="30" customHeight="1" x14ac:dyDescent="0.4">
      <c r="A10" s="41"/>
      <c r="B10" s="42"/>
      <c r="C10" s="43" t="s">
        <v>15</v>
      </c>
      <c r="D10" s="44">
        <v>2</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338"/>
      <c r="AG10" s="453" t="s">
        <v>16</v>
      </c>
    </row>
    <row r="11" spans="1:45"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339">
        <v>29</v>
      </c>
      <c r="AG11" s="454"/>
      <c r="AJ11" s="236"/>
      <c r="AK11" s="236"/>
    </row>
    <row r="12" spans="1:45" s="112" customFormat="1" ht="30" customHeight="1" thickBot="1" x14ac:dyDescent="0.35">
      <c r="A12" s="431" t="s">
        <v>150</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I12" s="112" t="s">
        <v>107</v>
      </c>
      <c r="AJ12" s="236" t="s">
        <v>109</v>
      </c>
      <c r="AK12" s="236"/>
    </row>
    <row r="13" spans="1:45" ht="30" customHeight="1" thickBot="1" x14ac:dyDescent="0.3">
      <c r="A13" s="54" t="s">
        <v>16</v>
      </c>
      <c r="B13" s="55" t="s">
        <v>35</v>
      </c>
      <c r="C13" s="110" t="s">
        <v>64</v>
      </c>
      <c r="D13" s="56">
        <f t="shared" ref="D13:AF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ref="AE13" si="1">SUM(AE14:AE163)</f>
        <v>0</v>
      </c>
      <c r="AF13" s="340">
        <f t="shared" si="0"/>
        <v>0</v>
      </c>
      <c r="AG13" s="59">
        <f>SUM(D13:AF13)</f>
        <v>0</v>
      </c>
      <c r="AH13" s="112"/>
      <c r="AI13" s="112">
        <f>MIN(AI14:AI163)</f>
        <v>0</v>
      </c>
      <c r="AJ13" s="236">
        <f>MAX(AJ14:AJ163)</f>
        <v>0</v>
      </c>
      <c r="AK13" s="236"/>
      <c r="AL13" s="112"/>
      <c r="AM13" s="112"/>
      <c r="AN13" s="112"/>
      <c r="AO13" s="112"/>
      <c r="AP13" s="112"/>
      <c r="AQ13" s="112"/>
      <c r="AR13" s="112"/>
      <c r="AS13" s="112"/>
    </row>
    <row r="14" spans="1:45" s="112" customFormat="1" ht="30" customHeight="1" thickTop="1" x14ac:dyDescent="0.4">
      <c r="A14" s="60">
        <v>1</v>
      </c>
      <c r="B14" s="103" t="str">
        <f>IF('（別紙2-2）5月1日～5月31日'!B14="","",'（別紙2-2）5月1日～5月31日'!B14)</f>
        <v/>
      </c>
      <c r="C14" s="157"/>
      <c r="D14" s="153"/>
      <c r="E14" s="154"/>
      <c r="F14" s="155"/>
      <c r="G14" s="154"/>
      <c r="H14" s="155"/>
      <c r="I14" s="156"/>
      <c r="J14" s="155"/>
      <c r="K14" s="156"/>
      <c r="L14" s="155"/>
      <c r="M14" s="156"/>
      <c r="N14" s="155"/>
      <c r="O14" s="156"/>
      <c r="P14" s="155"/>
      <c r="Q14" s="156"/>
      <c r="R14" s="155"/>
      <c r="S14" s="156"/>
      <c r="T14" s="155"/>
      <c r="U14" s="156"/>
      <c r="V14" s="155"/>
      <c r="W14" s="4"/>
      <c r="X14" s="3"/>
      <c r="Y14" s="4"/>
      <c r="Z14" s="3"/>
      <c r="AA14" s="4"/>
      <c r="AB14" s="3"/>
      <c r="AC14" s="4"/>
      <c r="AD14" s="3"/>
      <c r="AE14" s="156"/>
      <c r="AF14" s="341"/>
      <c r="AG14" s="152">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別紙2-10）1月1日～1月31日'!D14:AH14,'（別紙2-11）2月1日～2月29日'!D14:AF14)</f>
        <v>0</v>
      </c>
      <c r="AI14" s="112" t="str">
        <f>IFERROR(MATCH(0,INDEX(0/($D14:$AF14&lt;&gt;""),),0),"")</f>
        <v/>
      </c>
      <c r="AJ14" s="236" t="str">
        <f>IFERROR(MATCH(MAX($D14:$AF14)+1,$D14:$AF14,1),"")</f>
        <v/>
      </c>
      <c r="AK14" s="236"/>
    </row>
    <row r="15" spans="1:45"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342"/>
      <c r="AG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別紙2-10）1月1日～1月31日'!D15:AH15,'（別紙2-11）2月1日～2月29日'!D15:AF15)</f>
        <v>0</v>
      </c>
      <c r="AI15" s="112" t="str">
        <f t="shared" ref="AI15:AI78" si="2">IFERROR(MATCH(0,INDEX(0/($D15:$AF15&lt;&gt;""),),0),"")</f>
        <v/>
      </c>
      <c r="AJ15" s="236" t="str">
        <f t="shared" ref="AJ15:AJ78" si="3">IFERROR(MATCH(MAX($D15:$AF15)+1,$D15:$AF15,1),"")</f>
        <v/>
      </c>
      <c r="AK15" s="236"/>
    </row>
    <row r="16" spans="1:45"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342"/>
      <c r="AG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別紙2-10）1月1日～1月31日'!D16:AH16,'（別紙2-11）2月1日～2月29日'!D16:AF16)</f>
        <v>0</v>
      </c>
      <c r="AI16" s="112" t="str">
        <f t="shared" si="2"/>
        <v/>
      </c>
      <c r="AJ16" s="236" t="str">
        <f t="shared" si="3"/>
        <v/>
      </c>
      <c r="AK16" s="236"/>
    </row>
    <row r="17" spans="1:37"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342"/>
      <c r="AG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別紙2-10）1月1日～1月31日'!D17:AH17,'（別紙2-11）2月1日～2月29日'!D17:AF17)</f>
        <v>0</v>
      </c>
      <c r="AI17" s="112" t="str">
        <f t="shared" si="2"/>
        <v/>
      </c>
      <c r="AJ17" s="236" t="str">
        <f t="shared" si="3"/>
        <v/>
      </c>
      <c r="AK17" s="236"/>
    </row>
    <row r="18" spans="1:37"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343"/>
      <c r="AG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別紙2-10）1月1日～1月31日'!D18:AH18,'（別紙2-11）2月1日～2月29日'!D18:AF18)</f>
        <v>0</v>
      </c>
      <c r="AI18" s="112" t="str">
        <f t="shared" si="2"/>
        <v/>
      </c>
      <c r="AJ18" s="236" t="str">
        <f t="shared" si="3"/>
        <v/>
      </c>
      <c r="AK18" s="236"/>
    </row>
    <row r="19" spans="1:37"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156"/>
      <c r="AF19" s="341"/>
      <c r="AG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別紙2-10）1月1日～1月31日'!D19:AH19,'（別紙2-11）2月1日～2月29日'!D19:AF19)</f>
        <v>0</v>
      </c>
      <c r="AI19" s="112" t="str">
        <f t="shared" si="2"/>
        <v/>
      </c>
      <c r="AJ19" s="236" t="str">
        <f t="shared" si="3"/>
        <v/>
      </c>
      <c r="AK19" s="236"/>
    </row>
    <row r="20" spans="1:37"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342"/>
      <c r="AG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別紙2-10）1月1日～1月31日'!D20:AH20,'（別紙2-11）2月1日～2月29日'!D20:AF20)</f>
        <v>0</v>
      </c>
      <c r="AI20" s="112" t="str">
        <f t="shared" si="2"/>
        <v/>
      </c>
      <c r="AJ20" s="236" t="str">
        <f t="shared" si="3"/>
        <v/>
      </c>
      <c r="AK20" s="236"/>
    </row>
    <row r="21" spans="1:37"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342"/>
      <c r="AG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別紙2-10）1月1日～1月31日'!D21:AH21,'（別紙2-11）2月1日～2月29日'!D21:AF21)</f>
        <v>0</v>
      </c>
      <c r="AI21" s="112" t="str">
        <f t="shared" si="2"/>
        <v/>
      </c>
      <c r="AJ21" s="236" t="str">
        <f t="shared" si="3"/>
        <v/>
      </c>
      <c r="AK21" s="236"/>
    </row>
    <row r="22" spans="1:37"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342"/>
      <c r="AG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別紙2-10）1月1日～1月31日'!D22:AH22,'（別紙2-11）2月1日～2月29日'!D22:AF22)</f>
        <v>0</v>
      </c>
      <c r="AI22" s="112" t="str">
        <f t="shared" si="2"/>
        <v/>
      </c>
      <c r="AJ22" s="236" t="str">
        <f t="shared" si="3"/>
        <v/>
      </c>
      <c r="AK22" s="236"/>
    </row>
    <row r="23" spans="1:37"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343"/>
      <c r="AG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別紙2-10）1月1日～1月31日'!D23:AH23,'（別紙2-11）2月1日～2月29日'!D23:AF23)</f>
        <v>0</v>
      </c>
      <c r="AI23" s="112" t="str">
        <f t="shared" si="2"/>
        <v/>
      </c>
      <c r="AJ23" s="236" t="str">
        <f t="shared" si="3"/>
        <v/>
      </c>
      <c r="AK23" s="236"/>
    </row>
    <row r="24" spans="1:37"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156"/>
      <c r="AF24" s="341"/>
      <c r="AG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別紙2-10）1月1日～1月31日'!D24:AH24,'（別紙2-11）2月1日～2月29日'!D24:AF24)</f>
        <v>0</v>
      </c>
      <c r="AI24" s="112" t="str">
        <f t="shared" si="2"/>
        <v/>
      </c>
      <c r="AJ24" s="236" t="str">
        <f t="shared" si="3"/>
        <v/>
      </c>
      <c r="AK24" s="236"/>
    </row>
    <row r="25" spans="1:37"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342"/>
      <c r="AG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別紙2-10）1月1日～1月31日'!D25:AH25,'（別紙2-11）2月1日～2月29日'!D25:AF25)</f>
        <v>0</v>
      </c>
      <c r="AI25" s="112" t="str">
        <f t="shared" si="2"/>
        <v/>
      </c>
      <c r="AJ25" s="236" t="str">
        <f t="shared" si="3"/>
        <v/>
      </c>
      <c r="AK25" s="236"/>
    </row>
    <row r="26" spans="1:37"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342"/>
      <c r="AG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別紙2-10）1月1日～1月31日'!D26:AH26,'（別紙2-11）2月1日～2月29日'!D26:AF26)</f>
        <v>0</v>
      </c>
      <c r="AI26" s="112" t="str">
        <f t="shared" si="2"/>
        <v/>
      </c>
      <c r="AJ26" s="236" t="str">
        <f t="shared" si="3"/>
        <v/>
      </c>
      <c r="AK26" s="236"/>
    </row>
    <row r="27" spans="1:37"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342"/>
      <c r="AG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別紙2-10）1月1日～1月31日'!D27:AH27,'（別紙2-11）2月1日～2月29日'!D27:AF27)</f>
        <v>0</v>
      </c>
      <c r="AI27" s="112" t="str">
        <f t="shared" si="2"/>
        <v/>
      </c>
      <c r="AJ27" s="236" t="str">
        <f t="shared" si="3"/>
        <v/>
      </c>
      <c r="AK27" s="236"/>
    </row>
    <row r="28" spans="1:37"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343"/>
      <c r="AG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別紙2-10）1月1日～1月31日'!D28:AH28,'（別紙2-11）2月1日～2月29日'!D28:AF28)</f>
        <v>0</v>
      </c>
      <c r="AI28" s="112" t="str">
        <f t="shared" si="2"/>
        <v/>
      </c>
      <c r="AJ28" s="236" t="str">
        <f t="shared" si="3"/>
        <v/>
      </c>
      <c r="AK28" s="236"/>
    </row>
    <row r="29" spans="1:37"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156"/>
      <c r="AF29" s="341"/>
      <c r="AG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別紙2-10）1月1日～1月31日'!D29:AH29,'（別紙2-11）2月1日～2月29日'!D29:AF29)</f>
        <v>0</v>
      </c>
      <c r="AI29" s="112" t="str">
        <f t="shared" si="2"/>
        <v/>
      </c>
      <c r="AJ29" s="236" t="str">
        <f t="shared" si="3"/>
        <v/>
      </c>
      <c r="AK29" s="236"/>
    </row>
    <row r="30" spans="1:37"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342"/>
      <c r="AG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別紙2-10）1月1日～1月31日'!D30:AH30,'（別紙2-11）2月1日～2月29日'!D30:AF30)</f>
        <v>0</v>
      </c>
      <c r="AI30" s="112" t="str">
        <f t="shared" si="2"/>
        <v/>
      </c>
      <c r="AJ30" s="236" t="str">
        <f t="shared" si="3"/>
        <v/>
      </c>
      <c r="AK30" s="236"/>
    </row>
    <row r="31" spans="1:37"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342"/>
      <c r="AG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別紙2-10）1月1日～1月31日'!D31:AH31,'（別紙2-11）2月1日～2月29日'!D31:AF31)</f>
        <v>0</v>
      </c>
      <c r="AI31" s="112" t="str">
        <f t="shared" si="2"/>
        <v/>
      </c>
      <c r="AJ31" s="236" t="str">
        <f t="shared" si="3"/>
        <v/>
      </c>
      <c r="AK31" s="236"/>
    </row>
    <row r="32" spans="1:37"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342"/>
      <c r="AG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別紙2-10）1月1日～1月31日'!D32:AH32,'（別紙2-11）2月1日～2月29日'!D32:AF32)</f>
        <v>0</v>
      </c>
      <c r="AI32" s="112" t="str">
        <f t="shared" si="2"/>
        <v/>
      </c>
      <c r="AJ32" s="236" t="str">
        <f t="shared" si="3"/>
        <v/>
      </c>
      <c r="AK32" s="236"/>
    </row>
    <row r="33" spans="1:45"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343"/>
      <c r="AG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別紙2-10）1月1日～1月31日'!D33:AH33,'（別紙2-11）2月1日～2月29日'!D33:AF33)</f>
        <v>0</v>
      </c>
      <c r="AI33" s="112" t="str">
        <f t="shared" si="2"/>
        <v/>
      </c>
      <c r="AJ33" s="236" t="str">
        <f t="shared" si="3"/>
        <v/>
      </c>
      <c r="AK33" s="236"/>
    </row>
    <row r="34" spans="1:45"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156"/>
      <c r="AF34" s="341"/>
      <c r="AG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別紙2-10）1月1日～1月31日'!D34:AH34,'（別紙2-11）2月1日～2月29日'!D34:AF34)</f>
        <v>0</v>
      </c>
      <c r="AI34" s="112" t="str">
        <f t="shared" si="2"/>
        <v/>
      </c>
      <c r="AJ34" s="236" t="str">
        <f t="shared" si="3"/>
        <v/>
      </c>
      <c r="AK34" s="236"/>
    </row>
    <row r="35" spans="1:45"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342"/>
      <c r="AG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別紙2-10）1月1日～1月31日'!D35:AH35,'（別紙2-11）2月1日～2月29日'!D35:AF35)</f>
        <v>0</v>
      </c>
      <c r="AI35" s="112" t="str">
        <f t="shared" si="2"/>
        <v/>
      </c>
      <c r="AJ35" s="236" t="str">
        <f t="shared" si="3"/>
        <v/>
      </c>
      <c r="AK35" s="236"/>
    </row>
    <row r="36" spans="1:45"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342"/>
      <c r="AG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別紙2-10）1月1日～1月31日'!D36:AH36,'（別紙2-11）2月1日～2月29日'!D36:AF36)</f>
        <v>0</v>
      </c>
      <c r="AI36" s="112" t="str">
        <f t="shared" si="2"/>
        <v/>
      </c>
      <c r="AJ36" s="236" t="str">
        <f t="shared" si="3"/>
        <v/>
      </c>
      <c r="AK36" s="236"/>
    </row>
    <row r="37" spans="1:45"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342"/>
      <c r="AG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別紙2-10）1月1日～1月31日'!D37:AH37,'（別紙2-11）2月1日～2月29日'!D37:AF37)</f>
        <v>0</v>
      </c>
      <c r="AI37" s="112" t="str">
        <f t="shared" si="2"/>
        <v/>
      </c>
      <c r="AJ37" s="236" t="str">
        <f t="shared" si="3"/>
        <v/>
      </c>
      <c r="AK37" s="236"/>
    </row>
    <row r="38" spans="1:45"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343"/>
      <c r="AG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別紙2-10）1月1日～1月31日'!D38:AH38,'（別紙2-11）2月1日～2月29日'!D38:AF38)</f>
        <v>0</v>
      </c>
      <c r="AH38" s="112"/>
      <c r="AI38" s="112" t="str">
        <f t="shared" si="2"/>
        <v/>
      </c>
      <c r="AJ38" s="236" t="str">
        <f t="shared" si="3"/>
        <v/>
      </c>
      <c r="AK38" s="236"/>
      <c r="AL38" s="112"/>
      <c r="AM38" s="112"/>
      <c r="AN38" s="112"/>
      <c r="AO38" s="112"/>
      <c r="AP38" s="112"/>
      <c r="AQ38" s="112"/>
      <c r="AR38" s="112"/>
      <c r="AS38" s="112"/>
    </row>
    <row r="39" spans="1:45"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344"/>
      <c r="AG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別紙2-10）1月1日～1月31日'!D39:AH39,'（別紙2-11）2月1日～2月29日'!D39:AF39)</f>
        <v>0</v>
      </c>
      <c r="AH39" s="112"/>
      <c r="AI39" s="112" t="str">
        <f t="shared" si="2"/>
        <v/>
      </c>
      <c r="AJ39" s="236" t="str">
        <f t="shared" si="3"/>
        <v/>
      </c>
      <c r="AK39" s="236"/>
      <c r="AL39" s="112"/>
      <c r="AM39" s="112"/>
      <c r="AN39" s="112"/>
      <c r="AO39" s="112"/>
      <c r="AP39" s="112"/>
      <c r="AQ39" s="112"/>
      <c r="AR39" s="112"/>
      <c r="AS39" s="112"/>
    </row>
    <row r="40" spans="1:45"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342"/>
      <c r="AG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別紙2-10）1月1日～1月31日'!D40:AH40,'（別紙2-11）2月1日～2月29日'!D40:AF40)</f>
        <v>0</v>
      </c>
      <c r="AH40" s="112"/>
      <c r="AI40" s="112" t="str">
        <f t="shared" si="2"/>
        <v/>
      </c>
      <c r="AJ40" s="236" t="str">
        <f t="shared" si="3"/>
        <v/>
      </c>
      <c r="AK40" s="236"/>
      <c r="AL40" s="112"/>
      <c r="AM40" s="112"/>
      <c r="AN40" s="112"/>
      <c r="AO40" s="112"/>
      <c r="AP40" s="112"/>
      <c r="AQ40" s="112"/>
      <c r="AR40" s="112"/>
      <c r="AS40" s="112"/>
    </row>
    <row r="41" spans="1:45"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342"/>
      <c r="AG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別紙2-10）1月1日～1月31日'!D41:AH41,'（別紙2-11）2月1日～2月29日'!D41:AF41)</f>
        <v>0</v>
      </c>
      <c r="AH41" s="112"/>
      <c r="AI41" s="112" t="str">
        <f t="shared" si="2"/>
        <v/>
      </c>
      <c r="AJ41" s="236" t="str">
        <f t="shared" si="3"/>
        <v/>
      </c>
      <c r="AK41" s="236"/>
      <c r="AL41" s="112"/>
      <c r="AM41" s="112"/>
      <c r="AN41" s="112"/>
      <c r="AO41" s="112"/>
      <c r="AP41" s="112"/>
      <c r="AQ41" s="112"/>
      <c r="AR41" s="112"/>
      <c r="AS41" s="112"/>
    </row>
    <row r="42" spans="1:45"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342"/>
      <c r="AG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別紙2-10）1月1日～1月31日'!D42:AH42,'（別紙2-11）2月1日～2月29日'!D42:AF42)</f>
        <v>0</v>
      </c>
      <c r="AI42" s="112" t="str">
        <f t="shared" si="2"/>
        <v/>
      </c>
      <c r="AJ42" s="236" t="str">
        <f t="shared" si="3"/>
        <v/>
      </c>
      <c r="AK42" s="236"/>
    </row>
    <row r="43" spans="1:45"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345"/>
      <c r="AG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別紙2-10）1月1日～1月31日'!D43:AH43,'（別紙2-11）2月1日～2月29日'!D43:AF43)</f>
        <v>0</v>
      </c>
      <c r="AI43" s="112" t="str">
        <f t="shared" si="2"/>
        <v/>
      </c>
      <c r="AJ43" s="236" t="str">
        <f t="shared" si="3"/>
        <v/>
      </c>
      <c r="AK43" s="236"/>
    </row>
    <row r="44" spans="1:45"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346"/>
      <c r="AG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別紙2-10）1月1日～1月31日'!D44:AH44,'（別紙2-11）2月1日～2月29日'!D44:AF44)</f>
        <v>0</v>
      </c>
      <c r="AI44" s="112" t="str">
        <f t="shared" si="2"/>
        <v/>
      </c>
      <c r="AJ44" s="236" t="str">
        <f t="shared" si="3"/>
        <v/>
      </c>
      <c r="AK44" s="236"/>
    </row>
    <row r="45" spans="1:45"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345"/>
      <c r="AG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別紙2-10）1月1日～1月31日'!D45:AH45,'（別紙2-11）2月1日～2月29日'!D45:AF45)</f>
        <v>0</v>
      </c>
      <c r="AI45" s="112" t="str">
        <f t="shared" si="2"/>
        <v/>
      </c>
      <c r="AJ45" s="236" t="str">
        <f t="shared" si="3"/>
        <v/>
      </c>
      <c r="AK45" s="236"/>
    </row>
    <row r="46" spans="1:45"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345"/>
      <c r="AG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別紙2-10）1月1日～1月31日'!D46:AH46,'（別紙2-11）2月1日～2月29日'!D46:AF46)</f>
        <v>0</v>
      </c>
      <c r="AI46" s="112" t="str">
        <f t="shared" si="2"/>
        <v/>
      </c>
      <c r="AJ46" s="236" t="str">
        <f t="shared" si="3"/>
        <v/>
      </c>
      <c r="AK46" s="236"/>
    </row>
    <row r="47" spans="1:45"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345"/>
      <c r="AG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別紙2-10）1月1日～1月31日'!D47:AH47,'（別紙2-11）2月1日～2月29日'!D47:AF47)</f>
        <v>0</v>
      </c>
      <c r="AI47" s="112" t="str">
        <f t="shared" si="2"/>
        <v/>
      </c>
      <c r="AJ47" s="236" t="str">
        <f t="shared" si="3"/>
        <v/>
      </c>
      <c r="AK47" s="236"/>
    </row>
    <row r="48" spans="1:45"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343"/>
      <c r="AG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別紙2-10）1月1日～1月31日'!D48:AH48,'（別紙2-11）2月1日～2月29日'!D48:AF48)</f>
        <v>0</v>
      </c>
      <c r="AI48" s="112" t="str">
        <f t="shared" si="2"/>
        <v/>
      </c>
      <c r="AJ48" s="236" t="str">
        <f t="shared" si="3"/>
        <v/>
      </c>
      <c r="AK48" s="236"/>
    </row>
    <row r="49" spans="1:37"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347"/>
      <c r="AG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別紙2-10）1月1日～1月31日'!D49:AH49,'（別紙2-11）2月1日～2月29日'!D49:AF49)</f>
        <v>0</v>
      </c>
      <c r="AI49" s="112" t="str">
        <f t="shared" si="2"/>
        <v/>
      </c>
      <c r="AJ49" s="236" t="str">
        <f t="shared" si="3"/>
        <v/>
      </c>
      <c r="AK49" s="236"/>
    </row>
    <row r="50" spans="1:37"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345"/>
      <c r="AG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別紙2-10）1月1日～1月31日'!D50:AH50,'（別紙2-11）2月1日～2月29日'!D50:AF50)</f>
        <v>0</v>
      </c>
      <c r="AI50" s="112" t="str">
        <f t="shared" si="2"/>
        <v/>
      </c>
      <c r="AJ50" s="236" t="str">
        <f t="shared" si="3"/>
        <v/>
      </c>
      <c r="AK50" s="236"/>
    </row>
    <row r="51" spans="1:37"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345"/>
      <c r="AG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別紙2-10）1月1日～1月31日'!D51:AH51,'（別紙2-11）2月1日～2月29日'!D51:AF51)</f>
        <v>0</v>
      </c>
      <c r="AI51" s="112" t="str">
        <f t="shared" si="2"/>
        <v/>
      </c>
      <c r="AJ51" s="236" t="str">
        <f t="shared" si="3"/>
        <v/>
      </c>
      <c r="AK51" s="236"/>
    </row>
    <row r="52" spans="1:37"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345"/>
      <c r="AG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別紙2-10）1月1日～1月31日'!D52:AH52,'（別紙2-11）2月1日～2月29日'!D52:AF52)</f>
        <v>0</v>
      </c>
      <c r="AI52" s="112" t="str">
        <f t="shared" si="2"/>
        <v/>
      </c>
      <c r="AJ52" s="236" t="str">
        <f t="shared" si="3"/>
        <v/>
      </c>
      <c r="AK52" s="236"/>
    </row>
    <row r="53" spans="1:37"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345"/>
      <c r="AG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別紙2-10）1月1日～1月31日'!D53:AH53,'（別紙2-11）2月1日～2月29日'!D53:AF53)</f>
        <v>0</v>
      </c>
      <c r="AI53" s="112" t="str">
        <f t="shared" si="2"/>
        <v/>
      </c>
      <c r="AJ53" s="236" t="str">
        <f t="shared" si="3"/>
        <v/>
      </c>
      <c r="AK53" s="236"/>
    </row>
    <row r="54" spans="1:37"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346"/>
      <c r="AG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別紙2-10）1月1日～1月31日'!D54:AH54,'（別紙2-11）2月1日～2月29日'!D54:AF54)</f>
        <v>0</v>
      </c>
      <c r="AI54" s="112" t="str">
        <f t="shared" si="2"/>
        <v/>
      </c>
      <c r="AJ54" s="236" t="str">
        <f t="shared" si="3"/>
        <v/>
      </c>
      <c r="AK54" s="236"/>
    </row>
    <row r="55" spans="1:37"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345"/>
      <c r="AG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別紙2-10）1月1日～1月31日'!D55:AH55,'（別紙2-11）2月1日～2月29日'!D55:AF55)</f>
        <v>0</v>
      </c>
      <c r="AI55" s="112" t="str">
        <f t="shared" si="2"/>
        <v/>
      </c>
      <c r="AJ55" s="236" t="str">
        <f t="shared" si="3"/>
        <v/>
      </c>
      <c r="AK55" s="236"/>
    </row>
    <row r="56" spans="1:37"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345"/>
      <c r="AG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別紙2-10）1月1日～1月31日'!D56:AH56,'（別紙2-11）2月1日～2月29日'!D56:AF56)</f>
        <v>0</v>
      </c>
      <c r="AI56" s="112" t="str">
        <f t="shared" si="2"/>
        <v/>
      </c>
      <c r="AJ56" s="236" t="str">
        <f t="shared" si="3"/>
        <v/>
      </c>
      <c r="AK56" s="236"/>
    </row>
    <row r="57" spans="1:37"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345"/>
      <c r="AG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別紙2-10）1月1日～1月31日'!D57:AH57,'（別紙2-11）2月1日～2月29日'!D57:AF57)</f>
        <v>0</v>
      </c>
      <c r="AI57" s="112" t="str">
        <f t="shared" si="2"/>
        <v/>
      </c>
      <c r="AJ57" s="236" t="str">
        <f t="shared" si="3"/>
        <v/>
      </c>
      <c r="AK57" s="236"/>
    </row>
    <row r="58" spans="1:37"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343"/>
      <c r="AG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別紙2-10）1月1日～1月31日'!D58:AH58,'（別紙2-11）2月1日～2月29日'!D58:AF58)</f>
        <v>0</v>
      </c>
      <c r="AI58" s="112" t="str">
        <f t="shared" si="2"/>
        <v/>
      </c>
      <c r="AJ58" s="236" t="str">
        <f t="shared" si="3"/>
        <v/>
      </c>
      <c r="AK58" s="236"/>
    </row>
    <row r="59" spans="1:37"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347"/>
      <c r="AG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別紙2-10）1月1日～1月31日'!D59:AH59,'（別紙2-11）2月1日～2月29日'!D59:AF59)</f>
        <v>0</v>
      </c>
      <c r="AI59" s="112" t="str">
        <f t="shared" si="2"/>
        <v/>
      </c>
      <c r="AJ59" s="236" t="str">
        <f t="shared" si="3"/>
        <v/>
      </c>
      <c r="AK59" s="236"/>
    </row>
    <row r="60" spans="1:37"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345"/>
      <c r="AG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別紙2-10）1月1日～1月31日'!D60:AH60,'（別紙2-11）2月1日～2月29日'!D60:AF60)</f>
        <v>0</v>
      </c>
      <c r="AI60" s="112" t="str">
        <f t="shared" si="2"/>
        <v/>
      </c>
      <c r="AJ60" s="236" t="str">
        <f t="shared" si="3"/>
        <v/>
      </c>
      <c r="AK60" s="236"/>
    </row>
    <row r="61" spans="1:37"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345"/>
      <c r="AG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別紙2-10）1月1日～1月31日'!D61:AH61,'（別紙2-11）2月1日～2月29日'!D61:AF61)</f>
        <v>0</v>
      </c>
      <c r="AI61" s="112" t="str">
        <f t="shared" si="2"/>
        <v/>
      </c>
      <c r="AJ61" s="236" t="str">
        <f t="shared" si="3"/>
        <v/>
      </c>
      <c r="AK61" s="236"/>
    </row>
    <row r="62" spans="1:37"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345"/>
      <c r="AG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別紙2-10）1月1日～1月31日'!D62:AH62,'（別紙2-11）2月1日～2月29日'!D62:AF62)</f>
        <v>0</v>
      </c>
      <c r="AI62" s="112" t="str">
        <f t="shared" si="2"/>
        <v/>
      </c>
      <c r="AJ62" s="236" t="str">
        <f t="shared" si="3"/>
        <v/>
      </c>
      <c r="AK62" s="236"/>
    </row>
    <row r="63" spans="1:37"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345"/>
      <c r="AG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別紙2-10）1月1日～1月31日'!D63:AH63,'（別紙2-11）2月1日～2月29日'!D63:AF63)</f>
        <v>0</v>
      </c>
      <c r="AI63" s="112" t="str">
        <f t="shared" si="2"/>
        <v/>
      </c>
      <c r="AJ63" s="236" t="str">
        <f t="shared" si="3"/>
        <v/>
      </c>
      <c r="AK63" s="236"/>
    </row>
    <row r="64" spans="1:37"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346"/>
      <c r="AG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別紙2-10）1月1日～1月31日'!D64:AH64,'（別紙2-11）2月1日～2月29日'!D64:AF64)</f>
        <v>0</v>
      </c>
      <c r="AI64" s="112" t="str">
        <f t="shared" si="2"/>
        <v/>
      </c>
      <c r="AJ64" s="236" t="str">
        <f t="shared" si="3"/>
        <v/>
      </c>
      <c r="AK64" s="236"/>
    </row>
    <row r="65" spans="1:37"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345"/>
      <c r="AG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別紙2-10）1月1日～1月31日'!D65:AH65,'（別紙2-11）2月1日～2月29日'!D65:AF65)</f>
        <v>0</v>
      </c>
      <c r="AI65" s="112" t="str">
        <f t="shared" si="2"/>
        <v/>
      </c>
      <c r="AJ65" s="236" t="str">
        <f t="shared" si="3"/>
        <v/>
      </c>
      <c r="AK65" s="236"/>
    </row>
    <row r="66" spans="1:37"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345"/>
      <c r="AG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別紙2-10）1月1日～1月31日'!D66:AH66,'（別紙2-11）2月1日～2月29日'!D66:AF66)</f>
        <v>0</v>
      </c>
      <c r="AI66" s="112" t="str">
        <f t="shared" si="2"/>
        <v/>
      </c>
      <c r="AJ66" s="236" t="str">
        <f t="shared" si="3"/>
        <v/>
      </c>
      <c r="AK66" s="236"/>
    </row>
    <row r="67" spans="1:37"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345"/>
      <c r="AG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別紙2-10）1月1日～1月31日'!D67:AH67,'（別紙2-11）2月1日～2月29日'!D67:AF67)</f>
        <v>0</v>
      </c>
      <c r="AI67" s="112" t="str">
        <f t="shared" si="2"/>
        <v/>
      </c>
      <c r="AJ67" s="236" t="str">
        <f t="shared" si="3"/>
        <v/>
      </c>
      <c r="AK67" s="236"/>
    </row>
    <row r="68" spans="1:37"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343"/>
      <c r="AG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別紙2-10）1月1日～1月31日'!D68:AH68,'（別紙2-11）2月1日～2月29日'!D68:AF68)</f>
        <v>0</v>
      </c>
      <c r="AI68" s="112" t="str">
        <f t="shared" si="2"/>
        <v/>
      </c>
      <c r="AJ68" s="236" t="str">
        <f t="shared" si="3"/>
        <v/>
      </c>
      <c r="AK68" s="236"/>
    </row>
    <row r="69" spans="1:37"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347"/>
      <c r="AG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別紙2-10）1月1日～1月31日'!D69:AH69,'（別紙2-11）2月1日～2月29日'!D69:AF69)</f>
        <v>0</v>
      </c>
      <c r="AI69" s="112" t="str">
        <f t="shared" si="2"/>
        <v/>
      </c>
      <c r="AJ69" s="236" t="str">
        <f t="shared" si="3"/>
        <v/>
      </c>
      <c r="AK69" s="236"/>
    </row>
    <row r="70" spans="1:37"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345"/>
      <c r="AG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別紙2-10）1月1日～1月31日'!D70:AH70,'（別紙2-11）2月1日～2月29日'!D70:AF70)</f>
        <v>0</v>
      </c>
      <c r="AI70" s="112" t="str">
        <f t="shared" si="2"/>
        <v/>
      </c>
      <c r="AJ70" s="236" t="str">
        <f t="shared" si="3"/>
        <v/>
      </c>
      <c r="AK70" s="236"/>
    </row>
    <row r="71" spans="1:37"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345"/>
      <c r="AG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別紙2-10）1月1日～1月31日'!D71:AH71,'（別紙2-11）2月1日～2月29日'!D71:AF71)</f>
        <v>0</v>
      </c>
      <c r="AI71" s="112" t="str">
        <f t="shared" si="2"/>
        <v/>
      </c>
      <c r="AJ71" s="236" t="str">
        <f t="shared" si="3"/>
        <v/>
      </c>
      <c r="AK71" s="236"/>
    </row>
    <row r="72" spans="1:37"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345"/>
      <c r="AG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別紙2-10）1月1日～1月31日'!D72:AH72,'（別紙2-11）2月1日～2月29日'!D72:AF72)</f>
        <v>0</v>
      </c>
      <c r="AI72" s="112" t="str">
        <f t="shared" si="2"/>
        <v/>
      </c>
      <c r="AJ72" s="236" t="str">
        <f t="shared" si="3"/>
        <v/>
      </c>
      <c r="AK72" s="236"/>
    </row>
    <row r="73" spans="1:37"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345"/>
      <c r="AG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別紙2-10）1月1日～1月31日'!D73:AH73,'（別紙2-11）2月1日～2月29日'!D73:AF73)</f>
        <v>0</v>
      </c>
      <c r="AI73" s="112" t="str">
        <f t="shared" si="2"/>
        <v/>
      </c>
      <c r="AJ73" s="236" t="str">
        <f t="shared" si="3"/>
        <v/>
      </c>
      <c r="AK73" s="236"/>
    </row>
    <row r="74" spans="1:37"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346"/>
      <c r="AG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別紙2-10）1月1日～1月31日'!D74:AH74,'（別紙2-11）2月1日～2月29日'!D74:AF74)</f>
        <v>0</v>
      </c>
      <c r="AI74" s="112" t="str">
        <f t="shared" si="2"/>
        <v/>
      </c>
      <c r="AJ74" s="236" t="str">
        <f t="shared" si="3"/>
        <v/>
      </c>
      <c r="AK74" s="236"/>
    </row>
    <row r="75" spans="1:37"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345"/>
      <c r="AG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別紙2-10）1月1日～1月31日'!D75:AH75,'（別紙2-11）2月1日～2月29日'!D75:AF75)</f>
        <v>0</v>
      </c>
      <c r="AI75" s="112" t="str">
        <f t="shared" si="2"/>
        <v/>
      </c>
      <c r="AJ75" s="236" t="str">
        <f t="shared" si="3"/>
        <v/>
      </c>
      <c r="AK75" s="236"/>
    </row>
    <row r="76" spans="1:37"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345"/>
      <c r="AG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別紙2-10）1月1日～1月31日'!D76:AH76,'（別紙2-11）2月1日～2月29日'!D76:AF76)</f>
        <v>0</v>
      </c>
      <c r="AI76" s="112" t="str">
        <f t="shared" si="2"/>
        <v/>
      </c>
      <c r="AJ76" s="236" t="str">
        <f t="shared" si="3"/>
        <v/>
      </c>
      <c r="AK76" s="236"/>
    </row>
    <row r="77" spans="1:37"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345"/>
      <c r="AG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別紙2-10）1月1日～1月31日'!D77:AH77,'（別紙2-11）2月1日～2月29日'!D77:AF77)</f>
        <v>0</v>
      </c>
      <c r="AI77" s="112" t="str">
        <f t="shared" si="2"/>
        <v/>
      </c>
      <c r="AJ77" s="236" t="str">
        <f t="shared" si="3"/>
        <v/>
      </c>
      <c r="AK77" s="236"/>
    </row>
    <row r="78" spans="1:37"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343"/>
      <c r="AG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別紙2-10）1月1日～1月31日'!D78:AH78,'（別紙2-11）2月1日～2月29日'!D78:AF78)</f>
        <v>0</v>
      </c>
      <c r="AI78" s="112" t="str">
        <f t="shared" si="2"/>
        <v/>
      </c>
      <c r="AJ78" s="236" t="str">
        <f t="shared" si="3"/>
        <v/>
      </c>
      <c r="AK78" s="236"/>
    </row>
    <row r="79" spans="1:37"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347"/>
      <c r="AG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別紙2-10）1月1日～1月31日'!D79:AH79,'（別紙2-11）2月1日～2月29日'!D79:AF79)</f>
        <v>0</v>
      </c>
      <c r="AI79" s="112" t="str">
        <f t="shared" ref="AI79:AI142" si="4">IFERROR(MATCH(0,INDEX(0/($D79:$AF79&lt;&gt;""),),0),"")</f>
        <v/>
      </c>
      <c r="AJ79" s="236" t="str">
        <f t="shared" ref="AJ79:AJ142" si="5">IFERROR(MATCH(MAX($D79:$AF79)+1,$D79:$AF79,1),"")</f>
        <v/>
      </c>
      <c r="AK79" s="236"/>
    </row>
    <row r="80" spans="1:37"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345"/>
      <c r="AG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別紙2-10）1月1日～1月31日'!D80:AH80,'（別紙2-11）2月1日～2月29日'!D80:AF80)</f>
        <v>0</v>
      </c>
      <c r="AI80" s="112" t="str">
        <f t="shared" si="4"/>
        <v/>
      </c>
      <c r="AJ80" s="236" t="str">
        <f t="shared" si="5"/>
        <v/>
      </c>
      <c r="AK80" s="236"/>
    </row>
    <row r="81" spans="1:37"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345"/>
      <c r="AG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別紙2-10）1月1日～1月31日'!D81:AH81,'（別紙2-11）2月1日～2月29日'!D81:AF81)</f>
        <v>0</v>
      </c>
      <c r="AI81" s="112" t="str">
        <f t="shared" si="4"/>
        <v/>
      </c>
      <c r="AJ81" s="236" t="str">
        <f t="shared" si="5"/>
        <v/>
      </c>
      <c r="AK81" s="236"/>
    </row>
    <row r="82" spans="1:37"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345"/>
      <c r="AG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別紙2-10）1月1日～1月31日'!D82:AH82,'（別紙2-11）2月1日～2月29日'!D82:AF82)</f>
        <v>0</v>
      </c>
      <c r="AI82" s="112" t="str">
        <f t="shared" si="4"/>
        <v/>
      </c>
      <c r="AJ82" s="236" t="str">
        <f t="shared" si="5"/>
        <v/>
      </c>
      <c r="AK82" s="236"/>
    </row>
    <row r="83" spans="1:37"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345"/>
      <c r="AG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別紙2-10）1月1日～1月31日'!D83:AH83,'（別紙2-11）2月1日～2月29日'!D83:AF83)</f>
        <v>0</v>
      </c>
      <c r="AI83" s="112" t="str">
        <f t="shared" si="4"/>
        <v/>
      </c>
      <c r="AJ83" s="236" t="str">
        <f t="shared" si="5"/>
        <v/>
      </c>
      <c r="AK83" s="236"/>
    </row>
    <row r="84" spans="1:37"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346"/>
      <c r="AG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別紙2-10）1月1日～1月31日'!D84:AH84,'（別紙2-11）2月1日～2月29日'!D84:AF84)</f>
        <v>0</v>
      </c>
      <c r="AI84" s="112" t="str">
        <f t="shared" si="4"/>
        <v/>
      </c>
      <c r="AJ84" s="236" t="str">
        <f t="shared" si="5"/>
        <v/>
      </c>
      <c r="AK84" s="236"/>
    </row>
    <row r="85" spans="1:37"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345"/>
      <c r="AG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別紙2-10）1月1日～1月31日'!D85:AH85,'（別紙2-11）2月1日～2月29日'!D85:AF85)</f>
        <v>0</v>
      </c>
      <c r="AI85" s="112" t="str">
        <f t="shared" si="4"/>
        <v/>
      </c>
      <c r="AJ85" s="236" t="str">
        <f t="shared" si="5"/>
        <v/>
      </c>
      <c r="AK85" s="236"/>
    </row>
    <row r="86" spans="1:37"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345"/>
      <c r="AG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別紙2-10）1月1日～1月31日'!D86:AH86,'（別紙2-11）2月1日～2月29日'!D86:AF86)</f>
        <v>0</v>
      </c>
      <c r="AI86" s="112" t="str">
        <f t="shared" si="4"/>
        <v/>
      </c>
      <c r="AJ86" s="236" t="str">
        <f t="shared" si="5"/>
        <v/>
      </c>
      <c r="AK86" s="236"/>
    </row>
    <row r="87" spans="1:37"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345"/>
      <c r="AG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別紙2-10）1月1日～1月31日'!D87:AH87,'（別紙2-11）2月1日～2月29日'!D87:AF87)</f>
        <v>0</v>
      </c>
      <c r="AI87" s="112" t="str">
        <f t="shared" si="4"/>
        <v/>
      </c>
      <c r="AJ87" s="236" t="str">
        <f t="shared" si="5"/>
        <v/>
      </c>
      <c r="AK87" s="236"/>
    </row>
    <row r="88" spans="1:37"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343"/>
      <c r="AG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別紙2-10）1月1日～1月31日'!D88:AH88,'（別紙2-11）2月1日～2月29日'!D88:AF88)</f>
        <v>0</v>
      </c>
      <c r="AI88" s="112" t="str">
        <f t="shared" si="4"/>
        <v/>
      </c>
      <c r="AJ88" s="236" t="str">
        <f t="shared" si="5"/>
        <v/>
      </c>
      <c r="AK88" s="236"/>
    </row>
    <row r="89" spans="1:37"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347"/>
      <c r="AG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別紙2-10）1月1日～1月31日'!D89:AH89,'（別紙2-11）2月1日～2月29日'!D89:AF89)</f>
        <v>0</v>
      </c>
      <c r="AI89" s="112" t="str">
        <f t="shared" si="4"/>
        <v/>
      </c>
      <c r="AJ89" s="236" t="str">
        <f t="shared" si="5"/>
        <v/>
      </c>
      <c r="AK89" s="236"/>
    </row>
    <row r="90" spans="1:37"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345"/>
      <c r="AG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別紙2-10）1月1日～1月31日'!D90:AH90,'（別紙2-11）2月1日～2月29日'!D90:AF90)</f>
        <v>0</v>
      </c>
      <c r="AI90" s="112" t="str">
        <f t="shared" si="4"/>
        <v/>
      </c>
      <c r="AJ90" s="236" t="str">
        <f t="shared" si="5"/>
        <v/>
      </c>
      <c r="AK90" s="236"/>
    </row>
    <row r="91" spans="1:37"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345"/>
      <c r="AG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別紙2-10）1月1日～1月31日'!D91:AH91,'（別紙2-11）2月1日～2月29日'!D91:AF91)</f>
        <v>0</v>
      </c>
      <c r="AI91" s="112" t="str">
        <f t="shared" si="4"/>
        <v/>
      </c>
      <c r="AJ91" s="236" t="str">
        <f t="shared" si="5"/>
        <v/>
      </c>
      <c r="AK91" s="236"/>
    </row>
    <row r="92" spans="1:37"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345"/>
      <c r="AG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別紙2-10）1月1日～1月31日'!D92:AH92,'（別紙2-11）2月1日～2月29日'!D92:AF92)</f>
        <v>0</v>
      </c>
      <c r="AI92" s="112" t="str">
        <f t="shared" si="4"/>
        <v/>
      </c>
      <c r="AJ92" s="236" t="str">
        <f t="shared" si="5"/>
        <v/>
      </c>
      <c r="AK92" s="236"/>
    </row>
    <row r="93" spans="1:37"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345"/>
      <c r="AG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別紙2-10）1月1日～1月31日'!D93:AH93,'（別紙2-11）2月1日～2月29日'!D93:AF93)</f>
        <v>0</v>
      </c>
      <c r="AI93" s="112" t="str">
        <f t="shared" si="4"/>
        <v/>
      </c>
      <c r="AJ93" s="236" t="str">
        <f t="shared" si="5"/>
        <v/>
      </c>
      <c r="AK93" s="236"/>
    </row>
    <row r="94" spans="1:37"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346"/>
      <c r="AG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別紙2-10）1月1日～1月31日'!D94:AH94,'（別紙2-11）2月1日～2月29日'!D94:AF94)</f>
        <v>0</v>
      </c>
      <c r="AI94" s="112" t="str">
        <f t="shared" si="4"/>
        <v/>
      </c>
      <c r="AJ94" s="236" t="str">
        <f t="shared" si="5"/>
        <v/>
      </c>
      <c r="AK94" s="236"/>
    </row>
    <row r="95" spans="1:37"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345"/>
      <c r="AG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別紙2-10）1月1日～1月31日'!D95:AH95,'（別紙2-11）2月1日～2月29日'!D95:AF95)</f>
        <v>0</v>
      </c>
      <c r="AI95" s="112" t="str">
        <f t="shared" si="4"/>
        <v/>
      </c>
      <c r="AJ95" s="236" t="str">
        <f t="shared" si="5"/>
        <v/>
      </c>
      <c r="AK95" s="236"/>
    </row>
    <row r="96" spans="1:37"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345"/>
      <c r="AG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別紙2-10）1月1日～1月31日'!D96:AH96,'（別紙2-11）2月1日～2月29日'!D96:AF96)</f>
        <v>0</v>
      </c>
      <c r="AI96" s="112" t="str">
        <f t="shared" si="4"/>
        <v/>
      </c>
      <c r="AJ96" s="236" t="str">
        <f t="shared" si="5"/>
        <v/>
      </c>
      <c r="AK96" s="236"/>
    </row>
    <row r="97" spans="1:37"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345"/>
      <c r="AG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別紙2-10）1月1日～1月31日'!D97:AH97,'（別紙2-11）2月1日～2月29日'!D97:AF97)</f>
        <v>0</v>
      </c>
      <c r="AI97" s="112" t="str">
        <f t="shared" si="4"/>
        <v/>
      </c>
      <c r="AJ97" s="236" t="str">
        <f t="shared" si="5"/>
        <v/>
      </c>
      <c r="AK97" s="236"/>
    </row>
    <row r="98" spans="1:37"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343"/>
      <c r="AG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別紙2-10）1月1日～1月31日'!D98:AH98,'（別紙2-11）2月1日～2月29日'!D98:AF98)</f>
        <v>0</v>
      </c>
      <c r="AI98" s="112" t="str">
        <f t="shared" si="4"/>
        <v/>
      </c>
      <c r="AJ98" s="236" t="str">
        <f t="shared" si="5"/>
        <v/>
      </c>
      <c r="AK98" s="236"/>
    </row>
    <row r="99" spans="1:37"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347"/>
      <c r="AG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別紙2-10）1月1日～1月31日'!D99:AH99,'（別紙2-11）2月1日～2月29日'!D99:AF99)</f>
        <v>0</v>
      </c>
      <c r="AI99" s="112" t="str">
        <f t="shared" si="4"/>
        <v/>
      </c>
      <c r="AJ99" s="236" t="str">
        <f t="shared" si="5"/>
        <v/>
      </c>
      <c r="AK99" s="236"/>
    </row>
    <row r="100" spans="1:37"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345"/>
      <c r="AG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別紙2-10）1月1日～1月31日'!D100:AH100,'（別紙2-11）2月1日～2月29日'!D100:AF100)</f>
        <v>0</v>
      </c>
      <c r="AI100" s="112" t="str">
        <f t="shared" si="4"/>
        <v/>
      </c>
      <c r="AJ100" s="236" t="str">
        <f t="shared" si="5"/>
        <v/>
      </c>
      <c r="AK100" s="236"/>
    </row>
    <row r="101" spans="1:37"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345"/>
      <c r="AG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別紙2-10）1月1日～1月31日'!D101:AH101,'（別紙2-11）2月1日～2月29日'!D101:AF101)</f>
        <v>0</v>
      </c>
      <c r="AI101" s="112" t="str">
        <f t="shared" si="4"/>
        <v/>
      </c>
      <c r="AJ101" s="236" t="str">
        <f t="shared" si="5"/>
        <v/>
      </c>
      <c r="AK101" s="236"/>
    </row>
    <row r="102" spans="1:37"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345"/>
      <c r="AG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別紙2-10）1月1日～1月31日'!D102:AH102,'（別紙2-11）2月1日～2月29日'!D102:AF102)</f>
        <v>0</v>
      </c>
      <c r="AI102" s="112" t="str">
        <f t="shared" si="4"/>
        <v/>
      </c>
      <c r="AJ102" s="236" t="str">
        <f t="shared" si="5"/>
        <v/>
      </c>
      <c r="AK102" s="236"/>
    </row>
    <row r="103" spans="1:37"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345"/>
      <c r="AG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別紙2-10）1月1日～1月31日'!D103:AH103,'（別紙2-11）2月1日～2月29日'!D103:AF103)</f>
        <v>0</v>
      </c>
      <c r="AI103" s="112" t="str">
        <f t="shared" si="4"/>
        <v/>
      </c>
      <c r="AJ103" s="236" t="str">
        <f t="shared" si="5"/>
        <v/>
      </c>
      <c r="AK103" s="236"/>
    </row>
    <row r="104" spans="1:37"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346"/>
      <c r="AG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別紙2-10）1月1日～1月31日'!D104:AH104,'（別紙2-11）2月1日～2月29日'!D104:AF104)</f>
        <v>0</v>
      </c>
      <c r="AI104" s="112" t="str">
        <f t="shared" si="4"/>
        <v/>
      </c>
      <c r="AJ104" s="236" t="str">
        <f t="shared" si="5"/>
        <v/>
      </c>
      <c r="AK104" s="236"/>
    </row>
    <row r="105" spans="1:37"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345"/>
      <c r="AG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別紙2-10）1月1日～1月31日'!D105:AH105,'（別紙2-11）2月1日～2月29日'!D105:AF105)</f>
        <v>0</v>
      </c>
      <c r="AI105" s="112" t="str">
        <f t="shared" si="4"/>
        <v/>
      </c>
      <c r="AJ105" s="236" t="str">
        <f t="shared" si="5"/>
        <v/>
      </c>
      <c r="AK105" s="236"/>
    </row>
    <row r="106" spans="1:37"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345"/>
      <c r="AG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別紙2-10）1月1日～1月31日'!D106:AH106,'（別紙2-11）2月1日～2月29日'!D106:AF106)</f>
        <v>0</v>
      </c>
      <c r="AI106" s="112" t="str">
        <f t="shared" si="4"/>
        <v/>
      </c>
      <c r="AJ106" s="236" t="str">
        <f t="shared" si="5"/>
        <v/>
      </c>
      <c r="AK106" s="236"/>
    </row>
    <row r="107" spans="1:37"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345"/>
      <c r="AG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別紙2-10）1月1日～1月31日'!D107:AH107,'（別紙2-11）2月1日～2月29日'!D107:AF107)</f>
        <v>0</v>
      </c>
      <c r="AI107" s="112" t="str">
        <f t="shared" si="4"/>
        <v/>
      </c>
      <c r="AJ107" s="236" t="str">
        <f t="shared" si="5"/>
        <v/>
      </c>
      <c r="AK107" s="236"/>
    </row>
    <row r="108" spans="1:37"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343"/>
      <c r="AG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別紙2-10）1月1日～1月31日'!D108:AH108,'（別紙2-11）2月1日～2月29日'!D108:AF108)</f>
        <v>0</v>
      </c>
      <c r="AI108" s="112" t="str">
        <f t="shared" si="4"/>
        <v/>
      </c>
      <c r="AJ108" s="236" t="str">
        <f t="shared" si="5"/>
        <v/>
      </c>
      <c r="AK108" s="236"/>
    </row>
    <row r="109" spans="1:37"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347"/>
      <c r="AG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別紙2-10）1月1日～1月31日'!D109:AH109,'（別紙2-11）2月1日～2月29日'!D109:AF109)</f>
        <v>0</v>
      </c>
      <c r="AI109" s="112" t="str">
        <f t="shared" si="4"/>
        <v/>
      </c>
      <c r="AJ109" s="236" t="str">
        <f t="shared" si="5"/>
        <v/>
      </c>
      <c r="AK109" s="236"/>
    </row>
    <row r="110" spans="1:37"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345"/>
      <c r="AG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別紙2-10）1月1日～1月31日'!D110:AH110,'（別紙2-11）2月1日～2月29日'!D110:AF110)</f>
        <v>0</v>
      </c>
      <c r="AI110" s="112" t="str">
        <f t="shared" si="4"/>
        <v/>
      </c>
      <c r="AJ110" s="236" t="str">
        <f t="shared" si="5"/>
        <v/>
      </c>
      <c r="AK110" s="236"/>
    </row>
    <row r="111" spans="1:37"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345"/>
      <c r="AG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別紙2-10）1月1日～1月31日'!D111:AH111,'（別紙2-11）2月1日～2月29日'!D111:AF111)</f>
        <v>0</v>
      </c>
      <c r="AI111" s="112" t="str">
        <f t="shared" si="4"/>
        <v/>
      </c>
      <c r="AJ111" s="236" t="str">
        <f t="shared" si="5"/>
        <v/>
      </c>
      <c r="AK111" s="236"/>
    </row>
    <row r="112" spans="1:37"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345"/>
      <c r="AG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別紙2-10）1月1日～1月31日'!D112:AH112,'（別紙2-11）2月1日～2月29日'!D112:AF112)</f>
        <v>0</v>
      </c>
      <c r="AI112" s="112" t="str">
        <f t="shared" si="4"/>
        <v/>
      </c>
      <c r="AJ112" s="236" t="str">
        <f t="shared" si="5"/>
        <v/>
      </c>
      <c r="AK112" s="236"/>
    </row>
    <row r="113" spans="1:37"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345"/>
      <c r="AG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別紙2-10）1月1日～1月31日'!D113:AH113,'（別紙2-11）2月1日～2月29日'!D113:AF113)</f>
        <v>0</v>
      </c>
      <c r="AI113" s="112" t="str">
        <f t="shared" si="4"/>
        <v/>
      </c>
      <c r="AJ113" s="236" t="str">
        <f t="shared" si="5"/>
        <v/>
      </c>
      <c r="AK113" s="236"/>
    </row>
    <row r="114" spans="1:37"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346"/>
      <c r="AG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別紙2-10）1月1日～1月31日'!D114:AH114,'（別紙2-11）2月1日～2月29日'!D114:AF114)</f>
        <v>0</v>
      </c>
      <c r="AI114" s="112" t="str">
        <f t="shared" si="4"/>
        <v/>
      </c>
      <c r="AJ114" s="236" t="str">
        <f t="shared" si="5"/>
        <v/>
      </c>
      <c r="AK114" s="236"/>
    </row>
    <row r="115" spans="1:37"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345"/>
      <c r="AG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別紙2-10）1月1日～1月31日'!D115:AH115,'（別紙2-11）2月1日～2月29日'!D115:AF115)</f>
        <v>0</v>
      </c>
      <c r="AI115" s="112" t="str">
        <f t="shared" si="4"/>
        <v/>
      </c>
      <c r="AJ115" s="236" t="str">
        <f t="shared" si="5"/>
        <v/>
      </c>
      <c r="AK115" s="236"/>
    </row>
    <row r="116" spans="1:37"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345"/>
      <c r="AG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別紙2-10）1月1日～1月31日'!D116:AH116,'（別紙2-11）2月1日～2月29日'!D116:AF116)</f>
        <v>0</v>
      </c>
      <c r="AI116" s="112" t="str">
        <f t="shared" si="4"/>
        <v/>
      </c>
      <c r="AJ116" s="236" t="str">
        <f t="shared" si="5"/>
        <v/>
      </c>
      <c r="AK116" s="236"/>
    </row>
    <row r="117" spans="1:37"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345"/>
      <c r="AG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別紙2-10）1月1日～1月31日'!D117:AH117,'（別紙2-11）2月1日～2月29日'!D117:AF117)</f>
        <v>0</v>
      </c>
      <c r="AI117" s="112" t="str">
        <f t="shared" si="4"/>
        <v/>
      </c>
      <c r="AJ117" s="236" t="str">
        <f t="shared" si="5"/>
        <v/>
      </c>
      <c r="AK117" s="236"/>
    </row>
    <row r="118" spans="1:37"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343"/>
      <c r="AG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別紙2-10）1月1日～1月31日'!D118:AH118,'（別紙2-11）2月1日～2月29日'!D118:AF118)</f>
        <v>0</v>
      </c>
      <c r="AI118" s="112" t="str">
        <f t="shared" si="4"/>
        <v/>
      </c>
      <c r="AJ118" s="236" t="str">
        <f t="shared" si="5"/>
        <v/>
      </c>
      <c r="AK118" s="236"/>
    </row>
    <row r="119" spans="1:37"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347"/>
      <c r="AG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別紙2-10）1月1日～1月31日'!D119:AH119,'（別紙2-11）2月1日～2月29日'!D119:AF119)</f>
        <v>0</v>
      </c>
      <c r="AI119" s="112" t="str">
        <f t="shared" si="4"/>
        <v/>
      </c>
      <c r="AJ119" s="236" t="str">
        <f t="shared" si="5"/>
        <v/>
      </c>
      <c r="AK119" s="236"/>
    </row>
    <row r="120" spans="1:37"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345"/>
      <c r="AG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別紙2-10）1月1日～1月31日'!D120:AH120,'（別紙2-11）2月1日～2月29日'!D120:AF120)</f>
        <v>0</v>
      </c>
      <c r="AI120" s="112" t="str">
        <f t="shared" si="4"/>
        <v/>
      </c>
      <c r="AJ120" s="236" t="str">
        <f t="shared" si="5"/>
        <v/>
      </c>
      <c r="AK120" s="236"/>
    </row>
    <row r="121" spans="1:37"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345"/>
      <c r="AG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別紙2-10）1月1日～1月31日'!D121:AH121,'（別紙2-11）2月1日～2月29日'!D121:AF121)</f>
        <v>0</v>
      </c>
      <c r="AI121" s="112" t="str">
        <f t="shared" si="4"/>
        <v/>
      </c>
      <c r="AJ121" s="236" t="str">
        <f t="shared" si="5"/>
        <v/>
      </c>
      <c r="AK121" s="236"/>
    </row>
    <row r="122" spans="1:37"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345"/>
      <c r="AG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別紙2-10）1月1日～1月31日'!D122:AH122,'（別紙2-11）2月1日～2月29日'!D122:AF122)</f>
        <v>0</v>
      </c>
      <c r="AI122" s="112" t="str">
        <f t="shared" si="4"/>
        <v/>
      </c>
      <c r="AJ122" s="236" t="str">
        <f t="shared" si="5"/>
        <v/>
      </c>
      <c r="AK122" s="236"/>
    </row>
    <row r="123" spans="1:37"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345"/>
      <c r="AG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別紙2-10）1月1日～1月31日'!D123:AH123,'（別紙2-11）2月1日～2月29日'!D123:AF123)</f>
        <v>0</v>
      </c>
      <c r="AI123" s="112" t="str">
        <f t="shared" si="4"/>
        <v/>
      </c>
      <c r="AJ123" s="236" t="str">
        <f t="shared" si="5"/>
        <v/>
      </c>
      <c r="AK123" s="236"/>
    </row>
    <row r="124" spans="1:37"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346"/>
      <c r="AG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別紙2-10）1月1日～1月31日'!D124:AH124,'（別紙2-11）2月1日～2月29日'!D124:AF124)</f>
        <v>0</v>
      </c>
      <c r="AI124" s="112" t="str">
        <f t="shared" si="4"/>
        <v/>
      </c>
      <c r="AJ124" s="236" t="str">
        <f t="shared" si="5"/>
        <v/>
      </c>
      <c r="AK124" s="236"/>
    </row>
    <row r="125" spans="1:37"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345"/>
      <c r="AG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別紙2-10）1月1日～1月31日'!D125:AH125,'（別紙2-11）2月1日～2月29日'!D125:AF125)</f>
        <v>0</v>
      </c>
      <c r="AI125" s="112" t="str">
        <f t="shared" si="4"/>
        <v/>
      </c>
      <c r="AJ125" s="236" t="str">
        <f t="shared" si="5"/>
        <v/>
      </c>
      <c r="AK125" s="236"/>
    </row>
    <row r="126" spans="1:37"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345"/>
      <c r="AG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別紙2-10）1月1日～1月31日'!D126:AH126,'（別紙2-11）2月1日～2月29日'!D126:AF126)</f>
        <v>0</v>
      </c>
      <c r="AI126" s="112" t="str">
        <f t="shared" si="4"/>
        <v/>
      </c>
      <c r="AJ126" s="236" t="str">
        <f t="shared" si="5"/>
        <v/>
      </c>
      <c r="AK126" s="236"/>
    </row>
    <row r="127" spans="1:37"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345"/>
      <c r="AG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別紙2-10）1月1日～1月31日'!D127:AH127,'（別紙2-11）2月1日～2月29日'!D127:AF127)</f>
        <v>0</v>
      </c>
      <c r="AI127" s="112" t="str">
        <f t="shared" si="4"/>
        <v/>
      </c>
      <c r="AJ127" s="236" t="str">
        <f t="shared" si="5"/>
        <v/>
      </c>
      <c r="AK127" s="236"/>
    </row>
    <row r="128" spans="1:37"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343"/>
      <c r="AG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別紙2-10）1月1日～1月31日'!D128:AH128,'（別紙2-11）2月1日～2月29日'!D128:AF128)</f>
        <v>0</v>
      </c>
      <c r="AI128" s="112" t="str">
        <f t="shared" si="4"/>
        <v/>
      </c>
      <c r="AJ128" s="236" t="str">
        <f t="shared" si="5"/>
        <v/>
      </c>
      <c r="AK128" s="236"/>
    </row>
    <row r="129" spans="1:37"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347"/>
      <c r="AG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別紙2-10）1月1日～1月31日'!D129:AH129,'（別紙2-11）2月1日～2月29日'!D129:AF129)</f>
        <v>0</v>
      </c>
      <c r="AI129" s="112" t="str">
        <f t="shared" si="4"/>
        <v/>
      </c>
      <c r="AJ129" s="236" t="str">
        <f t="shared" si="5"/>
        <v/>
      </c>
      <c r="AK129" s="236"/>
    </row>
    <row r="130" spans="1:37"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345"/>
      <c r="AG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別紙2-10）1月1日～1月31日'!D130:AH130,'（別紙2-11）2月1日～2月29日'!D130:AF130)</f>
        <v>0</v>
      </c>
      <c r="AI130" s="112" t="str">
        <f t="shared" si="4"/>
        <v/>
      </c>
      <c r="AJ130" s="236" t="str">
        <f t="shared" si="5"/>
        <v/>
      </c>
      <c r="AK130" s="236"/>
    </row>
    <row r="131" spans="1:37"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345"/>
      <c r="AG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別紙2-10）1月1日～1月31日'!D131:AH131,'（別紙2-11）2月1日～2月29日'!D131:AF131)</f>
        <v>0</v>
      </c>
      <c r="AI131" s="112" t="str">
        <f t="shared" si="4"/>
        <v/>
      </c>
      <c r="AJ131" s="236" t="str">
        <f t="shared" si="5"/>
        <v/>
      </c>
      <c r="AK131" s="236"/>
    </row>
    <row r="132" spans="1:37"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345"/>
      <c r="AG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別紙2-10）1月1日～1月31日'!D132:AH132,'（別紙2-11）2月1日～2月29日'!D132:AF132)</f>
        <v>0</v>
      </c>
      <c r="AI132" s="112" t="str">
        <f t="shared" si="4"/>
        <v/>
      </c>
      <c r="AJ132" s="236" t="str">
        <f t="shared" si="5"/>
        <v/>
      </c>
      <c r="AK132" s="236"/>
    </row>
    <row r="133" spans="1:37"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345"/>
      <c r="AG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別紙2-10）1月1日～1月31日'!D133:AH133,'（別紙2-11）2月1日～2月29日'!D133:AF133)</f>
        <v>0</v>
      </c>
      <c r="AI133" s="112" t="str">
        <f t="shared" si="4"/>
        <v/>
      </c>
      <c r="AJ133" s="236" t="str">
        <f t="shared" si="5"/>
        <v/>
      </c>
      <c r="AK133" s="236"/>
    </row>
    <row r="134" spans="1:37"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346"/>
      <c r="AG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別紙2-10）1月1日～1月31日'!D134:AH134,'（別紙2-11）2月1日～2月29日'!D134:AF134)</f>
        <v>0</v>
      </c>
      <c r="AI134" s="112" t="str">
        <f t="shared" si="4"/>
        <v/>
      </c>
      <c r="AJ134" s="236" t="str">
        <f t="shared" si="5"/>
        <v/>
      </c>
      <c r="AK134" s="236"/>
    </row>
    <row r="135" spans="1:37"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345"/>
      <c r="AG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別紙2-10）1月1日～1月31日'!D135:AH135,'（別紙2-11）2月1日～2月29日'!D135:AF135)</f>
        <v>0</v>
      </c>
      <c r="AI135" s="112" t="str">
        <f t="shared" si="4"/>
        <v/>
      </c>
      <c r="AJ135" s="236" t="str">
        <f t="shared" si="5"/>
        <v/>
      </c>
      <c r="AK135" s="236"/>
    </row>
    <row r="136" spans="1:37"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345"/>
      <c r="AG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別紙2-10）1月1日～1月31日'!D136:AH136,'（別紙2-11）2月1日～2月29日'!D136:AF136)</f>
        <v>0</v>
      </c>
      <c r="AI136" s="112" t="str">
        <f t="shared" si="4"/>
        <v/>
      </c>
      <c r="AJ136" s="236" t="str">
        <f t="shared" si="5"/>
        <v/>
      </c>
      <c r="AK136" s="236"/>
    </row>
    <row r="137" spans="1:37"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345"/>
      <c r="AG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別紙2-10）1月1日～1月31日'!D137:AH137,'（別紙2-11）2月1日～2月29日'!D137:AF137)</f>
        <v>0</v>
      </c>
      <c r="AI137" s="112" t="str">
        <f t="shared" si="4"/>
        <v/>
      </c>
      <c r="AJ137" s="236" t="str">
        <f t="shared" si="5"/>
        <v/>
      </c>
      <c r="AK137" s="236"/>
    </row>
    <row r="138" spans="1:37"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343"/>
      <c r="AG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別紙2-10）1月1日～1月31日'!D138:AH138,'（別紙2-11）2月1日～2月29日'!D138:AF138)</f>
        <v>0</v>
      </c>
      <c r="AI138" s="112" t="str">
        <f t="shared" si="4"/>
        <v/>
      </c>
      <c r="AJ138" s="236" t="str">
        <f t="shared" si="5"/>
        <v/>
      </c>
      <c r="AK138" s="236"/>
    </row>
    <row r="139" spans="1:37"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347"/>
      <c r="AG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別紙2-10）1月1日～1月31日'!D139:AH139,'（別紙2-11）2月1日～2月29日'!D139:AF139)</f>
        <v>0</v>
      </c>
      <c r="AI139" s="112" t="str">
        <f t="shared" si="4"/>
        <v/>
      </c>
      <c r="AJ139" s="236" t="str">
        <f t="shared" si="5"/>
        <v/>
      </c>
      <c r="AK139" s="236"/>
    </row>
    <row r="140" spans="1:37"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345"/>
      <c r="AG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別紙2-10）1月1日～1月31日'!D140:AH140,'（別紙2-11）2月1日～2月29日'!D140:AF140)</f>
        <v>0</v>
      </c>
      <c r="AI140" s="112" t="str">
        <f t="shared" si="4"/>
        <v/>
      </c>
      <c r="AJ140" s="236" t="str">
        <f t="shared" si="5"/>
        <v/>
      </c>
      <c r="AK140" s="236"/>
    </row>
    <row r="141" spans="1:37"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345"/>
      <c r="AG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別紙2-10）1月1日～1月31日'!D141:AH141,'（別紙2-11）2月1日～2月29日'!D141:AF141)</f>
        <v>0</v>
      </c>
      <c r="AI141" s="112" t="str">
        <f t="shared" si="4"/>
        <v/>
      </c>
      <c r="AJ141" s="236" t="str">
        <f t="shared" si="5"/>
        <v/>
      </c>
      <c r="AK141" s="236"/>
    </row>
    <row r="142" spans="1:37"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345"/>
      <c r="AG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別紙2-10）1月1日～1月31日'!D142:AH142,'（別紙2-11）2月1日～2月29日'!D142:AF142)</f>
        <v>0</v>
      </c>
      <c r="AI142" s="112" t="str">
        <f t="shared" si="4"/>
        <v/>
      </c>
      <c r="AJ142" s="236" t="str">
        <f t="shared" si="5"/>
        <v/>
      </c>
      <c r="AK142" s="236"/>
    </row>
    <row r="143" spans="1:37"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345"/>
      <c r="AG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別紙2-10）1月1日～1月31日'!D143:AH143,'（別紙2-11）2月1日～2月29日'!D143:AF143)</f>
        <v>0</v>
      </c>
      <c r="AI143" s="112" t="str">
        <f t="shared" ref="AI143:AI163" si="6">IFERROR(MATCH(0,INDEX(0/($D143:$AF143&lt;&gt;""),),0),"")</f>
        <v/>
      </c>
      <c r="AJ143" s="236" t="str">
        <f t="shared" ref="AJ143:AJ163" si="7">IFERROR(MATCH(MAX($D143:$AF143)+1,$D143:$AF143,1),"")</f>
        <v/>
      </c>
      <c r="AK143" s="236"/>
    </row>
    <row r="144" spans="1:37"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346"/>
      <c r="AG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別紙2-10）1月1日～1月31日'!D144:AH144,'（別紙2-11）2月1日～2月29日'!D144:AF144)</f>
        <v>0</v>
      </c>
      <c r="AI144" s="112" t="str">
        <f t="shared" si="6"/>
        <v/>
      </c>
      <c r="AJ144" s="236" t="str">
        <f t="shared" si="7"/>
        <v/>
      </c>
      <c r="AK144" s="236"/>
    </row>
    <row r="145" spans="1:37"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345"/>
      <c r="AG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別紙2-10）1月1日～1月31日'!D145:AH145,'（別紙2-11）2月1日～2月29日'!D145:AF145)</f>
        <v>0</v>
      </c>
      <c r="AI145" s="112" t="str">
        <f t="shared" si="6"/>
        <v/>
      </c>
      <c r="AJ145" s="236" t="str">
        <f t="shared" si="7"/>
        <v/>
      </c>
      <c r="AK145" s="236"/>
    </row>
    <row r="146" spans="1:37"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345"/>
      <c r="AG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別紙2-10）1月1日～1月31日'!D146:AH146,'（別紙2-11）2月1日～2月29日'!D146:AF146)</f>
        <v>0</v>
      </c>
      <c r="AI146" s="112" t="str">
        <f t="shared" si="6"/>
        <v/>
      </c>
      <c r="AJ146" s="236" t="str">
        <f t="shared" si="7"/>
        <v/>
      </c>
      <c r="AK146" s="236"/>
    </row>
    <row r="147" spans="1:37"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345"/>
      <c r="AG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別紙2-10）1月1日～1月31日'!D147:AH147,'（別紙2-11）2月1日～2月29日'!D147:AF147)</f>
        <v>0</v>
      </c>
      <c r="AI147" s="112" t="str">
        <f t="shared" si="6"/>
        <v/>
      </c>
      <c r="AJ147" s="236" t="str">
        <f t="shared" si="7"/>
        <v/>
      </c>
      <c r="AK147" s="236"/>
    </row>
    <row r="148" spans="1:37"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343"/>
      <c r="AG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別紙2-10）1月1日～1月31日'!D148:AH148,'（別紙2-11）2月1日～2月29日'!D148:AF148)</f>
        <v>0</v>
      </c>
      <c r="AI148" s="112" t="str">
        <f t="shared" si="6"/>
        <v/>
      </c>
      <c r="AJ148" s="236" t="str">
        <f t="shared" si="7"/>
        <v/>
      </c>
      <c r="AK148" s="236"/>
    </row>
    <row r="149" spans="1:37"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347"/>
      <c r="AG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別紙2-10）1月1日～1月31日'!D149:AH149,'（別紙2-11）2月1日～2月29日'!D149:AF149)</f>
        <v>0</v>
      </c>
      <c r="AI149" s="112" t="str">
        <f t="shared" si="6"/>
        <v/>
      </c>
      <c r="AJ149" s="236" t="str">
        <f t="shared" si="7"/>
        <v/>
      </c>
      <c r="AK149" s="236"/>
    </row>
    <row r="150" spans="1:37"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345"/>
      <c r="AG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別紙2-10）1月1日～1月31日'!D150:AH150,'（別紙2-11）2月1日～2月29日'!D150:AF150)</f>
        <v>0</v>
      </c>
      <c r="AI150" s="112" t="str">
        <f t="shared" si="6"/>
        <v/>
      </c>
      <c r="AJ150" s="236" t="str">
        <f t="shared" si="7"/>
        <v/>
      </c>
      <c r="AK150" s="236"/>
    </row>
    <row r="151" spans="1:37"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345"/>
      <c r="AG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別紙2-10）1月1日～1月31日'!D151:AH151,'（別紙2-11）2月1日～2月29日'!D151:AF151)</f>
        <v>0</v>
      </c>
      <c r="AI151" s="112" t="str">
        <f t="shared" si="6"/>
        <v/>
      </c>
      <c r="AJ151" s="236" t="str">
        <f t="shared" si="7"/>
        <v/>
      </c>
      <c r="AK151" s="236"/>
    </row>
    <row r="152" spans="1:37"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345"/>
      <c r="AG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別紙2-10）1月1日～1月31日'!D152:AH152,'（別紙2-11）2月1日～2月29日'!D152:AF152)</f>
        <v>0</v>
      </c>
      <c r="AI152" s="112" t="str">
        <f t="shared" si="6"/>
        <v/>
      </c>
      <c r="AJ152" s="236" t="str">
        <f t="shared" si="7"/>
        <v/>
      </c>
      <c r="AK152" s="236"/>
    </row>
    <row r="153" spans="1:37"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345"/>
      <c r="AG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別紙2-10）1月1日～1月31日'!D153:AH153,'（別紙2-11）2月1日～2月29日'!D153:AF153)</f>
        <v>0</v>
      </c>
      <c r="AI153" s="112" t="str">
        <f t="shared" si="6"/>
        <v/>
      </c>
      <c r="AJ153" s="236" t="str">
        <f t="shared" si="7"/>
        <v/>
      </c>
      <c r="AK153" s="236"/>
    </row>
    <row r="154" spans="1:37"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346"/>
      <c r="AG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別紙2-10）1月1日～1月31日'!D154:AH154,'（別紙2-11）2月1日～2月29日'!D154:AF154)</f>
        <v>0</v>
      </c>
      <c r="AI154" s="112" t="str">
        <f t="shared" si="6"/>
        <v/>
      </c>
      <c r="AJ154" s="236" t="str">
        <f t="shared" si="7"/>
        <v/>
      </c>
      <c r="AK154" s="236"/>
    </row>
    <row r="155" spans="1:37"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345"/>
      <c r="AG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別紙2-10）1月1日～1月31日'!D155:AH155,'（別紙2-11）2月1日～2月29日'!D155:AF155)</f>
        <v>0</v>
      </c>
      <c r="AI155" s="112" t="str">
        <f t="shared" si="6"/>
        <v/>
      </c>
      <c r="AJ155" s="236" t="str">
        <f t="shared" si="7"/>
        <v/>
      </c>
      <c r="AK155" s="236"/>
    </row>
    <row r="156" spans="1:37"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345"/>
      <c r="AG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別紙2-10）1月1日～1月31日'!D156:AH156,'（別紙2-11）2月1日～2月29日'!D156:AF156)</f>
        <v>0</v>
      </c>
      <c r="AI156" s="112" t="str">
        <f t="shared" si="6"/>
        <v/>
      </c>
      <c r="AJ156" s="236" t="str">
        <f t="shared" si="7"/>
        <v/>
      </c>
      <c r="AK156" s="236"/>
    </row>
    <row r="157" spans="1:37"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345"/>
      <c r="AG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別紙2-10）1月1日～1月31日'!D157:AH157,'（別紙2-11）2月1日～2月29日'!D157:AF157)</f>
        <v>0</v>
      </c>
      <c r="AI157" s="112" t="str">
        <f t="shared" si="6"/>
        <v/>
      </c>
      <c r="AJ157" s="236" t="str">
        <f t="shared" si="7"/>
        <v/>
      </c>
      <c r="AK157" s="236"/>
    </row>
    <row r="158" spans="1:37"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343"/>
      <c r="AG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別紙2-10）1月1日～1月31日'!D158:AH158,'（別紙2-11）2月1日～2月29日'!D158:AF158)</f>
        <v>0</v>
      </c>
      <c r="AI158" s="112" t="str">
        <f t="shared" si="6"/>
        <v/>
      </c>
      <c r="AJ158" s="236" t="str">
        <f t="shared" si="7"/>
        <v/>
      </c>
      <c r="AK158" s="236"/>
    </row>
    <row r="159" spans="1:37"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347"/>
      <c r="AG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別紙2-10）1月1日～1月31日'!D159:AH159,'（別紙2-11）2月1日～2月29日'!D159:AF159)</f>
        <v>0</v>
      </c>
      <c r="AI159" s="112" t="str">
        <f t="shared" si="6"/>
        <v/>
      </c>
      <c r="AJ159" s="236" t="str">
        <f t="shared" si="7"/>
        <v/>
      </c>
      <c r="AK159" s="236"/>
    </row>
    <row r="160" spans="1:37"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345"/>
      <c r="AG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別紙2-10）1月1日～1月31日'!D160:AH160,'（別紙2-11）2月1日～2月29日'!D160:AF160)</f>
        <v>0</v>
      </c>
      <c r="AI160" s="112" t="str">
        <f t="shared" si="6"/>
        <v/>
      </c>
      <c r="AJ160" s="236" t="str">
        <f t="shared" si="7"/>
        <v/>
      </c>
      <c r="AK160" s="236"/>
    </row>
    <row r="161" spans="1:37"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345"/>
      <c r="AG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別紙2-10）1月1日～1月31日'!D161:AH161,'（別紙2-11）2月1日～2月29日'!D161:AF161)</f>
        <v>0</v>
      </c>
      <c r="AI161" s="112" t="str">
        <f t="shared" si="6"/>
        <v/>
      </c>
      <c r="AJ161" s="236" t="str">
        <f t="shared" si="7"/>
        <v/>
      </c>
      <c r="AK161" s="236"/>
    </row>
    <row r="162" spans="1:37"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345"/>
      <c r="AG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別紙2-10）1月1日～1月31日'!D162:AH162,'（別紙2-11）2月1日～2月29日'!D162:AF162)</f>
        <v>0</v>
      </c>
      <c r="AI162" s="112" t="str">
        <f t="shared" si="6"/>
        <v/>
      </c>
      <c r="AJ162" s="236" t="str">
        <f t="shared" si="7"/>
        <v/>
      </c>
      <c r="AK162" s="236"/>
    </row>
    <row r="163" spans="1:37"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13"/>
      <c r="AG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別紙2-10）1月1日～1月31日'!D163:AH163,'（別紙2-11）2月1日～2月29日'!D163:AF163)</f>
        <v>0</v>
      </c>
      <c r="AI163" s="112" t="str">
        <f t="shared" si="6"/>
        <v/>
      </c>
      <c r="AJ163" s="236" t="str">
        <f t="shared" si="7"/>
        <v/>
      </c>
    </row>
    <row r="164" spans="1:37" ht="30" hidden="1" customHeight="1" x14ac:dyDescent="0.25">
      <c r="A164" s="29" t="s">
        <v>159</v>
      </c>
      <c r="B164" s="29"/>
      <c r="C164" s="29"/>
      <c r="D164" s="29">
        <f t="shared" ref="D164:AF164" si="8">D13</f>
        <v>0</v>
      </c>
      <c r="E164" s="29">
        <f t="shared" si="8"/>
        <v>0</v>
      </c>
      <c r="F164" s="29">
        <f t="shared" si="8"/>
        <v>0</v>
      </c>
      <c r="G164" s="29">
        <f t="shared" si="8"/>
        <v>0</v>
      </c>
      <c r="H164" s="29">
        <f t="shared" si="8"/>
        <v>0</v>
      </c>
      <c r="I164" s="29">
        <f t="shared" si="8"/>
        <v>0</v>
      </c>
      <c r="J164" s="29">
        <f t="shared" si="8"/>
        <v>0</v>
      </c>
      <c r="K164" s="29">
        <f t="shared" si="8"/>
        <v>0</v>
      </c>
      <c r="L164" s="29">
        <f t="shared" si="8"/>
        <v>0</v>
      </c>
      <c r="M164" s="29">
        <f t="shared" si="8"/>
        <v>0</v>
      </c>
      <c r="N164" s="29">
        <f t="shared" si="8"/>
        <v>0</v>
      </c>
      <c r="O164" s="29">
        <f t="shared" si="8"/>
        <v>0</v>
      </c>
      <c r="P164" s="29">
        <f t="shared" si="8"/>
        <v>0</v>
      </c>
      <c r="Q164" s="29">
        <f t="shared" si="8"/>
        <v>0</v>
      </c>
      <c r="R164" s="29">
        <f t="shared" si="8"/>
        <v>0</v>
      </c>
      <c r="S164" s="29">
        <f t="shared" si="8"/>
        <v>0</v>
      </c>
      <c r="T164" s="29">
        <f t="shared" si="8"/>
        <v>0</v>
      </c>
      <c r="U164" s="29">
        <f t="shared" si="8"/>
        <v>0</v>
      </c>
      <c r="V164" s="29">
        <f t="shared" si="8"/>
        <v>0</v>
      </c>
      <c r="W164" s="29">
        <f t="shared" si="8"/>
        <v>0</v>
      </c>
      <c r="X164" s="29">
        <f t="shared" si="8"/>
        <v>0</v>
      </c>
      <c r="Y164" s="29">
        <f t="shared" si="8"/>
        <v>0</v>
      </c>
      <c r="Z164" s="29">
        <f t="shared" si="8"/>
        <v>0</v>
      </c>
      <c r="AA164" s="29">
        <f t="shared" si="8"/>
        <v>0</v>
      </c>
      <c r="AB164" s="29">
        <f t="shared" si="8"/>
        <v>0</v>
      </c>
      <c r="AC164" s="29">
        <f t="shared" si="8"/>
        <v>0</v>
      </c>
      <c r="AD164" s="29">
        <f t="shared" si="8"/>
        <v>0</v>
      </c>
      <c r="AE164" s="29">
        <f t="shared" ref="AE164" si="9">AE13</f>
        <v>0</v>
      </c>
      <c r="AF164" s="29">
        <f t="shared" si="8"/>
        <v>0</v>
      </c>
      <c r="AG164" s="29">
        <f>SUM(D164:AF164)</f>
        <v>0</v>
      </c>
    </row>
    <row r="165" spans="1:37" ht="30" hidden="1" customHeight="1" x14ac:dyDescent="0.25">
      <c r="A165" s="30" t="s">
        <v>160</v>
      </c>
      <c r="B165" s="29" t="s">
        <v>4</v>
      </c>
      <c r="C165" s="29"/>
      <c r="D165" s="29">
        <f>IF(D164&gt;=10,D164,0)</f>
        <v>0</v>
      </c>
      <c r="E165" s="29">
        <f t="shared" ref="E165:AF165" si="10">IF(E164&gt;=10,E164,0)</f>
        <v>0</v>
      </c>
      <c r="F165" s="29">
        <f t="shared" si="10"/>
        <v>0</v>
      </c>
      <c r="G165" s="29">
        <f t="shared" si="10"/>
        <v>0</v>
      </c>
      <c r="H165" s="29">
        <f t="shared" si="10"/>
        <v>0</v>
      </c>
      <c r="I165" s="29">
        <f t="shared" si="10"/>
        <v>0</v>
      </c>
      <c r="J165" s="29">
        <f t="shared" si="10"/>
        <v>0</v>
      </c>
      <c r="K165" s="29">
        <f t="shared" si="10"/>
        <v>0</v>
      </c>
      <c r="L165" s="29">
        <f t="shared" si="10"/>
        <v>0</v>
      </c>
      <c r="M165" s="29">
        <f t="shared" si="10"/>
        <v>0</v>
      </c>
      <c r="N165" s="29">
        <f t="shared" si="10"/>
        <v>0</v>
      </c>
      <c r="O165" s="29">
        <f t="shared" si="10"/>
        <v>0</v>
      </c>
      <c r="P165" s="29">
        <f t="shared" si="10"/>
        <v>0</v>
      </c>
      <c r="Q165" s="29">
        <f t="shared" si="10"/>
        <v>0</v>
      </c>
      <c r="R165" s="29">
        <f t="shared" si="10"/>
        <v>0</v>
      </c>
      <c r="S165" s="29">
        <f t="shared" si="10"/>
        <v>0</v>
      </c>
      <c r="T165" s="29">
        <f t="shared" si="10"/>
        <v>0</v>
      </c>
      <c r="U165" s="29">
        <f t="shared" si="10"/>
        <v>0</v>
      </c>
      <c r="V165" s="29">
        <f t="shared" si="10"/>
        <v>0</v>
      </c>
      <c r="W165" s="29">
        <f t="shared" si="10"/>
        <v>0</v>
      </c>
      <c r="X165" s="29">
        <f t="shared" si="10"/>
        <v>0</v>
      </c>
      <c r="Y165" s="29">
        <f t="shared" si="10"/>
        <v>0</v>
      </c>
      <c r="Z165" s="29">
        <f t="shared" si="10"/>
        <v>0</v>
      </c>
      <c r="AA165" s="29">
        <f t="shared" si="10"/>
        <v>0</v>
      </c>
      <c r="AB165" s="29">
        <f t="shared" si="10"/>
        <v>0</v>
      </c>
      <c r="AC165" s="29">
        <f t="shared" si="10"/>
        <v>0</v>
      </c>
      <c r="AD165" s="29">
        <f t="shared" si="10"/>
        <v>0</v>
      </c>
      <c r="AE165" s="29">
        <f t="shared" si="10"/>
        <v>0</v>
      </c>
      <c r="AF165" s="29">
        <f t="shared" si="10"/>
        <v>0</v>
      </c>
      <c r="AG165" s="29">
        <f>SUM(D165:AF165)</f>
        <v>0</v>
      </c>
      <c r="AI165" s="113"/>
      <c r="AK165" s="113"/>
    </row>
    <row r="166" spans="1:37" ht="30" hidden="1" customHeight="1" thickBot="1" x14ac:dyDescent="0.3">
      <c r="A166" s="30" t="s">
        <v>160</v>
      </c>
      <c r="B166" s="29" t="s">
        <v>12</v>
      </c>
      <c r="C166" s="29"/>
      <c r="D166" s="29">
        <f>IF(D164&gt;=4,D164,0)</f>
        <v>0</v>
      </c>
      <c r="E166" s="29">
        <f t="shared" ref="E166:AF166" si="11">IF(E164&gt;=4,E164,0)</f>
        <v>0</v>
      </c>
      <c r="F166" s="29">
        <f t="shared" si="11"/>
        <v>0</v>
      </c>
      <c r="G166" s="29">
        <f t="shared" si="11"/>
        <v>0</v>
      </c>
      <c r="H166" s="29">
        <f t="shared" si="11"/>
        <v>0</v>
      </c>
      <c r="I166" s="29">
        <f t="shared" si="11"/>
        <v>0</v>
      </c>
      <c r="J166" s="29">
        <f t="shared" si="11"/>
        <v>0</v>
      </c>
      <c r="K166" s="29">
        <f t="shared" si="11"/>
        <v>0</v>
      </c>
      <c r="L166" s="29">
        <f t="shared" si="11"/>
        <v>0</v>
      </c>
      <c r="M166" s="29">
        <f t="shared" si="11"/>
        <v>0</v>
      </c>
      <c r="N166" s="29">
        <f t="shared" si="11"/>
        <v>0</v>
      </c>
      <c r="O166" s="29">
        <f t="shared" si="11"/>
        <v>0</v>
      </c>
      <c r="P166" s="29">
        <f t="shared" si="11"/>
        <v>0</v>
      </c>
      <c r="Q166" s="29">
        <f t="shared" si="11"/>
        <v>0</v>
      </c>
      <c r="R166" s="29">
        <f t="shared" si="11"/>
        <v>0</v>
      </c>
      <c r="S166" s="29">
        <f t="shared" si="11"/>
        <v>0</v>
      </c>
      <c r="T166" s="29">
        <f t="shared" si="11"/>
        <v>0</v>
      </c>
      <c r="U166" s="29">
        <f t="shared" si="11"/>
        <v>0</v>
      </c>
      <c r="V166" s="29">
        <f t="shared" si="11"/>
        <v>0</v>
      </c>
      <c r="W166" s="29">
        <f t="shared" si="11"/>
        <v>0</v>
      </c>
      <c r="X166" s="29">
        <f t="shared" si="11"/>
        <v>0</v>
      </c>
      <c r="Y166" s="29">
        <f t="shared" si="11"/>
        <v>0</v>
      </c>
      <c r="Z166" s="29">
        <f t="shared" si="11"/>
        <v>0</v>
      </c>
      <c r="AA166" s="29">
        <f t="shared" si="11"/>
        <v>0</v>
      </c>
      <c r="AB166" s="29">
        <f t="shared" si="11"/>
        <v>0</v>
      </c>
      <c r="AC166" s="29">
        <f t="shared" si="11"/>
        <v>0</v>
      </c>
      <c r="AD166" s="29">
        <f t="shared" si="11"/>
        <v>0</v>
      </c>
      <c r="AE166" s="29">
        <f t="shared" si="11"/>
        <v>0</v>
      </c>
      <c r="AF166" s="29">
        <f t="shared" si="11"/>
        <v>0</v>
      </c>
      <c r="AG166" s="29">
        <f>SUM(D166:AF166)</f>
        <v>0</v>
      </c>
    </row>
    <row r="167" spans="1:37" ht="29.25" hidden="1" customHeight="1" x14ac:dyDescent="0.25">
      <c r="A167" s="30" t="s">
        <v>161</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f>SUM(D167:AF167)</f>
        <v>0</v>
      </c>
    </row>
    <row r="168" spans="1:37" ht="29.25" customHeight="1" x14ac:dyDescent="0.25">
      <c r="A168" s="30"/>
    </row>
    <row r="169" spans="1:37" ht="29.25" customHeight="1" x14ac:dyDescent="0.25"/>
    <row r="170" spans="1:37" ht="29.25" customHeight="1" x14ac:dyDescent="0.25"/>
  </sheetData>
  <mergeCells count="13">
    <mergeCell ref="A9:AG9"/>
    <mergeCell ref="AG10:AG11"/>
    <mergeCell ref="A12:AG12"/>
    <mergeCell ref="C2:R2"/>
    <mergeCell ref="C3:R3"/>
    <mergeCell ref="B5:G5"/>
    <mergeCell ref="H5:R5"/>
    <mergeCell ref="C7:D7"/>
    <mergeCell ref="E7:G7"/>
    <mergeCell ref="H7:I7"/>
    <mergeCell ref="J7:K7"/>
    <mergeCell ref="L7:N7"/>
    <mergeCell ref="Q7:R7"/>
  </mergeCells>
  <phoneticPr fontId="1"/>
  <conditionalFormatting sqref="H6:O6">
    <cfRule type="expression" dxfId="25" priority="22">
      <formula>$H$6&lt;&gt;""</formula>
    </cfRule>
  </conditionalFormatting>
  <conditionalFormatting sqref="AA5:AD5 AF5:AG5">
    <cfRule type="expression" dxfId="24" priority="23">
      <formula>$AG$5&lt;&gt;""</formula>
    </cfRule>
  </conditionalFormatting>
  <conditionalFormatting sqref="R8:AD8 AF8:AG8">
    <cfRule type="expression" dxfId="23" priority="81">
      <formula>$AG$8&lt;&gt;""</formula>
    </cfRule>
  </conditionalFormatting>
  <conditionalFormatting sqref="Z6:AD6 AF6:AG6">
    <cfRule type="expression" dxfId="22" priority="77">
      <formula>$AG$6&lt;&gt;""</formula>
    </cfRule>
  </conditionalFormatting>
  <conditionalFormatting sqref="S7:AD7 AF7:AG7">
    <cfRule type="expression" dxfId="21" priority="79">
      <formula>$AG$7&lt;&gt;""</formula>
    </cfRule>
  </conditionalFormatting>
  <conditionalFormatting sqref="D14:AD163 AF14:AF163">
    <cfRule type="cellIs" dxfId="20" priority="168" operator="equal">
      <formula>1</formula>
    </cfRule>
  </conditionalFormatting>
  <conditionalFormatting sqref="AE5">
    <cfRule type="expression" dxfId="19" priority="4">
      <formula>$AG$5&lt;&gt;""</formula>
    </cfRule>
  </conditionalFormatting>
  <conditionalFormatting sqref="AE8">
    <cfRule type="expression" dxfId="18" priority="7">
      <formula>$AG$8&lt;&gt;""</formula>
    </cfRule>
  </conditionalFormatting>
  <conditionalFormatting sqref="AE6">
    <cfRule type="expression" dxfId="17" priority="5">
      <formula>$AG$6&lt;&gt;""</formula>
    </cfRule>
  </conditionalFormatting>
  <conditionalFormatting sqref="AE7">
    <cfRule type="expression" dxfId="16" priority="6">
      <formula>$AG$7&lt;&gt;""</formula>
    </cfRule>
  </conditionalFormatting>
  <conditionalFormatting sqref="AE14:AE163">
    <cfRule type="cellIs" dxfId="15" priority="8" operator="equal">
      <formula>1</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F163">
      <formula1>1</formula1>
    </dataValidation>
    <dataValidation allowBlank="1" showInputMessage="1" showErrorMessage="1" promptTitle="別紙1より施設種別を選択してください。" prompt="選択内容が自動で反映されます。" sqref="H5:R5"/>
    <dataValidation allowBlank="1" showInputMessage="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12" id="{9677939F-E8AC-4FC6-9BA1-44860866FE32}">
            <xm:f>集計シート!$W14="×"</xm:f>
            <x14:dxf>
              <fill>
                <patternFill>
                  <bgColor rgb="FFFF0000"/>
                </patternFill>
              </fill>
            </x14:dxf>
          </x14:cfRule>
          <x14:cfRule type="expression" priority="13" id="{11CB0613-5AD3-43D4-B4C8-92AC8ABB08E5}">
            <xm:f>集計シート!$V14="×"</xm:f>
            <x14:dxf>
              <fill>
                <patternFill>
                  <bgColor rgb="FFFF0000"/>
                </patternFill>
              </fill>
            </x14:dxf>
          </x14:cfRule>
          <x14:cfRule type="expression" priority="14" id="{77A39ADD-51E3-4010-854D-0CB90813B30F}">
            <xm:f>集計シート!$U14="×"</xm:f>
            <x14:dxf>
              <fill>
                <patternFill>
                  <bgColor rgb="FFFF0000"/>
                </patternFill>
              </fill>
            </x14:dxf>
          </x14:cfRule>
          <xm:sqref>D14:AD163 AF14:AF163</xm:sqref>
        </x14:conditionalFormatting>
        <x14:conditionalFormatting xmlns:xm="http://schemas.microsoft.com/office/excel/2006/main">
          <x14:cfRule type="expression" priority="1" id="{8B139DA6-D5B4-4416-B4B7-3AD2A1CD18B6}">
            <xm:f>集計シート!$W14="×"</xm:f>
            <x14:dxf>
              <fill>
                <patternFill>
                  <bgColor rgb="FFFF0000"/>
                </patternFill>
              </fill>
            </x14:dxf>
          </x14:cfRule>
          <x14:cfRule type="expression" priority="2" id="{BF636190-4FEE-4261-9912-6D5DA64DF45E}">
            <xm:f>集計シート!$V14="×"</xm:f>
            <x14:dxf>
              <fill>
                <patternFill>
                  <bgColor rgb="FFFF0000"/>
                </patternFill>
              </fill>
            </x14:dxf>
          </x14:cfRule>
          <x14:cfRule type="expression" priority="3" id="{E784C08E-676C-4792-9CAF-A159F0666B52}">
            <xm:f>集計シート!$U14="×"</xm:f>
            <x14:dxf>
              <fill>
                <patternFill>
                  <bgColor rgb="FFFF0000"/>
                </patternFill>
              </fill>
            </x14:dxf>
          </x14:cfRule>
          <xm:sqref>AE14:AE163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election activeCell="AI1" sqref="AI1"/>
    </sheetView>
  </sheetViews>
  <sheetFormatPr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9" style="111" hidden="1" customWidth="1"/>
    <col min="41" max="46" width="9" style="111" customWidth="1"/>
    <col min="47" max="16384" width="9" style="111"/>
  </cols>
  <sheetData>
    <row r="1" spans="1:46" ht="29.25" customHeight="1" thickBot="1" x14ac:dyDescent="0.3">
      <c r="AI1" s="23" t="s">
        <v>174</v>
      </c>
    </row>
    <row r="2" spans="1:46"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10</v>
      </c>
    </row>
    <row r="5" spans="1:46"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25"/>
      <c r="AH5" s="25"/>
      <c r="AI5" s="77" t="str">
        <f>IF(COUNTIF(集計シート!$X$14:$X$163,"×")&gt;0,"利用者名は別紙2-2に入力してください。","")</f>
        <v/>
      </c>
      <c r="AK5" s="111" t="s">
        <v>12</v>
      </c>
      <c r="AM5" s="111">
        <v>200</v>
      </c>
      <c r="AN5" s="111">
        <v>4</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4" t="s">
        <v>5</v>
      </c>
      <c r="D7" s="445"/>
      <c r="E7" s="446" t="s">
        <v>6</v>
      </c>
      <c r="F7" s="447"/>
      <c r="G7" s="447"/>
      <c r="H7" s="448" t="str">
        <f>IF(H5=AK4,AM4,IF(H5=AK5,AM5,""))</f>
        <v/>
      </c>
      <c r="I7" s="448"/>
      <c r="J7" s="449" t="s">
        <v>7</v>
      </c>
      <c r="K7" s="450"/>
      <c r="L7" s="451" t="s">
        <v>8</v>
      </c>
      <c r="M7" s="452"/>
      <c r="N7" s="452"/>
      <c r="O7" s="79" t="str">
        <f>IF(H5="大規模施設等（定員30人以上）",AN4,IF(H5="小規模施設等（定員29人以下）",AN5,""))</f>
        <v/>
      </c>
      <c r="P7" s="80" t="s">
        <v>9</v>
      </c>
      <c r="Q7" s="449" t="s">
        <v>10</v>
      </c>
      <c r="R7" s="450"/>
      <c r="T7" s="25"/>
      <c r="AI7" s="120" t="str">
        <f>IF(COUNTIF(集計シート!$V$14:$V$163,"×")&gt;0,"別紙1の4の要件を満たしていない場合は、療養日数が10日以内になるようにしてください。","")</f>
        <v/>
      </c>
      <c r="AK7" s="187" t="s">
        <v>104</v>
      </c>
      <c r="AL7" s="191" t="s">
        <v>105</v>
      </c>
      <c r="AM7" s="192"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row>
    <row r="10" spans="1:46" s="112" customFormat="1" ht="30" customHeight="1" x14ac:dyDescent="0.4">
      <c r="A10" s="41"/>
      <c r="B10" s="42"/>
      <c r="C10" s="43" t="s">
        <v>15</v>
      </c>
      <c r="D10" s="44">
        <v>3</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3"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4"/>
      <c r="AL11" s="455"/>
      <c r="AM11" s="455"/>
    </row>
    <row r="12" spans="1:46" s="112" customFormat="1" ht="30" customHeight="1" thickBot="1" x14ac:dyDescent="0.35">
      <c r="A12" s="431" t="s">
        <v>150</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K12" s="237" t="s">
        <v>108</v>
      </c>
      <c r="AL12" s="238" t="s">
        <v>110</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別紙2-10）1月1日～1月31日'!D14:AH14,'（別紙2-11）2月1日～2月29日'!D14:AF14,'（別紙2-12）3月1日～3月31日'!D14:AH14)</f>
        <v>0</v>
      </c>
      <c r="AK14" s="112" t="str">
        <f>IFERROR(MATCH(0,INDEX(0/($D14:$AH14&lt;&gt;""),),0),"")</f>
        <v/>
      </c>
      <c r="AL14" s="112" t="str">
        <f>IFERROR(MATCH(MAX($D14:$AH14)+1,$D14:$AH14,1),"")</f>
        <v/>
      </c>
      <c r="AM14" s="236"/>
    </row>
    <row r="15" spans="1:46"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別紙2-10）1月1日～1月31日'!D15:AH15,'（別紙2-11）2月1日～2月29日'!D15:AF15,'（別紙2-12）3月1日～3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別紙2-10）1月1日～1月31日'!D16:AH16,'（別紙2-11）2月1日～2月29日'!D16:AF16,'（別紙2-12）3月1日～3月31日'!D16:AH16)</f>
        <v>0</v>
      </c>
      <c r="AK16" s="112" t="str">
        <f t="shared" si="1"/>
        <v/>
      </c>
      <c r="AL16" s="236" t="str">
        <f t="shared" si="2"/>
        <v/>
      </c>
      <c r="AM16" s="236"/>
    </row>
    <row r="17" spans="1:39"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別紙2-10）1月1日～1月31日'!D17:AH17,'（別紙2-11）2月1日～2月29日'!D17:AF17,'（別紙2-12）3月1日～3月31日'!D17:AH17)</f>
        <v>0</v>
      </c>
      <c r="AK17" s="112" t="str">
        <f t="shared" si="1"/>
        <v/>
      </c>
      <c r="AL17" s="236" t="str">
        <f t="shared" si="2"/>
        <v/>
      </c>
      <c r="AM17" s="236"/>
    </row>
    <row r="18" spans="1:39"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別紙2-10）1月1日～1月31日'!D18:AH18,'（別紙2-11）2月1日～2月29日'!D18:AF18,'（別紙2-12）3月1日～3月31日'!D18:AH18)</f>
        <v>0</v>
      </c>
      <c r="AK18" s="112" t="str">
        <f t="shared" si="1"/>
        <v/>
      </c>
      <c r="AL18" s="236" t="str">
        <f t="shared" si="2"/>
        <v/>
      </c>
      <c r="AM18" s="236"/>
    </row>
    <row r="19" spans="1:39"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別紙2-10）1月1日～1月31日'!D19:AH19,'（別紙2-11）2月1日～2月29日'!D19:AF19,'（別紙2-12）3月1日～3月31日'!D19:AH19)</f>
        <v>0</v>
      </c>
      <c r="AK19" s="112" t="str">
        <f t="shared" si="1"/>
        <v/>
      </c>
      <c r="AL19" s="236" t="str">
        <f t="shared" si="2"/>
        <v/>
      </c>
      <c r="AM19" s="236"/>
    </row>
    <row r="20" spans="1:39"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別紙2-10）1月1日～1月31日'!D20:AH20,'（別紙2-11）2月1日～2月29日'!D20:AF20,'（別紙2-12）3月1日～3月31日'!D20:AH20)</f>
        <v>0</v>
      </c>
      <c r="AK20" s="112" t="str">
        <f t="shared" si="1"/>
        <v/>
      </c>
      <c r="AL20" s="236" t="str">
        <f t="shared" si="2"/>
        <v/>
      </c>
      <c r="AM20" s="236"/>
    </row>
    <row r="21" spans="1:39"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別紙2-10）1月1日～1月31日'!D21:AH21,'（別紙2-11）2月1日～2月29日'!D21:AF21,'（別紙2-12）3月1日～3月31日'!D21:AH21)</f>
        <v>0</v>
      </c>
      <c r="AK21" s="112" t="str">
        <f t="shared" si="1"/>
        <v/>
      </c>
      <c r="AL21" s="236" t="str">
        <f t="shared" si="2"/>
        <v/>
      </c>
      <c r="AM21" s="236"/>
    </row>
    <row r="22" spans="1:39"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別紙2-10）1月1日～1月31日'!D22:AH22,'（別紙2-11）2月1日～2月29日'!D22:AF22,'（別紙2-12）3月1日～3月31日'!D22:AH22)</f>
        <v>0</v>
      </c>
      <c r="AK22" s="112" t="str">
        <f t="shared" si="1"/>
        <v/>
      </c>
      <c r="AL22" s="236" t="str">
        <f t="shared" si="2"/>
        <v/>
      </c>
      <c r="AM22" s="236"/>
    </row>
    <row r="23" spans="1:39"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別紙2-10）1月1日～1月31日'!D23:AH23,'（別紙2-11）2月1日～2月29日'!D23:AF23,'（別紙2-12）3月1日～3月31日'!D23:AH23)</f>
        <v>0</v>
      </c>
      <c r="AK23" s="112" t="str">
        <f t="shared" si="1"/>
        <v/>
      </c>
      <c r="AL23" s="236" t="str">
        <f t="shared" si="2"/>
        <v/>
      </c>
      <c r="AM23" s="236"/>
    </row>
    <row r="24" spans="1:39"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別紙2-10）1月1日～1月31日'!D24:AH24,'（別紙2-11）2月1日～2月29日'!D24:AF24,'（別紙2-12）3月1日～3月31日'!D24:AH24)</f>
        <v>0</v>
      </c>
      <c r="AK24" s="112" t="str">
        <f t="shared" si="1"/>
        <v/>
      </c>
      <c r="AL24" s="236" t="str">
        <f t="shared" si="2"/>
        <v/>
      </c>
      <c r="AM24" s="236"/>
    </row>
    <row r="25" spans="1:39"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別紙2-10）1月1日～1月31日'!D25:AH25,'（別紙2-11）2月1日～2月29日'!D25:AF25,'（別紙2-12）3月1日～3月31日'!D25:AH25)</f>
        <v>0</v>
      </c>
      <c r="AK25" s="112" t="str">
        <f t="shared" si="1"/>
        <v/>
      </c>
      <c r="AL25" s="236" t="str">
        <f t="shared" si="2"/>
        <v/>
      </c>
      <c r="AM25" s="236"/>
    </row>
    <row r="26" spans="1:39"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別紙2-10）1月1日～1月31日'!D26:AH26,'（別紙2-11）2月1日～2月29日'!D26:AF26,'（別紙2-12）3月1日～3月31日'!D26:AH26)</f>
        <v>0</v>
      </c>
      <c r="AK26" s="112" t="str">
        <f t="shared" si="1"/>
        <v/>
      </c>
      <c r="AL26" s="236" t="str">
        <f t="shared" si="2"/>
        <v/>
      </c>
      <c r="AM26" s="236"/>
    </row>
    <row r="27" spans="1:39"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別紙2-10）1月1日～1月31日'!D27:AH27,'（別紙2-11）2月1日～2月29日'!D27:AF27,'（別紙2-12）3月1日～3月31日'!D27:AH27)</f>
        <v>0</v>
      </c>
      <c r="AK27" s="112" t="str">
        <f t="shared" si="1"/>
        <v/>
      </c>
      <c r="AL27" s="236" t="str">
        <f t="shared" si="2"/>
        <v/>
      </c>
      <c r="AM27" s="236"/>
    </row>
    <row r="28" spans="1:39"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別紙2-10）1月1日～1月31日'!D28:AH28,'（別紙2-11）2月1日～2月29日'!D28:AF28,'（別紙2-12）3月1日～3月31日'!D28:AH28)</f>
        <v>0</v>
      </c>
      <c r="AK28" s="112" t="str">
        <f t="shared" si="1"/>
        <v/>
      </c>
      <c r="AL28" s="236" t="str">
        <f t="shared" si="2"/>
        <v/>
      </c>
      <c r="AM28" s="236"/>
    </row>
    <row r="29" spans="1:39"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別紙2-10）1月1日～1月31日'!D29:AH29,'（別紙2-11）2月1日～2月29日'!D29:AF29,'（別紙2-12）3月1日～3月31日'!D29:AH29)</f>
        <v>0</v>
      </c>
      <c r="AK29" s="112" t="str">
        <f t="shared" si="1"/>
        <v/>
      </c>
      <c r="AL29" s="236" t="str">
        <f t="shared" si="2"/>
        <v/>
      </c>
      <c r="AM29" s="236"/>
    </row>
    <row r="30" spans="1:39"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別紙2-10）1月1日～1月31日'!D30:AH30,'（別紙2-11）2月1日～2月29日'!D30:AF30,'（別紙2-12）3月1日～3月31日'!D30:AH30)</f>
        <v>0</v>
      </c>
      <c r="AK30" s="112" t="str">
        <f t="shared" si="1"/>
        <v/>
      </c>
      <c r="AL30" s="236" t="str">
        <f t="shared" si="2"/>
        <v/>
      </c>
      <c r="AM30" s="236"/>
    </row>
    <row r="31" spans="1:39"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別紙2-10）1月1日～1月31日'!D31:AH31,'（別紙2-11）2月1日～2月29日'!D31:AF31,'（別紙2-12）3月1日～3月31日'!D31:AH31)</f>
        <v>0</v>
      </c>
      <c r="AK31" s="112" t="str">
        <f t="shared" si="1"/>
        <v/>
      </c>
      <c r="AL31" s="236" t="str">
        <f t="shared" si="2"/>
        <v/>
      </c>
      <c r="AM31" s="236"/>
    </row>
    <row r="32" spans="1:39"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別紙2-10）1月1日～1月31日'!D32:AH32,'（別紙2-11）2月1日～2月29日'!D32:AF32,'（別紙2-12）3月1日～3月31日'!D32:AH32)</f>
        <v>0</v>
      </c>
      <c r="AK32" s="112" t="str">
        <f t="shared" si="1"/>
        <v/>
      </c>
      <c r="AL32" s="236" t="str">
        <f t="shared" si="2"/>
        <v/>
      </c>
      <c r="AM32" s="236"/>
    </row>
    <row r="33" spans="1:46"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別紙2-10）1月1日～1月31日'!D33:AH33,'（別紙2-11）2月1日～2月29日'!D33:AF33,'（別紙2-12）3月1日～3月31日'!D33:AH33)</f>
        <v>0</v>
      </c>
      <c r="AK33" s="112" t="str">
        <f t="shared" si="1"/>
        <v/>
      </c>
      <c r="AL33" s="236" t="str">
        <f t="shared" si="2"/>
        <v/>
      </c>
      <c r="AM33" s="236"/>
    </row>
    <row r="34" spans="1:46"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別紙2-10）1月1日～1月31日'!D34:AH34,'（別紙2-11）2月1日～2月29日'!D34:AF34,'（別紙2-12）3月1日～3月31日'!D34:AH34)</f>
        <v>0</v>
      </c>
      <c r="AK34" s="112" t="str">
        <f t="shared" si="1"/>
        <v/>
      </c>
      <c r="AL34" s="236" t="str">
        <f t="shared" si="2"/>
        <v/>
      </c>
      <c r="AM34" s="236"/>
    </row>
    <row r="35" spans="1:46"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別紙2-10）1月1日～1月31日'!D35:AH35,'（別紙2-11）2月1日～2月29日'!D35:AF35,'（別紙2-12）3月1日～3月31日'!D35:AH35)</f>
        <v>0</v>
      </c>
      <c r="AK35" s="112" t="str">
        <f t="shared" si="1"/>
        <v/>
      </c>
      <c r="AL35" s="236" t="str">
        <f t="shared" si="2"/>
        <v/>
      </c>
      <c r="AM35" s="236"/>
    </row>
    <row r="36" spans="1:46"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別紙2-10）1月1日～1月31日'!D36:AH36,'（別紙2-11）2月1日～2月29日'!D36:AF36,'（別紙2-12）3月1日～3月31日'!D36:AH36)</f>
        <v>0</v>
      </c>
      <c r="AK36" s="112" t="str">
        <f t="shared" si="1"/>
        <v/>
      </c>
      <c r="AL36" s="236" t="str">
        <f t="shared" si="2"/>
        <v/>
      </c>
      <c r="AM36" s="236"/>
    </row>
    <row r="37" spans="1:46"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別紙2-10）1月1日～1月31日'!D37:AH37,'（別紙2-11）2月1日～2月29日'!D37:AF37,'（別紙2-12）3月1日～3月31日'!D37:AH37)</f>
        <v>0</v>
      </c>
      <c r="AK37" s="112" t="str">
        <f t="shared" si="1"/>
        <v/>
      </c>
      <c r="AL37" s="236" t="str">
        <f t="shared" si="2"/>
        <v/>
      </c>
      <c r="AM37" s="236"/>
    </row>
    <row r="38" spans="1:46"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別紙2-10）1月1日～1月31日'!D38:AH38,'（別紙2-11）2月1日～2月29日'!D38:AF38,'（別紙2-12）3月1日～3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別紙2-10）1月1日～1月31日'!D39:AH39,'（別紙2-11）2月1日～2月29日'!D39:AF39,'（別紙2-12）3月1日～3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別紙2-10）1月1日～1月31日'!D40:AH40,'（別紙2-11）2月1日～2月29日'!D40:AF40,'（別紙2-12）3月1日～3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別紙2-10）1月1日～1月31日'!D41:AH41,'（別紙2-11）2月1日～2月29日'!D41:AF41,'（別紙2-12）3月1日～3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別紙2-10）1月1日～1月31日'!D42:AH42,'（別紙2-11）2月1日～2月29日'!D42:AF42,'（別紙2-12）3月1日～3月31日'!D42:AH42)</f>
        <v>0</v>
      </c>
      <c r="AK42" s="112" t="str">
        <f t="shared" si="1"/>
        <v/>
      </c>
      <c r="AL42" s="236" t="str">
        <f t="shared" si="2"/>
        <v/>
      </c>
      <c r="AM42" s="236"/>
    </row>
    <row r="43" spans="1:46"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別紙2-10）1月1日～1月31日'!D43:AH43,'（別紙2-11）2月1日～2月29日'!D43:AF43,'（別紙2-12）3月1日～3月31日'!D43:AH43)</f>
        <v>0</v>
      </c>
      <c r="AK43" s="112" t="str">
        <f t="shared" si="1"/>
        <v/>
      </c>
      <c r="AL43" s="236" t="str">
        <f t="shared" si="2"/>
        <v/>
      </c>
      <c r="AM43" s="236"/>
    </row>
    <row r="44" spans="1:46"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別紙2-10）1月1日～1月31日'!D44:AH44,'（別紙2-11）2月1日～2月29日'!D44:AF44,'（別紙2-12）3月1日～3月31日'!D44:AH44)</f>
        <v>0</v>
      </c>
      <c r="AK44" s="112" t="str">
        <f t="shared" si="1"/>
        <v/>
      </c>
      <c r="AL44" s="236" t="str">
        <f t="shared" si="2"/>
        <v/>
      </c>
      <c r="AM44" s="236"/>
    </row>
    <row r="45" spans="1:46"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別紙2-10）1月1日～1月31日'!D45:AH45,'（別紙2-11）2月1日～2月29日'!D45:AF45,'（別紙2-12）3月1日～3月31日'!D45:AH45)</f>
        <v>0</v>
      </c>
      <c r="AK45" s="112" t="str">
        <f t="shared" si="1"/>
        <v/>
      </c>
      <c r="AL45" s="236" t="str">
        <f t="shared" si="2"/>
        <v/>
      </c>
      <c r="AM45" s="236"/>
    </row>
    <row r="46" spans="1:46"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別紙2-10）1月1日～1月31日'!D46:AH46,'（別紙2-11）2月1日～2月29日'!D46:AF46,'（別紙2-12）3月1日～3月31日'!D46:AH46)</f>
        <v>0</v>
      </c>
      <c r="AK46" s="112" t="str">
        <f t="shared" si="1"/>
        <v/>
      </c>
      <c r="AL46" s="236" t="str">
        <f t="shared" si="2"/>
        <v/>
      </c>
      <c r="AM46" s="236"/>
    </row>
    <row r="47" spans="1:46"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別紙2-10）1月1日～1月31日'!D47:AH47,'（別紙2-11）2月1日～2月29日'!D47:AF47,'（別紙2-12）3月1日～3月31日'!D47:AH47)</f>
        <v>0</v>
      </c>
      <c r="AK47" s="112" t="str">
        <f t="shared" si="1"/>
        <v/>
      </c>
      <c r="AL47" s="236" t="str">
        <f t="shared" si="2"/>
        <v/>
      </c>
      <c r="AM47" s="236"/>
    </row>
    <row r="48" spans="1:46"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別紙2-10）1月1日～1月31日'!D48:AH48,'（別紙2-11）2月1日～2月29日'!D48:AF48,'（別紙2-12）3月1日～3月31日'!D48:AH48)</f>
        <v>0</v>
      </c>
      <c r="AK48" s="112" t="str">
        <f t="shared" si="1"/>
        <v/>
      </c>
      <c r="AL48" s="236" t="str">
        <f t="shared" si="2"/>
        <v/>
      </c>
      <c r="AM48" s="236"/>
    </row>
    <row r="49" spans="1:39"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別紙2-10）1月1日～1月31日'!D49:AH49,'（別紙2-11）2月1日～2月29日'!D49:AF49,'（別紙2-12）3月1日～3月31日'!D49:AH49)</f>
        <v>0</v>
      </c>
      <c r="AK49" s="112" t="str">
        <f t="shared" si="1"/>
        <v/>
      </c>
      <c r="AL49" s="236" t="str">
        <f t="shared" si="2"/>
        <v/>
      </c>
      <c r="AM49" s="236"/>
    </row>
    <row r="50" spans="1:39"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別紙2-10）1月1日～1月31日'!D50:AH50,'（別紙2-11）2月1日～2月29日'!D50:AF50,'（別紙2-12）3月1日～3月31日'!D50:AH50)</f>
        <v>0</v>
      </c>
      <c r="AK50" s="112" t="str">
        <f t="shared" si="1"/>
        <v/>
      </c>
      <c r="AL50" s="236" t="str">
        <f t="shared" si="2"/>
        <v/>
      </c>
      <c r="AM50" s="236"/>
    </row>
    <row r="51" spans="1:39"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別紙2-10）1月1日～1月31日'!D51:AH51,'（別紙2-11）2月1日～2月29日'!D51:AF51,'（別紙2-12）3月1日～3月31日'!D51:AH51)</f>
        <v>0</v>
      </c>
      <c r="AK51" s="112" t="str">
        <f t="shared" si="1"/>
        <v/>
      </c>
      <c r="AL51" s="236" t="str">
        <f t="shared" si="2"/>
        <v/>
      </c>
      <c r="AM51" s="236"/>
    </row>
    <row r="52" spans="1:39"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別紙2-10）1月1日～1月31日'!D52:AH52,'（別紙2-11）2月1日～2月29日'!D52:AF52,'（別紙2-12）3月1日～3月31日'!D52:AH52)</f>
        <v>0</v>
      </c>
      <c r="AK52" s="112" t="str">
        <f t="shared" si="1"/>
        <v/>
      </c>
      <c r="AL52" s="236" t="str">
        <f t="shared" si="2"/>
        <v/>
      </c>
      <c r="AM52" s="236"/>
    </row>
    <row r="53" spans="1:39"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別紙2-10）1月1日～1月31日'!D53:AH53,'（別紙2-11）2月1日～2月29日'!D53:AF53,'（別紙2-12）3月1日～3月31日'!D53:AH53)</f>
        <v>0</v>
      </c>
      <c r="AK53" s="112" t="str">
        <f t="shared" si="1"/>
        <v/>
      </c>
      <c r="AL53" s="236" t="str">
        <f t="shared" si="2"/>
        <v/>
      </c>
      <c r="AM53" s="236"/>
    </row>
    <row r="54" spans="1:39"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別紙2-10）1月1日～1月31日'!D54:AH54,'（別紙2-11）2月1日～2月29日'!D54:AF54,'（別紙2-12）3月1日～3月31日'!D54:AH54)</f>
        <v>0</v>
      </c>
      <c r="AK54" s="112" t="str">
        <f t="shared" si="1"/>
        <v/>
      </c>
      <c r="AL54" s="236" t="str">
        <f t="shared" si="2"/>
        <v/>
      </c>
      <c r="AM54" s="236"/>
    </row>
    <row r="55" spans="1:39"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別紙2-10）1月1日～1月31日'!D55:AH55,'（別紙2-11）2月1日～2月29日'!D55:AF55,'（別紙2-12）3月1日～3月31日'!D55:AH55)</f>
        <v>0</v>
      </c>
      <c r="AK55" s="112" t="str">
        <f t="shared" si="1"/>
        <v/>
      </c>
      <c r="AL55" s="236" t="str">
        <f t="shared" si="2"/>
        <v/>
      </c>
      <c r="AM55" s="236"/>
    </row>
    <row r="56" spans="1:39"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別紙2-10）1月1日～1月31日'!D56:AH56,'（別紙2-11）2月1日～2月29日'!D56:AF56,'（別紙2-12）3月1日～3月31日'!D56:AH56)</f>
        <v>0</v>
      </c>
      <c r="AK56" s="112" t="str">
        <f t="shared" si="1"/>
        <v/>
      </c>
      <c r="AL56" s="236" t="str">
        <f t="shared" si="2"/>
        <v/>
      </c>
      <c r="AM56" s="236"/>
    </row>
    <row r="57" spans="1:39"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別紙2-10）1月1日～1月31日'!D57:AH57,'（別紙2-11）2月1日～2月29日'!D57:AF57,'（別紙2-12）3月1日～3月31日'!D57:AH57)</f>
        <v>0</v>
      </c>
      <c r="AK57" s="112" t="str">
        <f t="shared" si="1"/>
        <v/>
      </c>
      <c r="AL57" s="236" t="str">
        <f t="shared" si="2"/>
        <v/>
      </c>
      <c r="AM57" s="236"/>
    </row>
    <row r="58" spans="1:39"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別紙2-10）1月1日～1月31日'!D58:AH58,'（別紙2-11）2月1日～2月29日'!D58:AF58,'（別紙2-12）3月1日～3月31日'!D58:AH58)</f>
        <v>0</v>
      </c>
      <c r="AK58" s="112" t="str">
        <f t="shared" si="1"/>
        <v/>
      </c>
      <c r="AL58" s="236" t="str">
        <f t="shared" si="2"/>
        <v/>
      </c>
      <c r="AM58" s="236"/>
    </row>
    <row r="59" spans="1:39"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別紙2-10）1月1日～1月31日'!D59:AH59,'（別紙2-11）2月1日～2月29日'!D59:AF59,'（別紙2-12）3月1日～3月31日'!D59:AH59)</f>
        <v>0</v>
      </c>
      <c r="AK59" s="112" t="str">
        <f t="shared" si="1"/>
        <v/>
      </c>
      <c r="AL59" s="236" t="str">
        <f t="shared" si="2"/>
        <v/>
      </c>
      <c r="AM59" s="236"/>
    </row>
    <row r="60" spans="1:39"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別紙2-10）1月1日～1月31日'!D60:AH60,'（別紙2-11）2月1日～2月29日'!D60:AF60,'（別紙2-12）3月1日～3月31日'!D60:AH60)</f>
        <v>0</v>
      </c>
      <c r="AK60" s="112" t="str">
        <f t="shared" si="1"/>
        <v/>
      </c>
      <c r="AL60" s="236" t="str">
        <f t="shared" si="2"/>
        <v/>
      </c>
      <c r="AM60" s="236"/>
    </row>
    <row r="61" spans="1:39"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別紙2-10）1月1日～1月31日'!D61:AH61,'（別紙2-11）2月1日～2月29日'!D61:AF61,'（別紙2-12）3月1日～3月31日'!D61:AH61)</f>
        <v>0</v>
      </c>
      <c r="AK61" s="112" t="str">
        <f t="shared" si="1"/>
        <v/>
      </c>
      <c r="AL61" s="236" t="str">
        <f t="shared" si="2"/>
        <v/>
      </c>
      <c r="AM61" s="236"/>
    </row>
    <row r="62" spans="1:39"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別紙2-10）1月1日～1月31日'!D62:AH62,'（別紙2-11）2月1日～2月29日'!D62:AF62,'（別紙2-12）3月1日～3月31日'!D62:AH62)</f>
        <v>0</v>
      </c>
      <c r="AK62" s="112" t="str">
        <f t="shared" si="1"/>
        <v/>
      </c>
      <c r="AL62" s="236" t="str">
        <f t="shared" si="2"/>
        <v/>
      </c>
      <c r="AM62" s="236"/>
    </row>
    <row r="63" spans="1:39"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別紙2-10）1月1日～1月31日'!D63:AH63,'（別紙2-11）2月1日～2月29日'!D63:AF63,'（別紙2-12）3月1日～3月31日'!D63:AH63)</f>
        <v>0</v>
      </c>
      <c r="AK63" s="112" t="str">
        <f t="shared" si="1"/>
        <v/>
      </c>
      <c r="AL63" s="236" t="str">
        <f t="shared" si="2"/>
        <v/>
      </c>
      <c r="AM63" s="236"/>
    </row>
    <row r="64" spans="1:39"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別紙2-10）1月1日～1月31日'!D64:AH64,'（別紙2-11）2月1日～2月29日'!D64:AF64,'（別紙2-12）3月1日～3月31日'!D64:AH64)</f>
        <v>0</v>
      </c>
      <c r="AK64" s="112" t="str">
        <f t="shared" si="1"/>
        <v/>
      </c>
      <c r="AL64" s="236" t="str">
        <f t="shared" si="2"/>
        <v/>
      </c>
      <c r="AM64" s="236"/>
    </row>
    <row r="65" spans="1:39"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別紙2-10）1月1日～1月31日'!D65:AH65,'（別紙2-11）2月1日～2月29日'!D65:AF65,'（別紙2-12）3月1日～3月31日'!D65:AH65)</f>
        <v>0</v>
      </c>
      <c r="AK65" s="112" t="str">
        <f t="shared" si="1"/>
        <v/>
      </c>
      <c r="AL65" s="236" t="str">
        <f t="shared" si="2"/>
        <v/>
      </c>
      <c r="AM65" s="236"/>
    </row>
    <row r="66" spans="1:39"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別紙2-10）1月1日～1月31日'!D66:AH66,'（別紙2-11）2月1日～2月29日'!D66:AF66,'（別紙2-12）3月1日～3月31日'!D66:AH66)</f>
        <v>0</v>
      </c>
      <c r="AK66" s="112" t="str">
        <f t="shared" si="1"/>
        <v/>
      </c>
      <c r="AL66" s="236" t="str">
        <f t="shared" si="2"/>
        <v/>
      </c>
      <c r="AM66" s="236"/>
    </row>
    <row r="67" spans="1:39"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別紙2-10）1月1日～1月31日'!D67:AH67,'（別紙2-11）2月1日～2月29日'!D67:AF67,'（別紙2-12）3月1日～3月31日'!D67:AH67)</f>
        <v>0</v>
      </c>
      <c r="AK67" s="112" t="str">
        <f t="shared" si="1"/>
        <v/>
      </c>
      <c r="AL67" s="236" t="str">
        <f t="shared" si="2"/>
        <v/>
      </c>
      <c r="AM67" s="236"/>
    </row>
    <row r="68" spans="1:39"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別紙2-10）1月1日～1月31日'!D68:AH68,'（別紙2-11）2月1日～2月29日'!D68:AF68,'（別紙2-12）3月1日～3月31日'!D68:AH68)</f>
        <v>0</v>
      </c>
      <c r="AK68" s="112" t="str">
        <f t="shared" si="1"/>
        <v/>
      </c>
      <c r="AL68" s="236" t="str">
        <f t="shared" si="2"/>
        <v/>
      </c>
      <c r="AM68" s="236"/>
    </row>
    <row r="69" spans="1:39"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別紙2-10）1月1日～1月31日'!D69:AH69,'（別紙2-11）2月1日～2月29日'!D69:AF69,'（別紙2-12）3月1日～3月31日'!D69:AH69)</f>
        <v>0</v>
      </c>
      <c r="AK69" s="112" t="str">
        <f t="shared" si="1"/>
        <v/>
      </c>
      <c r="AL69" s="236" t="str">
        <f t="shared" si="2"/>
        <v/>
      </c>
      <c r="AM69" s="236"/>
    </row>
    <row r="70" spans="1:39"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別紙2-10）1月1日～1月31日'!D70:AH70,'（別紙2-11）2月1日～2月29日'!D70:AF70,'（別紙2-12）3月1日～3月31日'!D70:AH70)</f>
        <v>0</v>
      </c>
      <c r="AK70" s="112" t="str">
        <f t="shared" si="1"/>
        <v/>
      </c>
      <c r="AL70" s="236" t="str">
        <f t="shared" si="2"/>
        <v/>
      </c>
      <c r="AM70" s="236"/>
    </row>
    <row r="71" spans="1:39"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別紙2-10）1月1日～1月31日'!D71:AH71,'（別紙2-11）2月1日～2月29日'!D71:AF71,'（別紙2-12）3月1日～3月31日'!D71:AH71)</f>
        <v>0</v>
      </c>
      <c r="AK71" s="112" t="str">
        <f t="shared" si="1"/>
        <v/>
      </c>
      <c r="AL71" s="236" t="str">
        <f t="shared" si="2"/>
        <v/>
      </c>
      <c r="AM71" s="236"/>
    </row>
    <row r="72" spans="1:39"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別紙2-10）1月1日～1月31日'!D72:AH72,'（別紙2-11）2月1日～2月29日'!D72:AF72,'（別紙2-12）3月1日～3月31日'!D72:AH72)</f>
        <v>0</v>
      </c>
      <c r="AK72" s="112" t="str">
        <f t="shared" si="1"/>
        <v/>
      </c>
      <c r="AL72" s="236" t="str">
        <f t="shared" si="2"/>
        <v/>
      </c>
      <c r="AM72" s="236"/>
    </row>
    <row r="73" spans="1:39"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別紙2-10）1月1日～1月31日'!D73:AH73,'（別紙2-11）2月1日～2月29日'!D73:AF73,'（別紙2-12）3月1日～3月31日'!D73:AH73)</f>
        <v>0</v>
      </c>
      <c r="AK73" s="112" t="str">
        <f t="shared" si="1"/>
        <v/>
      </c>
      <c r="AL73" s="236" t="str">
        <f t="shared" si="2"/>
        <v/>
      </c>
      <c r="AM73" s="236"/>
    </row>
    <row r="74" spans="1:39"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別紙2-10）1月1日～1月31日'!D74:AH74,'（別紙2-11）2月1日～2月29日'!D74:AF74,'（別紙2-12）3月1日～3月31日'!D74:AH74)</f>
        <v>0</v>
      </c>
      <c r="AK74" s="112" t="str">
        <f t="shared" si="1"/>
        <v/>
      </c>
      <c r="AL74" s="236" t="str">
        <f t="shared" si="2"/>
        <v/>
      </c>
      <c r="AM74" s="236"/>
    </row>
    <row r="75" spans="1:39"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別紙2-10）1月1日～1月31日'!D75:AH75,'（別紙2-11）2月1日～2月29日'!D75:AF75,'（別紙2-12）3月1日～3月31日'!D75:AH75)</f>
        <v>0</v>
      </c>
      <c r="AK75" s="112" t="str">
        <f t="shared" si="1"/>
        <v/>
      </c>
      <c r="AL75" s="236" t="str">
        <f t="shared" si="2"/>
        <v/>
      </c>
      <c r="AM75" s="236"/>
    </row>
    <row r="76" spans="1:39"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別紙2-10）1月1日～1月31日'!D76:AH76,'（別紙2-11）2月1日～2月29日'!D76:AF76,'（別紙2-12）3月1日～3月31日'!D76:AH76)</f>
        <v>0</v>
      </c>
      <c r="AK76" s="112" t="str">
        <f t="shared" si="1"/>
        <v/>
      </c>
      <c r="AL76" s="236" t="str">
        <f t="shared" si="2"/>
        <v/>
      </c>
      <c r="AM76" s="236"/>
    </row>
    <row r="77" spans="1:39"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別紙2-10）1月1日～1月31日'!D77:AH77,'（別紙2-11）2月1日～2月29日'!D77:AF77,'（別紙2-12）3月1日～3月31日'!D77:AH77)</f>
        <v>0</v>
      </c>
      <c r="AK77" s="112" t="str">
        <f t="shared" si="1"/>
        <v/>
      </c>
      <c r="AL77" s="236" t="str">
        <f t="shared" si="2"/>
        <v/>
      </c>
      <c r="AM77" s="236"/>
    </row>
    <row r="78" spans="1:39"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別紙2-10）1月1日～1月31日'!D78:AH78,'（別紙2-11）2月1日～2月29日'!D78:AF78,'（別紙2-12）3月1日～3月31日'!D78:AH78)</f>
        <v>0</v>
      </c>
      <c r="AK78" s="112" t="str">
        <f t="shared" si="1"/>
        <v/>
      </c>
      <c r="AL78" s="236" t="str">
        <f t="shared" si="2"/>
        <v/>
      </c>
      <c r="AM78" s="236"/>
    </row>
    <row r="79" spans="1:39"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別紙2-10）1月1日～1月31日'!D79:AH79,'（別紙2-11）2月1日～2月29日'!D79:AF79,'（別紙2-12）3月1日～3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別紙2-10）1月1日～1月31日'!D80:AH80,'（別紙2-11）2月1日～2月29日'!D80:AF80,'（別紙2-12）3月1日～3月31日'!D80:AH80)</f>
        <v>0</v>
      </c>
      <c r="AK80" s="112" t="str">
        <f t="shared" si="3"/>
        <v/>
      </c>
      <c r="AL80" s="236" t="str">
        <f t="shared" si="4"/>
        <v/>
      </c>
      <c r="AM80" s="236"/>
    </row>
    <row r="81" spans="1:39"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別紙2-10）1月1日～1月31日'!D81:AH81,'（別紙2-11）2月1日～2月29日'!D81:AF81,'（別紙2-12）3月1日～3月31日'!D81:AH81)</f>
        <v>0</v>
      </c>
      <c r="AK81" s="112" t="str">
        <f t="shared" si="3"/>
        <v/>
      </c>
      <c r="AL81" s="236" t="str">
        <f t="shared" si="4"/>
        <v/>
      </c>
      <c r="AM81" s="236"/>
    </row>
    <row r="82" spans="1:39"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別紙2-10）1月1日～1月31日'!D82:AH82,'（別紙2-11）2月1日～2月29日'!D82:AF82,'（別紙2-12）3月1日～3月31日'!D82:AH82)</f>
        <v>0</v>
      </c>
      <c r="AK82" s="112" t="str">
        <f t="shared" si="3"/>
        <v/>
      </c>
      <c r="AL82" s="236" t="str">
        <f t="shared" si="4"/>
        <v/>
      </c>
      <c r="AM82" s="236"/>
    </row>
    <row r="83" spans="1:39"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別紙2-10）1月1日～1月31日'!D83:AH83,'（別紙2-11）2月1日～2月29日'!D83:AF83,'（別紙2-12）3月1日～3月31日'!D83:AH83)</f>
        <v>0</v>
      </c>
      <c r="AK83" s="112" t="str">
        <f t="shared" si="3"/>
        <v/>
      </c>
      <c r="AL83" s="236" t="str">
        <f t="shared" si="4"/>
        <v/>
      </c>
      <c r="AM83" s="236"/>
    </row>
    <row r="84" spans="1:39"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別紙2-10）1月1日～1月31日'!D84:AH84,'（別紙2-11）2月1日～2月29日'!D84:AF84,'（別紙2-12）3月1日～3月31日'!D84:AH84)</f>
        <v>0</v>
      </c>
      <c r="AK84" s="112" t="str">
        <f t="shared" si="3"/>
        <v/>
      </c>
      <c r="AL84" s="236" t="str">
        <f t="shared" si="4"/>
        <v/>
      </c>
      <c r="AM84" s="236"/>
    </row>
    <row r="85" spans="1:39"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別紙2-10）1月1日～1月31日'!D85:AH85,'（別紙2-11）2月1日～2月29日'!D85:AF85,'（別紙2-12）3月1日～3月31日'!D85:AH85)</f>
        <v>0</v>
      </c>
      <c r="AK85" s="112" t="str">
        <f t="shared" si="3"/>
        <v/>
      </c>
      <c r="AL85" s="236" t="str">
        <f t="shared" si="4"/>
        <v/>
      </c>
      <c r="AM85" s="236"/>
    </row>
    <row r="86" spans="1:39"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別紙2-10）1月1日～1月31日'!D86:AH86,'（別紙2-11）2月1日～2月29日'!D86:AF86,'（別紙2-12）3月1日～3月31日'!D86:AH86)</f>
        <v>0</v>
      </c>
      <c r="AK86" s="112" t="str">
        <f t="shared" si="3"/>
        <v/>
      </c>
      <c r="AL86" s="236" t="str">
        <f t="shared" si="4"/>
        <v/>
      </c>
      <c r="AM86" s="236"/>
    </row>
    <row r="87" spans="1:39"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別紙2-10）1月1日～1月31日'!D87:AH87,'（別紙2-11）2月1日～2月29日'!D87:AF87,'（別紙2-12）3月1日～3月31日'!D87:AH87)</f>
        <v>0</v>
      </c>
      <c r="AK87" s="112" t="str">
        <f t="shared" si="3"/>
        <v/>
      </c>
      <c r="AL87" s="236" t="str">
        <f t="shared" si="4"/>
        <v/>
      </c>
      <c r="AM87" s="236"/>
    </row>
    <row r="88" spans="1:39"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別紙2-10）1月1日～1月31日'!D88:AH88,'（別紙2-11）2月1日～2月29日'!D88:AF88,'（別紙2-12）3月1日～3月31日'!D88:AH88)</f>
        <v>0</v>
      </c>
      <c r="AK88" s="112" t="str">
        <f t="shared" si="3"/>
        <v/>
      </c>
      <c r="AL88" s="236" t="str">
        <f t="shared" si="4"/>
        <v/>
      </c>
      <c r="AM88" s="236"/>
    </row>
    <row r="89" spans="1:39"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別紙2-10）1月1日～1月31日'!D89:AH89,'（別紙2-11）2月1日～2月29日'!D89:AF89,'（別紙2-12）3月1日～3月31日'!D89:AH89)</f>
        <v>0</v>
      </c>
      <c r="AK89" s="112" t="str">
        <f t="shared" si="3"/>
        <v/>
      </c>
      <c r="AL89" s="236" t="str">
        <f t="shared" si="4"/>
        <v/>
      </c>
      <c r="AM89" s="236"/>
    </row>
    <row r="90" spans="1:39"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別紙2-10）1月1日～1月31日'!D90:AH90,'（別紙2-11）2月1日～2月29日'!D90:AF90,'（別紙2-12）3月1日～3月31日'!D90:AH90)</f>
        <v>0</v>
      </c>
      <c r="AK90" s="112" t="str">
        <f t="shared" si="3"/>
        <v/>
      </c>
      <c r="AL90" s="236" t="str">
        <f t="shared" si="4"/>
        <v/>
      </c>
      <c r="AM90" s="236"/>
    </row>
    <row r="91" spans="1:39"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別紙2-10）1月1日～1月31日'!D91:AH91,'（別紙2-11）2月1日～2月29日'!D91:AF91,'（別紙2-12）3月1日～3月31日'!D91:AH91)</f>
        <v>0</v>
      </c>
      <c r="AK91" s="112" t="str">
        <f t="shared" si="3"/>
        <v/>
      </c>
      <c r="AL91" s="236" t="str">
        <f t="shared" si="4"/>
        <v/>
      </c>
      <c r="AM91" s="236"/>
    </row>
    <row r="92" spans="1:39"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別紙2-10）1月1日～1月31日'!D92:AH92,'（別紙2-11）2月1日～2月29日'!D92:AF92,'（別紙2-12）3月1日～3月31日'!D92:AH92)</f>
        <v>0</v>
      </c>
      <c r="AK92" s="112" t="str">
        <f t="shared" si="3"/>
        <v/>
      </c>
      <c r="AL92" s="236" t="str">
        <f t="shared" si="4"/>
        <v/>
      </c>
      <c r="AM92" s="236"/>
    </row>
    <row r="93" spans="1:39"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別紙2-10）1月1日～1月31日'!D93:AH93,'（別紙2-11）2月1日～2月29日'!D93:AF93,'（別紙2-12）3月1日～3月31日'!D93:AH93)</f>
        <v>0</v>
      </c>
      <c r="AK93" s="112" t="str">
        <f t="shared" si="3"/>
        <v/>
      </c>
      <c r="AL93" s="236" t="str">
        <f t="shared" si="4"/>
        <v/>
      </c>
      <c r="AM93" s="236"/>
    </row>
    <row r="94" spans="1:39"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別紙2-10）1月1日～1月31日'!D94:AH94,'（別紙2-11）2月1日～2月29日'!D94:AF94,'（別紙2-12）3月1日～3月31日'!D94:AH94)</f>
        <v>0</v>
      </c>
      <c r="AK94" s="112" t="str">
        <f t="shared" si="3"/>
        <v/>
      </c>
      <c r="AL94" s="236" t="str">
        <f t="shared" si="4"/>
        <v/>
      </c>
      <c r="AM94" s="236"/>
    </row>
    <row r="95" spans="1:39"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別紙2-10）1月1日～1月31日'!D95:AH95,'（別紙2-11）2月1日～2月29日'!D95:AF95,'（別紙2-12）3月1日～3月31日'!D95:AH95)</f>
        <v>0</v>
      </c>
      <c r="AK95" s="112" t="str">
        <f t="shared" si="3"/>
        <v/>
      </c>
      <c r="AL95" s="236" t="str">
        <f t="shared" si="4"/>
        <v/>
      </c>
      <c r="AM95" s="236"/>
    </row>
    <row r="96" spans="1:39"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別紙2-10）1月1日～1月31日'!D96:AH96,'（別紙2-11）2月1日～2月29日'!D96:AF96,'（別紙2-12）3月1日～3月31日'!D96:AH96)</f>
        <v>0</v>
      </c>
      <c r="AK96" s="112" t="str">
        <f t="shared" si="3"/>
        <v/>
      </c>
      <c r="AL96" s="236" t="str">
        <f t="shared" si="4"/>
        <v/>
      </c>
      <c r="AM96" s="236"/>
    </row>
    <row r="97" spans="1:39"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別紙2-10）1月1日～1月31日'!D97:AH97,'（別紙2-11）2月1日～2月29日'!D97:AF97,'（別紙2-12）3月1日～3月31日'!D97:AH97)</f>
        <v>0</v>
      </c>
      <c r="AK97" s="112" t="str">
        <f t="shared" si="3"/>
        <v/>
      </c>
      <c r="AL97" s="236" t="str">
        <f t="shared" si="4"/>
        <v/>
      </c>
      <c r="AM97" s="236"/>
    </row>
    <row r="98" spans="1:39"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別紙2-10）1月1日～1月31日'!D98:AH98,'（別紙2-11）2月1日～2月29日'!D98:AF98,'（別紙2-12）3月1日～3月31日'!D98:AH98)</f>
        <v>0</v>
      </c>
      <c r="AK98" s="112" t="str">
        <f t="shared" si="3"/>
        <v/>
      </c>
      <c r="AL98" s="236" t="str">
        <f t="shared" si="4"/>
        <v/>
      </c>
      <c r="AM98" s="236"/>
    </row>
    <row r="99" spans="1:39"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別紙2-10）1月1日～1月31日'!D99:AH99,'（別紙2-11）2月1日～2月29日'!D99:AF99,'（別紙2-12）3月1日～3月31日'!D99:AH99)</f>
        <v>0</v>
      </c>
      <c r="AK99" s="112" t="str">
        <f t="shared" si="3"/>
        <v/>
      </c>
      <c r="AL99" s="236" t="str">
        <f t="shared" si="4"/>
        <v/>
      </c>
      <c r="AM99" s="236"/>
    </row>
    <row r="100" spans="1:39"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別紙2-10）1月1日～1月31日'!D100:AH100,'（別紙2-11）2月1日～2月29日'!D100:AF100,'（別紙2-12）3月1日～3月31日'!D100:AH100)</f>
        <v>0</v>
      </c>
      <c r="AK100" s="112" t="str">
        <f t="shared" si="3"/>
        <v/>
      </c>
      <c r="AL100" s="236" t="str">
        <f t="shared" si="4"/>
        <v/>
      </c>
      <c r="AM100" s="236"/>
    </row>
    <row r="101" spans="1:39"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別紙2-10）1月1日～1月31日'!D101:AH101,'（別紙2-11）2月1日～2月29日'!D101:AF101,'（別紙2-12）3月1日～3月31日'!D101:AH101)</f>
        <v>0</v>
      </c>
      <c r="AK101" s="112" t="str">
        <f t="shared" si="3"/>
        <v/>
      </c>
      <c r="AL101" s="236" t="str">
        <f t="shared" si="4"/>
        <v/>
      </c>
      <c r="AM101" s="236"/>
    </row>
    <row r="102" spans="1:39"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別紙2-10）1月1日～1月31日'!D102:AH102,'（別紙2-11）2月1日～2月29日'!D102:AF102,'（別紙2-12）3月1日～3月31日'!D102:AH102)</f>
        <v>0</v>
      </c>
      <c r="AK102" s="112" t="str">
        <f t="shared" si="3"/>
        <v/>
      </c>
      <c r="AL102" s="236" t="str">
        <f t="shared" si="4"/>
        <v/>
      </c>
      <c r="AM102" s="236"/>
    </row>
    <row r="103" spans="1:39"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別紙2-10）1月1日～1月31日'!D103:AH103,'（別紙2-11）2月1日～2月29日'!D103:AF103,'（別紙2-12）3月1日～3月31日'!D103:AH103)</f>
        <v>0</v>
      </c>
      <c r="AK103" s="112" t="str">
        <f t="shared" si="3"/>
        <v/>
      </c>
      <c r="AL103" s="236" t="str">
        <f t="shared" si="4"/>
        <v/>
      </c>
      <c r="AM103" s="236"/>
    </row>
    <row r="104" spans="1:39"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別紙2-10）1月1日～1月31日'!D104:AH104,'（別紙2-11）2月1日～2月29日'!D104:AF104,'（別紙2-12）3月1日～3月31日'!D104:AH104)</f>
        <v>0</v>
      </c>
      <c r="AK104" s="112" t="str">
        <f t="shared" si="3"/>
        <v/>
      </c>
      <c r="AL104" s="236" t="str">
        <f t="shared" si="4"/>
        <v/>
      </c>
      <c r="AM104" s="236"/>
    </row>
    <row r="105" spans="1:39"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別紙2-10）1月1日～1月31日'!D105:AH105,'（別紙2-11）2月1日～2月29日'!D105:AF105,'（別紙2-12）3月1日～3月31日'!D105:AH105)</f>
        <v>0</v>
      </c>
      <c r="AK105" s="112" t="str">
        <f t="shared" si="3"/>
        <v/>
      </c>
      <c r="AL105" s="236" t="str">
        <f t="shared" si="4"/>
        <v/>
      </c>
      <c r="AM105" s="236"/>
    </row>
    <row r="106" spans="1:39"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別紙2-10）1月1日～1月31日'!D106:AH106,'（別紙2-11）2月1日～2月29日'!D106:AF106,'（別紙2-12）3月1日～3月31日'!D106:AH106)</f>
        <v>0</v>
      </c>
      <c r="AK106" s="112" t="str">
        <f t="shared" si="3"/>
        <v/>
      </c>
      <c r="AL106" s="236" t="str">
        <f t="shared" si="4"/>
        <v/>
      </c>
      <c r="AM106" s="236"/>
    </row>
    <row r="107" spans="1:39"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別紙2-10）1月1日～1月31日'!D107:AH107,'（別紙2-11）2月1日～2月29日'!D107:AF107,'（別紙2-12）3月1日～3月31日'!D107:AH107)</f>
        <v>0</v>
      </c>
      <c r="AK107" s="112" t="str">
        <f t="shared" si="3"/>
        <v/>
      </c>
      <c r="AL107" s="236" t="str">
        <f t="shared" si="4"/>
        <v/>
      </c>
      <c r="AM107" s="236"/>
    </row>
    <row r="108" spans="1:39"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別紙2-10）1月1日～1月31日'!D108:AH108,'（別紙2-11）2月1日～2月29日'!D108:AF108,'（別紙2-12）3月1日～3月31日'!D108:AH108)</f>
        <v>0</v>
      </c>
      <c r="AK108" s="112" t="str">
        <f t="shared" si="3"/>
        <v/>
      </c>
      <c r="AL108" s="236" t="str">
        <f t="shared" si="4"/>
        <v/>
      </c>
      <c r="AM108" s="236"/>
    </row>
    <row r="109" spans="1:39"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別紙2-10）1月1日～1月31日'!D109:AH109,'（別紙2-11）2月1日～2月29日'!D109:AF109,'（別紙2-12）3月1日～3月31日'!D109:AH109)</f>
        <v>0</v>
      </c>
      <c r="AK109" s="112" t="str">
        <f t="shared" si="3"/>
        <v/>
      </c>
      <c r="AL109" s="236" t="str">
        <f t="shared" si="4"/>
        <v/>
      </c>
      <c r="AM109" s="236"/>
    </row>
    <row r="110" spans="1:39"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別紙2-10）1月1日～1月31日'!D110:AH110,'（別紙2-11）2月1日～2月29日'!D110:AF110,'（別紙2-12）3月1日～3月31日'!D110:AH110)</f>
        <v>0</v>
      </c>
      <c r="AK110" s="112" t="str">
        <f t="shared" si="3"/>
        <v/>
      </c>
      <c r="AL110" s="236" t="str">
        <f t="shared" si="4"/>
        <v/>
      </c>
      <c r="AM110" s="236"/>
    </row>
    <row r="111" spans="1:39"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別紙2-10）1月1日～1月31日'!D111:AH111,'（別紙2-11）2月1日～2月29日'!D111:AF111,'（別紙2-12）3月1日～3月31日'!D111:AH111)</f>
        <v>0</v>
      </c>
      <c r="AK111" s="112" t="str">
        <f t="shared" si="3"/>
        <v/>
      </c>
      <c r="AL111" s="236" t="str">
        <f t="shared" si="4"/>
        <v/>
      </c>
      <c r="AM111" s="236"/>
    </row>
    <row r="112" spans="1:39"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別紙2-10）1月1日～1月31日'!D112:AH112,'（別紙2-11）2月1日～2月29日'!D112:AF112,'（別紙2-12）3月1日～3月31日'!D112:AH112)</f>
        <v>0</v>
      </c>
      <c r="AK112" s="112" t="str">
        <f t="shared" si="3"/>
        <v/>
      </c>
      <c r="AL112" s="236" t="str">
        <f t="shared" si="4"/>
        <v/>
      </c>
      <c r="AM112" s="236"/>
    </row>
    <row r="113" spans="1:39"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別紙2-10）1月1日～1月31日'!D113:AH113,'（別紙2-11）2月1日～2月29日'!D113:AF113,'（別紙2-12）3月1日～3月31日'!D113:AH113)</f>
        <v>0</v>
      </c>
      <c r="AK113" s="112" t="str">
        <f t="shared" si="3"/>
        <v/>
      </c>
      <c r="AL113" s="236" t="str">
        <f t="shared" si="4"/>
        <v/>
      </c>
      <c r="AM113" s="236"/>
    </row>
    <row r="114" spans="1:39"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別紙2-10）1月1日～1月31日'!D114:AH114,'（別紙2-11）2月1日～2月29日'!D114:AF114,'（別紙2-12）3月1日～3月31日'!D114:AH114)</f>
        <v>0</v>
      </c>
      <c r="AK114" s="112" t="str">
        <f t="shared" si="3"/>
        <v/>
      </c>
      <c r="AL114" s="236" t="str">
        <f t="shared" si="4"/>
        <v/>
      </c>
      <c r="AM114" s="236"/>
    </row>
    <row r="115" spans="1:39"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別紙2-10）1月1日～1月31日'!D115:AH115,'（別紙2-11）2月1日～2月29日'!D115:AF115,'（別紙2-12）3月1日～3月31日'!D115:AH115)</f>
        <v>0</v>
      </c>
      <c r="AK115" s="112" t="str">
        <f t="shared" si="3"/>
        <v/>
      </c>
      <c r="AL115" s="236" t="str">
        <f t="shared" si="4"/>
        <v/>
      </c>
      <c r="AM115" s="236"/>
    </row>
    <row r="116" spans="1:39"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別紙2-10）1月1日～1月31日'!D116:AH116,'（別紙2-11）2月1日～2月29日'!D116:AF116,'（別紙2-12）3月1日～3月31日'!D116:AH116)</f>
        <v>0</v>
      </c>
      <c r="AK116" s="112" t="str">
        <f t="shared" si="3"/>
        <v/>
      </c>
      <c r="AL116" s="236" t="str">
        <f t="shared" si="4"/>
        <v/>
      </c>
      <c r="AM116" s="236"/>
    </row>
    <row r="117" spans="1:39"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別紙2-10）1月1日～1月31日'!D117:AH117,'（別紙2-11）2月1日～2月29日'!D117:AF117,'（別紙2-12）3月1日～3月31日'!D117:AH117)</f>
        <v>0</v>
      </c>
      <c r="AK117" s="112" t="str">
        <f t="shared" si="3"/>
        <v/>
      </c>
      <c r="AL117" s="236" t="str">
        <f t="shared" si="4"/>
        <v/>
      </c>
      <c r="AM117" s="236"/>
    </row>
    <row r="118" spans="1:39"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別紙2-10）1月1日～1月31日'!D118:AH118,'（別紙2-11）2月1日～2月29日'!D118:AF118,'（別紙2-12）3月1日～3月31日'!D118:AH118)</f>
        <v>0</v>
      </c>
      <c r="AK118" s="112" t="str">
        <f t="shared" si="3"/>
        <v/>
      </c>
      <c r="AL118" s="236" t="str">
        <f t="shared" si="4"/>
        <v/>
      </c>
      <c r="AM118" s="236"/>
    </row>
    <row r="119" spans="1:39"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別紙2-10）1月1日～1月31日'!D119:AH119,'（別紙2-11）2月1日～2月29日'!D119:AF119,'（別紙2-12）3月1日～3月31日'!D119:AH119)</f>
        <v>0</v>
      </c>
      <c r="AK119" s="112" t="str">
        <f t="shared" si="3"/>
        <v/>
      </c>
      <c r="AL119" s="236" t="str">
        <f t="shared" si="4"/>
        <v/>
      </c>
      <c r="AM119" s="236"/>
    </row>
    <row r="120" spans="1:39"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別紙2-10）1月1日～1月31日'!D120:AH120,'（別紙2-11）2月1日～2月29日'!D120:AF120,'（別紙2-12）3月1日～3月31日'!D120:AH120)</f>
        <v>0</v>
      </c>
      <c r="AK120" s="112" t="str">
        <f t="shared" si="3"/>
        <v/>
      </c>
      <c r="AL120" s="236" t="str">
        <f t="shared" si="4"/>
        <v/>
      </c>
      <c r="AM120" s="236"/>
    </row>
    <row r="121" spans="1:39"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別紙2-10）1月1日～1月31日'!D121:AH121,'（別紙2-11）2月1日～2月29日'!D121:AF121,'（別紙2-12）3月1日～3月31日'!D121:AH121)</f>
        <v>0</v>
      </c>
      <c r="AK121" s="112" t="str">
        <f t="shared" si="3"/>
        <v/>
      </c>
      <c r="AL121" s="236" t="str">
        <f t="shared" si="4"/>
        <v/>
      </c>
      <c r="AM121" s="236"/>
    </row>
    <row r="122" spans="1:39"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別紙2-10）1月1日～1月31日'!D122:AH122,'（別紙2-11）2月1日～2月29日'!D122:AF122,'（別紙2-12）3月1日～3月31日'!D122:AH122)</f>
        <v>0</v>
      </c>
      <c r="AK122" s="112" t="str">
        <f t="shared" si="3"/>
        <v/>
      </c>
      <c r="AL122" s="236" t="str">
        <f t="shared" si="4"/>
        <v/>
      </c>
      <c r="AM122" s="236"/>
    </row>
    <row r="123" spans="1:39"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別紙2-10）1月1日～1月31日'!D123:AH123,'（別紙2-11）2月1日～2月29日'!D123:AF123,'（別紙2-12）3月1日～3月31日'!D123:AH123)</f>
        <v>0</v>
      </c>
      <c r="AK123" s="112" t="str">
        <f t="shared" si="3"/>
        <v/>
      </c>
      <c r="AL123" s="236" t="str">
        <f t="shared" si="4"/>
        <v/>
      </c>
      <c r="AM123" s="236"/>
    </row>
    <row r="124" spans="1:39"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別紙2-10）1月1日～1月31日'!D124:AH124,'（別紙2-11）2月1日～2月29日'!D124:AF124,'（別紙2-12）3月1日～3月31日'!D124:AH124)</f>
        <v>0</v>
      </c>
      <c r="AK124" s="112" t="str">
        <f t="shared" si="3"/>
        <v/>
      </c>
      <c r="AL124" s="236" t="str">
        <f t="shared" si="4"/>
        <v/>
      </c>
      <c r="AM124" s="236"/>
    </row>
    <row r="125" spans="1:39"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別紙2-10）1月1日～1月31日'!D125:AH125,'（別紙2-11）2月1日～2月29日'!D125:AF125,'（別紙2-12）3月1日～3月31日'!D125:AH125)</f>
        <v>0</v>
      </c>
      <c r="AK125" s="112" t="str">
        <f t="shared" si="3"/>
        <v/>
      </c>
      <c r="AL125" s="236" t="str">
        <f t="shared" si="4"/>
        <v/>
      </c>
      <c r="AM125" s="236"/>
    </row>
    <row r="126" spans="1:39"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別紙2-10）1月1日～1月31日'!D126:AH126,'（別紙2-11）2月1日～2月29日'!D126:AF126,'（別紙2-12）3月1日～3月31日'!D126:AH126)</f>
        <v>0</v>
      </c>
      <c r="AK126" s="112" t="str">
        <f t="shared" si="3"/>
        <v/>
      </c>
      <c r="AL126" s="236" t="str">
        <f t="shared" si="4"/>
        <v/>
      </c>
      <c r="AM126" s="236"/>
    </row>
    <row r="127" spans="1:39"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別紙2-10）1月1日～1月31日'!D127:AH127,'（別紙2-11）2月1日～2月29日'!D127:AF127,'（別紙2-12）3月1日～3月31日'!D127:AH127)</f>
        <v>0</v>
      </c>
      <c r="AK127" s="112" t="str">
        <f t="shared" si="3"/>
        <v/>
      </c>
      <c r="AL127" s="236" t="str">
        <f t="shared" si="4"/>
        <v/>
      </c>
      <c r="AM127" s="236"/>
    </row>
    <row r="128" spans="1:39"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別紙2-10）1月1日～1月31日'!D128:AH128,'（別紙2-11）2月1日～2月29日'!D128:AF128,'（別紙2-12）3月1日～3月31日'!D128:AH128)</f>
        <v>0</v>
      </c>
      <c r="AK128" s="112" t="str">
        <f t="shared" si="3"/>
        <v/>
      </c>
      <c r="AL128" s="236" t="str">
        <f t="shared" si="4"/>
        <v/>
      </c>
      <c r="AM128" s="236"/>
    </row>
    <row r="129" spans="1:39"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別紙2-10）1月1日～1月31日'!D129:AH129,'（別紙2-11）2月1日～2月29日'!D129:AF129,'（別紙2-12）3月1日～3月31日'!D129:AH129)</f>
        <v>0</v>
      </c>
      <c r="AK129" s="112" t="str">
        <f t="shared" si="3"/>
        <v/>
      </c>
      <c r="AL129" s="236" t="str">
        <f t="shared" si="4"/>
        <v/>
      </c>
      <c r="AM129" s="236"/>
    </row>
    <row r="130" spans="1:39"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別紙2-10）1月1日～1月31日'!D130:AH130,'（別紙2-11）2月1日～2月29日'!D130:AF130,'（別紙2-12）3月1日～3月31日'!D130:AH130)</f>
        <v>0</v>
      </c>
      <c r="AK130" s="112" t="str">
        <f t="shared" si="3"/>
        <v/>
      </c>
      <c r="AL130" s="236" t="str">
        <f t="shared" si="4"/>
        <v/>
      </c>
      <c r="AM130" s="236"/>
    </row>
    <row r="131" spans="1:39"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別紙2-10）1月1日～1月31日'!D131:AH131,'（別紙2-11）2月1日～2月29日'!D131:AF131,'（別紙2-12）3月1日～3月31日'!D131:AH131)</f>
        <v>0</v>
      </c>
      <c r="AK131" s="112" t="str">
        <f t="shared" si="3"/>
        <v/>
      </c>
      <c r="AL131" s="236" t="str">
        <f t="shared" si="4"/>
        <v/>
      </c>
      <c r="AM131" s="236"/>
    </row>
    <row r="132" spans="1:39"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別紙2-10）1月1日～1月31日'!D132:AH132,'（別紙2-11）2月1日～2月29日'!D132:AF132,'（別紙2-12）3月1日～3月31日'!D132:AH132)</f>
        <v>0</v>
      </c>
      <c r="AK132" s="112" t="str">
        <f t="shared" si="3"/>
        <v/>
      </c>
      <c r="AL132" s="236" t="str">
        <f t="shared" si="4"/>
        <v/>
      </c>
      <c r="AM132" s="236"/>
    </row>
    <row r="133" spans="1:39"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別紙2-10）1月1日～1月31日'!D133:AH133,'（別紙2-11）2月1日～2月29日'!D133:AF133,'（別紙2-12）3月1日～3月31日'!D133:AH133)</f>
        <v>0</v>
      </c>
      <c r="AK133" s="112" t="str">
        <f t="shared" si="3"/>
        <v/>
      </c>
      <c r="AL133" s="236" t="str">
        <f t="shared" si="4"/>
        <v/>
      </c>
      <c r="AM133" s="236"/>
    </row>
    <row r="134" spans="1:39"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別紙2-10）1月1日～1月31日'!D134:AH134,'（別紙2-11）2月1日～2月29日'!D134:AF134,'（別紙2-12）3月1日～3月31日'!D134:AH134)</f>
        <v>0</v>
      </c>
      <c r="AK134" s="112" t="str">
        <f t="shared" si="3"/>
        <v/>
      </c>
      <c r="AL134" s="236" t="str">
        <f t="shared" si="4"/>
        <v/>
      </c>
      <c r="AM134" s="236"/>
    </row>
    <row r="135" spans="1:39"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別紙2-10）1月1日～1月31日'!D135:AH135,'（別紙2-11）2月1日～2月29日'!D135:AF135,'（別紙2-12）3月1日～3月31日'!D135:AH135)</f>
        <v>0</v>
      </c>
      <c r="AK135" s="112" t="str">
        <f t="shared" si="3"/>
        <v/>
      </c>
      <c r="AL135" s="236" t="str">
        <f t="shared" si="4"/>
        <v/>
      </c>
      <c r="AM135" s="236"/>
    </row>
    <row r="136" spans="1:39"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別紙2-10）1月1日～1月31日'!D136:AH136,'（別紙2-11）2月1日～2月29日'!D136:AF136,'（別紙2-12）3月1日～3月31日'!D136:AH136)</f>
        <v>0</v>
      </c>
      <c r="AK136" s="112" t="str">
        <f t="shared" si="3"/>
        <v/>
      </c>
      <c r="AL136" s="236" t="str">
        <f t="shared" si="4"/>
        <v/>
      </c>
      <c r="AM136" s="236"/>
    </row>
    <row r="137" spans="1:39"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別紙2-10）1月1日～1月31日'!D137:AH137,'（別紙2-11）2月1日～2月29日'!D137:AF137,'（別紙2-12）3月1日～3月31日'!D137:AH137)</f>
        <v>0</v>
      </c>
      <c r="AK137" s="112" t="str">
        <f t="shared" si="3"/>
        <v/>
      </c>
      <c r="AL137" s="236" t="str">
        <f t="shared" si="4"/>
        <v/>
      </c>
      <c r="AM137" s="236"/>
    </row>
    <row r="138" spans="1:39"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別紙2-10）1月1日～1月31日'!D138:AH138,'（別紙2-11）2月1日～2月29日'!D138:AF138,'（別紙2-12）3月1日～3月31日'!D138:AH138)</f>
        <v>0</v>
      </c>
      <c r="AK138" s="112" t="str">
        <f t="shared" si="3"/>
        <v/>
      </c>
      <c r="AL138" s="236" t="str">
        <f t="shared" si="4"/>
        <v/>
      </c>
      <c r="AM138" s="236"/>
    </row>
    <row r="139" spans="1:39"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別紙2-10）1月1日～1月31日'!D139:AH139,'（別紙2-11）2月1日～2月29日'!D139:AF139,'（別紙2-12）3月1日～3月31日'!D139:AH139)</f>
        <v>0</v>
      </c>
      <c r="AK139" s="112" t="str">
        <f t="shared" si="3"/>
        <v/>
      </c>
      <c r="AL139" s="236" t="str">
        <f t="shared" si="4"/>
        <v/>
      </c>
      <c r="AM139" s="236"/>
    </row>
    <row r="140" spans="1:39"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別紙2-10）1月1日～1月31日'!D140:AH140,'（別紙2-11）2月1日～2月29日'!D140:AF140,'（別紙2-12）3月1日～3月31日'!D140:AH140)</f>
        <v>0</v>
      </c>
      <c r="AK140" s="112" t="str">
        <f t="shared" si="3"/>
        <v/>
      </c>
      <c r="AL140" s="236" t="str">
        <f t="shared" si="4"/>
        <v/>
      </c>
      <c r="AM140" s="236"/>
    </row>
    <row r="141" spans="1:39"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別紙2-10）1月1日～1月31日'!D141:AH141,'（別紙2-11）2月1日～2月29日'!D141:AF141,'（別紙2-12）3月1日～3月31日'!D141:AH141)</f>
        <v>0</v>
      </c>
      <c r="AK141" s="112" t="str">
        <f t="shared" si="3"/>
        <v/>
      </c>
      <c r="AL141" s="236" t="str">
        <f t="shared" si="4"/>
        <v/>
      </c>
      <c r="AM141" s="236"/>
    </row>
    <row r="142" spans="1:39"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別紙2-10）1月1日～1月31日'!D142:AH142,'（別紙2-11）2月1日～2月29日'!D142:AF142,'（別紙2-12）3月1日～3月31日'!D142:AH142)</f>
        <v>0</v>
      </c>
      <c r="AK142" s="112" t="str">
        <f t="shared" si="3"/>
        <v/>
      </c>
      <c r="AL142" s="236" t="str">
        <f t="shared" si="4"/>
        <v/>
      </c>
      <c r="AM142" s="236"/>
    </row>
    <row r="143" spans="1:39"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別紙2-10）1月1日～1月31日'!D143:AH143,'（別紙2-11）2月1日～2月29日'!D143:AF143,'（別紙2-12）3月1日～3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別紙2-10）1月1日～1月31日'!D144:AH144,'（別紙2-11）2月1日～2月29日'!D144:AF144,'（別紙2-12）3月1日～3月31日'!D144:AH144)</f>
        <v>0</v>
      </c>
      <c r="AK144" s="112" t="str">
        <f t="shared" si="5"/>
        <v/>
      </c>
      <c r="AL144" s="236" t="str">
        <f t="shared" si="6"/>
        <v/>
      </c>
      <c r="AM144" s="236"/>
    </row>
    <row r="145" spans="1:39"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別紙2-10）1月1日～1月31日'!D145:AH145,'（別紙2-11）2月1日～2月29日'!D145:AF145,'（別紙2-12）3月1日～3月31日'!D145:AH145)</f>
        <v>0</v>
      </c>
      <c r="AK145" s="112" t="str">
        <f t="shared" si="5"/>
        <v/>
      </c>
      <c r="AL145" s="236" t="str">
        <f t="shared" si="6"/>
        <v/>
      </c>
      <c r="AM145" s="236"/>
    </row>
    <row r="146" spans="1:39"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別紙2-10）1月1日～1月31日'!D146:AH146,'（別紙2-11）2月1日～2月29日'!D146:AF146,'（別紙2-12）3月1日～3月31日'!D146:AH146)</f>
        <v>0</v>
      </c>
      <c r="AK146" s="112" t="str">
        <f t="shared" si="5"/>
        <v/>
      </c>
      <c r="AL146" s="236" t="str">
        <f t="shared" si="6"/>
        <v/>
      </c>
      <c r="AM146" s="236"/>
    </row>
    <row r="147" spans="1:39"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別紙2-10）1月1日～1月31日'!D147:AH147,'（別紙2-11）2月1日～2月29日'!D147:AF147,'（別紙2-12）3月1日～3月31日'!D147:AH147)</f>
        <v>0</v>
      </c>
      <c r="AK147" s="112" t="str">
        <f t="shared" si="5"/>
        <v/>
      </c>
      <c r="AL147" s="236" t="str">
        <f t="shared" si="6"/>
        <v/>
      </c>
      <c r="AM147" s="236"/>
    </row>
    <row r="148" spans="1:39"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別紙2-10）1月1日～1月31日'!D148:AH148,'（別紙2-11）2月1日～2月29日'!D148:AF148,'（別紙2-12）3月1日～3月31日'!D148:AH148)</f>
        <v>0</v>
      </c>
      <c r="AK148" s="112" t="str">
        <f t="shared" si="5"/>
        <v/>
      </c>
      <c r="AL148" s="236" t="str">
        <f t="shared" si="6"/>
        <v/>
      </c>
      <c r="AM148" s="236"/>
    </row>
    <row r="149" spans="1:39"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別紙2-10）1月1日～1月31日'!D149:AH149,'（別紙2-11）2月1日～2月29日'!D149:AF149,'（別紙2-12）3月1日～3月31日'!D149:AH149)</f>
        <v>0</v>
      </c>
      <c r="AK149" s="112" t="str">
        <f t="shared" si="5"/>
        <v/>
      </c>
      <c r="AL149" s="236" t="str">
        <f t="shared" si="6"/>
        <v/>
      </c>
      <c r="AM149" s="236"/>
    </row>
    <row r="150" spans="1:39"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別紙2-10）1月1日～1月31日'!D150:AH150,'（別紙2-11）2月1日～2月29日'!D150:AF150,'（別紙2-12）3月1日～3月31日'!D150:AH150)</f>
        <v>0</v>
      </c>
      <c r="AK150" s="112" t="str">
        <f t="shared" si="5"/>
        <v/>
      </c>
      <c r="AL150" s="236" t="str">
        <f t="shared" si="6"/>
        <v/>
      </c>
      <c r="AM150" s="236"/>
    </row>
    <row r="151" spans="1:39"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別紙2-10）1月1日～1月31日'!D151:AH151,'（別紙2-11）2月1日～2月29日'!D151:AF151,'（別紙2-12）3月1日～3月31日'!D151:AH151)</f>
        <v>0</v>
      </c>
      <c r="AK151" s="112" t="str">
        <f t="shared" si="5"/>
        <v/>
      </c>
      <c r="AL151" s="236" t="str">
        <f t="shared" si="6"/>
        <v/>
      </c>
      <c r="AM151" s="236"/>
    </row>
    <row r="152" spans="1:39"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別紙2-10）1月1日～1月31日'!D152:AH152,'（別紙2-11）2月1日～2月29日'!D152:AF152,'（別紙2-12）3月1日～3月31日'!D152:AH152)</f>
        <v>0</v>
      </c>
      <c r="AK152" s="112" t="str">
        <f t="shared" si="5"/>
        <v/>
      </c>
      <c r="AL152" s="236" t="str">
        <f t="shared" si="6"/>
        <v/>
      </c>
      <c r="AM152" s="236"/>
    </row>
    <row r="153" spans="1:39"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別紙2-10）1月1日～1月31日'!D153:AH153,'（別紙2-11）2月1日～2月29日'!D153:AF153,'（別紙2-12）3月1日～3月31日'!D153:AH153)</f>
        <v>0</v>
      </c>
      <c r="AK153" s="112" t="str">
        <f t="shared" si="5"/>
        <v/>
      </c>
      <c r="AL153" s="236" t="str">
        <f t="shared" si="6"/>
        <v/>
      </c>
      <c r="AM153" s="236"/>
    </row>
    <row r="154" spans="1:39"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別紙2-10）1月1日～1月31日'!D154:AH154,'（別紙2-11）2月1日～2月29日'!D154:AF154,'（別紙2-12）3月1日～3月31日'!D154:AH154)</f>
        <v>0</v>
      </c>
      <c r="AK154" s="112" t="str">
        <f t="shared" si="5"/>
        <v/>
      </c>
      <c r="AL154" s="236" t="str">
        <f t="shared" si="6"/>
        <v/>
      </c>
      <c r="AM154" s="236"/>
    </row>
    <row r="155" spans="1:39"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別紙2-10）1月1日～1月31日'!D155:AH155,'（別紙2-11）2月1日～2月29日'!D155:AF155,'（別紙2-12）3月1日～3月31日'!D155:AH155)</f>
        <v>0</v>
      </c>
      <c r="AK155" s="112" t="str">
        <f t="shared" si="5"/>
        <v/>
      </c>
      <c r="AL155" s="236" t="str">
        <f t="shared" si="6"/>
        <v/>
      </c>
      <c r="AM155" s="236"/>
    </row>
    <row r="156" spans="1:39"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別紙2-10）1月1日～1月31日'!D156:AH156,'（別紙2-11）2月1日～2月29日'!D156:AF156,'（別紙2-12）3月1日～3月31日'!D156:AH156)</f>
        <v>0</v>
      </c>
      <c r="AK156" s="112" t="str">
        <f t="shared" si="5"/>
        <v/>
      </c>
      <c r="AL156" s="236" t="str">
        <f t="shared" si="6"/>
        <v/>
      </c>
      <c r="AM156" s="236"/>
    </row>
    <row r="157" spans="1:39"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別紙2-10）1月1日～1月31日'!D157:AH157,'（別紙2-11）2月1日～2月29日'!D157:AF157,'（別紙2-12）3月1日～3月31日'!D157:AH157)</f>
        <v>0</v>
      </c>
      <c r="AK157" s="112" t="str">
        <f t="shared" si="5"/>
        <v/>
      </c>
      <c r="AL157" s="236" t="str">
        <f t="shared" si="6"/>
        <v/>
      </c>
      <c r="AM157" s="236"/>
    </row>
    <row r="158" spans="1:39"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別紙2-10）1月1日～1月31日'!D158:AH158,'（別紙2-11）2月1日～2月29日'!D158:AF158,'（別紙2-12）3月1日～3月31日'!D158:AH158)</f>
        <v>0</v>
      </c>
      <c r="AK158" s="112" t="str">
        <f t="shared" si="5"/>
        <v/>
      </c>
      <c r="AL158" s="236" t="str">
        <f t="shared" si="6"/>
        <v/>
      </c>
      <c r="AM158" s="236"/>
    </row>
    <row r="159" spans="1:39"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別紙2-10）1月1日～1月31日'!D159:AH159,'（別紙2-11）2月1日～2月29日'!D159:AF159,'（別紙2-12）3月1日～3月31日'!D159:AH159)</f>
        <v>0</v>
      </c>
      <c r="AK159" s="112" t="str">
        <f t="shared" si="5"/>
        <v/>
      </c>
      <c r="AL159" s="236" t="str">
        <f t="shared" si="6"/>
        <v/>
      </c>
      <c r="AM159" s="236"/>
    </row>
    <row r="160" spans="1:39"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別紙2-10）1月1日～1月31日'!D160:AH160,'（別紙2-11）2月1日～2月29日'!D160:AF160,'（別紙2-12）3月1日～3月31日'!D160:AH160)</f>
        <v>0</v>
      </c>
      <c r="AK160" s="112" t="str">
        <f t="shared" si="5"/>
        <v/>
      </c>
      <c r="AL160" s="236" t="str">
        <f t="shared" si="6"/>
        <v/>
      </c>
      <c r="AM160" s="236"/>
    </row>
    <row r="161" spans="1:39"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別紙2-10）1月1日～1月31日'!D161:AH161,'（別紙2-11）2月1日～2月29日'!D161:AF161,'（別紙2-12）3月1日～3月31日'!D161:AH161)</f>
        <v>0</v>
      </c>
      <c r="AK161" s="112" t="str">
        <f t="shared" si="5"/>
        <v/>
      </c>
      <c r="AL161" s="236" t="str">
        <f t="shared" si="6"/>
        <v/>
      </c>
      <c r="AM161" s="236"/>
    </row>
    <row r="162" spans="1:39"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別紙2-10）1月1日～1月31日'!D162:AH162,'（別紙2-11）2月1日～2月29日'!D162:AF162,'（別紙2-12）3月1日～3月31日'!D162:AH162)</f>
        <v>0</v>
      </c>
      <c r="AK162" s="112" t="str">
        <f t="shared" si="5"/>
        <v/>
      </c>
      <c r="AL162" s="236" t="str">
        <f t="shared" si="6"/>
        <v/>
      </c>
      <c r="AM162" s="236"/>
    </row>
    <row r="163" spans="1:39"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別紙2-10）1月1日～1月31日'!D163:AH163,'（別紙2-11）2月1日～2月29日'!D163:AF163,'（別紙2-12）3月1日～3月31日'!D163:AH163)</f>
        <v>0</v>
      </c>
      <c r="AK163" s="112" t="str">
        <f t="shared" si="5"/>
        <v/>
      </c>
      <c r="AL163" s="112" t="str">
        <f t="shared" si="6"/>
        <v/>
      </c>
    </row>
    <row r="164" spans="1:39" ht="30" hidden="1" customHeight="1" x14ac:dyDescent="0.25">
      <c r="A164" s="29" t="s">
        <v>159</v>
      </c>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A165" s="30" t="s">
        <v>160</v>
      </c>
      <c r="B165" s="29" t="s">
        <v>4</v>
      </c>
      <c r="C165" s="29"/>
      <c r="D165" s="29">
        <f>IF(D164&gt;=10,D164,0)</f>
        <v>0</v>
      </c>
      <c r="E165" s="29">
        <f t="shared" ref="E165:AH165" si="8">IF(E164&gt;=10,E164,0)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13"/>
      <c r="AM165" s="113"/>
    </row>
    <row r="166" spans="1:39" ht="30" hidden="1" customHeight="1" thickBot="1" x14ac:dyDescent="0.3">
      <c r="A166" s="30" t="s">
        <v>160</v>
      </c>
      <c r="B166" s="29" t="s">
        <v>12</v>
      </c>
      <c r="C166" s="29"/>
      <c r="D166" s="29">
        <f>IF(D164&gt;=4,D164,0)</f>
        <v>0</v>
      </c>
      <c r="E166" s="29">
        <f t="shared" ref="E166:AH166" si="9">IF(E164&gt;=4,E164,0)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A167" s="30" t="s">
        <v>161</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mergeCells count="14">
    <mergeCell ref="A9:AI9"/>
    <mergeCell ref="AI10:AI11"/>
    <mergeCell ref="AL11:AM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8" priority="9">
      <formula>$AI$5&lt;&gt;""</formula>
    </cfRule>
  </conditionalFormatting>
  <conditionalFormatting sqref="U8:AI8">
    <cfRule type="expression" dxfId="7" priority="12">
      <formula>$AI$8&lt;&gt;""</formula>
    </cfRule>
  </conditionalFormatting>
  <conditionalFormatting sqref="AC6:AI6">
    <cfRule type="expression" dxfId="6" priority="10">
      <formula>$AI$6&lt;&gt;""</formula>
    </cfRule>
  </conditionalFormatting>
  <conditionalFormatting sqref="H6:O6">
    <cfRule type="expression" dxfId="5" priority="8">
      <formula>$H$6&lt;&gt;""</formula>
    </cfRule>
  </conditionalFormatting>
  <conditionalFormatting sqref="V7:AI7">
    <cfRule type="expression" dxfId="4" priority="11">
      <formula>$AI$7&lt;&gt;""</formula>
    </cfRule>
  </conditionalFormatting>
  <conditionalFormatting sqref="D14:AH163">
    <cfRule type="cellIs" dxfId="3" priority="166" operator="equal">
      <formula>1</formula>
    </cfRule>
  </conditionalFormatting>
  <dataValidations count="4">
    <dataValidation type="list" allowBlank="1" showInputMessage="1" showErrorMessage="1" sqref="C14:C163">
      <formula1>"○"</formula1>
    </dataValidation>
    <dataValidation allowBlank="1" showInputMessage="1" showErrorMessage="1" promptTitle="利用者名は別紙2-1に記入してください。" prompt="記入内容が自動反映されます。" sqref="B14:B163"/>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2" id="{B113E207-F573-4FC8-8ACA-459F082BB56B}">
            <xm:f>集計シート!$W14="×"</xm:f>
            <x14:dxf>
              <fill>
                <patternFill>
                  <bgColor rgb="FFFF0000"/>
                </patternFill>
              </fill>
            </x14:dxf>
          </x14:cfRule>
          <x14:cfRule type="expression" priority="3" id="{B1D1153F-A82E-4756-BD30-B5C9323CE285}">
            <xm:f>集計シート!$V14="×"</xm:f>
            <x14:dxf>
              <fill>
                <patternFill>
                  <bgColor rgb="FFFF0000"/>
                </patternFill>
              </fill>
            </x14:dxf>
          </x14:cfRule>
          <x14:cfRule type="expression" priority="4" id="{BC877CC5-6F6B-4E22-AA39-85E8136DFF54}">
            <xm:f>集計シート!$U14="×"</xm:f>
            <x14:dxf>
              <fill>
                <patternFill>
                  <bgColor rgb="FFFF0000"/>
                </patternFill>
              </fill>
            </x14:dxf>
          </x14:cfRule>
          <xm:sqref>D14:AH163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70"/>
  <sheetViews>
    <sheetView view="pageBreakPreview" zoomScale="70" zoomScaleNormal="60" zoomScaleSheetLayoutView="70" workbookViewId="0"/>
  </sheetViews>
  <sheetFormatPr defaultRowHeight="15.75" x14ac:dyDescent="0.25"/>
  <cols>
    <col min="1" max="1" width="5" style="22" customWidth="1"/>
    <col min="2" max="2" width="21.125" style="22" customWidth="1"/>
    <col min="3" max="3" width="8.75" style="22" customWidth="1"/>
    <col min="4" max="15" width="7.875" style="111" customWidth="1"/>
    <col min="16" max="18" width="10.125" style="111" customWidth="1"/>
    <col min="19" max="19" width="9" style="111" customWidth="1"/>
    <col min="20" max="20" width="15.5" style="111" customWidth="1"/>
    <col min="21" max="21" width="9.5" style="111" bestFit="1" customWidth="1"/>
    <col min="22" max="16384" width="9" style="111"/>
  </cols>
  <sheetData>
    <row r="1" spans="1:40" ht="29.25" customHeight="1" thickBot="1" x14ac:dyDescent="0.3">
      <c r="Z1" s="111" t="s">
        <v>113</v>
      </c>
    </row>
    <row r="2" spans="1:40" s="24" customFormat="1" ht="30" customHeight="1" thickBot="1" x14ac:dyDescent="0.35">
      <c r="B2" s="101" t="s">
        <v>41</v>
      </c>
      <c r="C2" s="468" t="str">
        <f>IF('（別紙１）チェックリスト'!P53=0,"",'（別紙１）チェックリスト'!P53)</f>
        <v/>
      </c>
      <c r="D2" s="469"/>
      <c r="E2" s="469"/>
      <c r="F2" s="469"/>
      <c r="G2" s="470"/>
      <c r="H2" s="111"/>
      <c r="I2" s="111"/>
      <c r="J2" s="111"/>
      <c r="K2" s="111"/>
      <c r="L2" s="111"/>
      <c r="M2" s="111"/>
      <c r="N2" s="111"/>
      <c r="O2" s="111"/>
      <c r="P2" s="111"/>
      <c r="Q2" s="111"/>
      <c r="R2" s="111"/>
      <c r="S2" s="111"/>
      <c r="T2" s="111"/>
      <c r="AB2" s="111"/>
      <c r="AC2" s="111" t="s">
        <v>108</v>
      </c>
      <c r="AD2" s="111" t="str">
        <f>IF(AJ2="",IF(AM2="","",AL2),AI2)</f>
        <v/>
      </c>
      <c r="AE2" s="111" t="str">
        <f>IF(AJ2="",AM2,AJ2)</f>
        <v/>
      </c>
      <c r="AF2" s="111" t="str">
        <f>IF(AK2="",AN2,AK2)</f>
        <v/>
      </c>
      <c r="AG2" s="111"/>
      <c r="AH2" s="111"/>
      <c r="AI2" s="111">
        <v>2023</v>
      </c>
      <c r="AJ2" s="111" t="str">
        <f>IFERROR(MATCH(0,INDEX(0/($Z4:$AK4&lt;&gt;""),),0),"")</f>
        <v/>
      </c>
      <c r="AK2" s="111" t="str">
        <f>IFERROR(INDEX(Z4:AK4,MATCH(0,INDEX(0/Z4:AK4,),)),"")</f>
        <v/>
      </c>
      <c r="AL2" s="111">
        <v>2024</v>
      </c>
      <c r="AM2" s="111" t="str">
        <f>IFERROR(MATCH(0,INDEX(0/($AL4:$AN4&lt;&gt;""),),0),"")</f>
        <v/>
      </c>
      <c r="AN2" s="111" t="str">
        <f>IFERROR(INDEX(AL4:AN4,MATCH(0,INDEX(0/AL4:AN4,),)),"")</f>
        <v/>
      </c>
    </row>
    <row r="3" spans="1:40" ht="30" customHeight="1" thickBot="1" x14ac:dyDescent="0.35">
      <c r="B3" s="102" t="s">
        <v>42</v>
      </c>
      <c r="C3" s="471" t="str">
        <f>IF('（別紙１）チェックリスト'!P54="プルダウンより選択してください。","（別紙１）のサービス種別を選択してください。",'（別紙１）チェックリスト'!P54)</f>
        <v>（別紙１）のサービス種別を選択してください。</v>
      </c>
      <c r="D3" s="472"/>
      <c r="E3" s="472"/>
      <c r="F3" s="472"/>
      <c r="G3" s="473"/>
      <c r="Z3" s="247"/>
      <c r="AA3" s="248"/>
      <c r="AB3" s="249"/>
      <c r="AC3" s="244">
        <v>4</v>
      </c>
      <c r="AD3" s="245">
        <v>5</v>
      </c>
      <c r="AE3" s="245">
        <v>6</v>
      </c>
      <c r="AF3" s="245">
        <v>7</v>
      </c>
      <c r="AG3" s="245">
        <v>8</v>
      </c>
      <c r="AH3" s="245">
        <v>9</v>
      </c>
      <c r="AI3" s="245">
        <v>10</v>
      </c>
      <c r="AJ3" s="245">
        <v>11</v>
      </c>
      <c r="AK3" s="245">
        <v>12</v>
      </c>
      <c r="AL3" s="245">
        <v>1</v>
      </c>
      <c r="AM3" s="245">
        <v>2</v>
      </c>
      <c r="AN3" s="246">
        <v>3</v>
      </c>
    </row>
    <row r="4" spans="1:40" ht="30" customHeight="1" thickBot="1" x14ac:dyDescent="0.35">
      <c r="A4" s="99" t="s">
        <v>0</v>
      </c>
      <c r="B4" s="100"/>
      <c r="C4" s="100"/>
      <c r="Z4" s="250"/>
      <c r="AA4" s="251"/>
      <c r="AB4" s="252"/>
      <c r="AC4" s="241" t="str">
        <f>IF('（別紙2-1）4月1日～4月30日'!$AJ$13=0,"",'（別紙2-1）4月1日～4月30日'!$AJ$13)</f>
        <v/>
      </c>
      <c r="AD4" s="242" t="str">
        <f>IF('（別紙2-2）5月1日～5月31日'!$AK$13=0,"",'（別紙2-2）5月1日～5月31日'!$AK$13)</f>
        <v/>
      </c>
      <c r="AE4" s="242" t="str">
        <f>IF('（別紙2-3）6月1日～6月30日'!$AJ$13=0,"",'（別紙2-3）6月1日～6月30日'!$AJ$13)</f>
        <v/>
      </c>
      <c r="AF4" s="242" t="str">
        <f>IF('（別紙2-4）7月1日～7月31日'!$AK$13=0,"",'（別紙2-4）7月1日～7月31日'!$AK$13)</f>
        <v/>
      </c>
      <c r="AG4" s="242" t="str">
        <f>IF('（別紙2-5）8月1日～8月31日'!$AK$13=0,"",'（別紙2-5）8月1日～8月31日'!$AK$13)</f>
        <v/>
      </c>
      <c r="AH4" s="242" t="str">
        <f>IF('（別紙2-6）9月1日～9月30日'!$AJ$13=0,"",'（別紙2-6）9月1日～9月30日'!$AJ$13)</f>
        <v/>
      </c>
      <c r="AI4" s="242" t="str">
        <f>IF('（別紙2-7）10月1日～10月31日'!$AK$13=0,"",'（別紙2-7）10月1日～10月31日'!$AK$13)</f>
        <v/>
      </c>
      <c r="AJ4" s="242" t="str">
        <f>IF('（別紙2-8）11月1日～11月30日'!$AJ$13=0,"",'（別紙2-8）11月1日～11月30日'!$AJ$13)</f>
        <v/>
      </c>
      <c r="AK4" s="242" t="str">
        <f>IF('（別紙2-9）12月1日～12月31日'!$AK$13=0,"",'（別紙2-9）12月1日～12月31日'!$AK$13)</f>
        <v/>
      </c>
      <c r="AL4" s="242" t="str">
        <f>IF('（別紙2-10）1月1日～1月31日'!$AK$13=0,"",'（別紙2-10）1月1日～1月31日'!$AK$13)</f>
        <v/>
      </c>
      <c r="AM4" s="242" t="str">
        <f>IF('（別紙2-11）2月1日～2月29日'!$AI$13=0,"",'（別紙2-11）2月1日～2月29日'!$AI$13)</f>
        <v/>
      </c>
      <c r="AN4" s="243" t="str">
        <f>IF('（別紙2-12）3月1日～3月31日'!$AK$13=0,"",'（別紙2-12）3月1日～3月31日'!$AK$13)</f>
        <v/>
      </c>
    </row>
    <row r="5" spans="1:40" ht="30" customHeight="1" thickBot="1" x14ac:dyDescent="0.35">
      <c r="A5" s="81"/>
      <c r="B5" s="194" t="s">
        <v>1</v>
      </c>
      <c r="C5" s="442" t="str">
        <f>'（別紙１）チェックリスト'!$P$55</f>
        <v>プルダウンより選択してください。</v>
      </c>
      <c r="D5" s="443"/>
      <c r="E5" s="443"/>
      <c r="F5" s="443"/>
      <c r="G5" s="474"/>
      <c r="Z5" s="24"/>
      <c r="AA5" s="24"/>
      <c r="AC5" s="111" t="s">
        <v>110</v>
      </c>
      <c r="AD5" s="111" t="str">
        <f>IF(AJ5="",IF(AM5="","",AL5),AI5)</f>
        <v/>
      </c>
      <c r="AE5" s="111" t="str">
        <f>IF(AJ5="",AM5,AJ5)</f>
        <v/>
      </c>
      <c r="AF5" s="111" t="str">
        <f>IF(AK5="",AN5,AK5)</f>
        <v/>
      </c>
      <c r="AI5" s="111">
        <v>2023</v>
      </c>
      <c r="AJ5" s="111" t="str">
        <f>IFERROR(MATCH(MAX($Z7:$AK7)+1,$Z7:$AK7,1),"")</f>
        <v/>
      </c>
      <c r="AK5" s="111" t="str">
        <f>IFERROR(INDEX(Z7:AK7,MATCH(MAX(Z7:AK7)+1,Z7:AK7,1)),"")</f>
        <v/>
      </c>
      <c r="AL5" s="111">
        <v>2024</v>
      </c>
      <c r="AM5" s="111" t="str">
        <f>IFERROR(MATCH(MAX($AL7:$AN7)+1,$AL7:$AN7,1),"")</f>
        <v/>
      </c>
      <c r="AN5" s="111" t="str">
        <f>IFERROR(INDEX(AL7:AN7,MATCH(MAX(AL7:AN7)+1,AL7:AN7,1)),"")</f>
        <v/>
      </c>
    </row>
    <row r="6" spans="1:40" s="28" customFormat="1" ht="30" customHeight="1" thickBot="1" x14ac:dyDescent="0.35">
      <c r="A6" s="109"/>
      <c r="B6" s="109"/>
      <c r="C6" s="109"/>
      <c r="D6" s="121"/>
      <c r="E6" s="121"/>
      <c r="F6" s="121"/>
      <c r="G6" s="121"/>
      <c r="H6" s="121"/>
      <c r="I6" s="121"/>
      <c r="J6" s="121"/>
      <c r="K6" s="121"/>
      <c r="L6" s="121"/>
      <c r="M6" s="121"/>
      <c r="N6" s="121"/>
      <c r="O6" s="121"/>
      <c r="P6" s="121"/>
      <c r="Q6" s="121"/>
      <c r="R6" s="121"/>
      <c r="S6" s="121"/>
      <c r="T6" s="121"/>
      <c r="W6" s="168"/>
      <c r="Z6" s="247"/>
      <c r="AA6" s="248"/>
      <c r="AB6" s="249"/>
      <c r="AC6" s="244">
        <v>4</v>
      </c>
      <c r="AD6" s="245">
        <v>5</v>
      </c>
      <c r="AE6" s="245">
        <v>6</v>
      </c>
      <c r="AF6" s="245">
        <v>7</v>
      </c>
      <c r="AG6" s="245">
        <v>8</v>
      </c>
      <c r="AH6" s="245">
        <v>9</v>
      </c>
      <c r="AI6" s="245">
        <v>10</v>
      </c>
      <c r="AJ6" s="245">
        <v>11</v>
      </c>
      <c r="AK6" s="245">
        <v>12</v>
      </c>
      <c r="AL6" s="245">
        <v>1</v>
      </c>
      <c r="AM6" s="245">
        <v>2</v>
      </c>
      <c r="AN6" s="246">
        <v>3</v>
      </c>
    </row>
    <row r="7" spans="1:40" ht="30" customHeight="1" thickBot="1" x14ac:dyDescent="0.35">
      <c r="A7" s="169"/>
      <c r="B7" s="170"/>
      <c r="C7" s="171"/>
      <c r="D7" s="476" t="s">
        <v>117</v>
      </c>
      <c r="E7" s="476"/>
      <c r="F7" s="476"/>
      <c r="G7" s="476"/>
      <c r="H7" s="476"/>
      <c r="I7" s="476"/>
      <c r="J7" s="476"/>
      <c r="K7" s="476"/>
      <c r="L7" s="476"/>
      <c r="M7" s="475" t="s">
        <v>80</v>
      </c>
      <c r="N7" s="476"/>
      <c r="O7" s="476"/>
      <c r="P7" s="284"/>
      <c r="Q7" s="170"/>
      <c r="R7" s="170"/>
      <c r="S7" s="170"/>
      <c r="T7" s="170"/>
      <c r="U7" s="456" t="s">
        <v>99</v>
      </c>
      <c r="V7" s="457"/>
      <c r="W7" s="457"/>
      <c r="X7" s="458"/>
      <c r="Z7" s="250"/>
      <c r="AA7" s="251"/>
      <c r="AB7" s="252"/>
      <c r="AC7" s="241" t="str">
        <f>IF('（別紙2-1）4月1日～4月30日'!$AK$13=0,"",'（別紙2-1）4月1日～4月30日'!$AK$13)</f>
        <v/>
      </c>
      <c r="AD7" s="242" t="str">
        <f>IF('（別紙2-2）5月1日～5月31日'!$AL$13=0,"",'（別紙2-2）5月1日～5月31日'!$AL$13)</f>
        <v/>
      </c>
      <c r="AE7" s="242" t="str">
        <f>IF('（別紙2-3）6月1日～6月30日'!$AK$13=0,"",'（別紙2-3）6月1日～6月30日'!$AK$13)</f>
        <v/>
      </c>
      <c r="AF7" s="242" t="str">
        <f>IF('（別紙2-4）7月1日～7月31日'!$AL$13=0,"",'（別紙2-4）7月1日～7月31日'!$AL$13)</f>
        <v/>
      </c>
      <c r="AG7" s="242" t="str">
        <f>IF('（別紙2-5）8月1日～8月31日'!$AL$13=0,"",'（別紙2-5）8月1日～8月31日'!$AL$13)</f>
        <v/>
      </c>
      <c r="AH7" s="242" t="str">
        <f>IF('（別紙2-6）9月1日～9月30日'!$AK$13=0,"",'（別紙2-6）9月1日～9月30日'!$AK$13)</f>
        <v/>
      </c>
      <c r="AI7" s="242" t="str">
        <f>IF('（別紙2-7）10月1日～10月31日'!$AL$13=0,"",'（別紙2-7）10月1日～10月31日'!$AL$13)</f>
        <v/>
      </c>
      <c r="AJ7" s="242" t="str">
        <f>IF('（別紙2-8）11月1日～11月30日'!$AK$13=0,"",'（別紙2-8）11月1日～11月30日'!$AK$13)</f>
        <v/>
      </c>
      <c r="AK7" s="242" t="str">
        <f>IF('（別紙2-9）12月1日～12月31日'!$AL$13=0,"",'（別紙2-9）12月1日～12月31日'!$AL$13)</f>
        <v/>
      </c>
      <c r="AL7" s="242" t="str">
        <f>IF('（別紙2-10）1月1日～1月31日'!$AL$13=0,"",'（別紙2-10）1月1日～1月31日'!$AL$13)</f>
        <v/>
      </c>
      <c r="AM7" s="242" t="str">
        <f>IF('（別紙2-11）2月1日～2月29日'!$AJ$13=0,"",'（別紙2-11）2月1日～2月29日'!$AJ$13)</f>
        <v/>
      </c>
      <c r="AN7" s="243" t="str">
        <f>IF('（別紙2-12）3月1日～3月31日'!$AL$13=0,"",'（別紙2-12）3月1日～3月31日'!$AL$13)</f>
        <v/>
      </c>
    </row>
    <row r="8" spans="1:40" s="112" customFormat="1" ht="30" customHeight="1" thickBot="1" x14ac:dyDescent="0.3">
      <c r="A8" s="275"/>
      <c r="B8" s="136" t="s">
        <v>69</v>
      </c>
      <c r="C8" s="137" t="s">
        <v>68</v>
      </c>
      <c r="D8" s="195">
        <v>4</v>
      </c>
      <c r="E8" s="195">
        <v>5</v>
      </c>
      <c r="F8" s="195">
        <v>6</v>
      </c>
      <c r="G8" s="195">
        <v>7</v>
      </c>
      <c r="H8" s="195">
        <v>8</v>
      </c>
      <c r="I8" s="195">
        <v>9</v>
      </c>
      <c r="J8" s="195">
        <v>10</v>
      </c>
      <c r="K8" s="195">
        <v>11</v>
      </c>
      <c r="L8" s="195">
        <v>12</v>
      </c>
      <c r="M8" s="195">
        <v>1</v>
      </c>
      <c r="N8" s="195">
        <v>2</v>
      </c>
      <c r="O8" s="195">
        <v>3</v>
      </c>
      <c r="P8" s="138" t="s">
        <v>67</v>
      </c>
      <c r="Q8" s="139" t="s">
        <v>81</v>
      </c>
      <c r="R8" s="139" t="s">
        <v>82</v>
      </c>
      <c r="S8" s="140" t="s">
        <v>66</v>
      </c>
      <c r="T8" s="160" t="s">
        <v>76</v>
      </c>
      <c r="U8" s="459" t="s">
        <v>100</v>
      </c>
      <c r="V8" s="465" t="s">
        <v>101</v>
      </c>
      <c r="W8" s="465" t="s">
        <v>102</v>
      </c>
      <c r="X8" s="462" t="s">
        <v>103</v>
      </c>
    </row>
    <row r="9" spans="1:40" s="112" customFormat="1" ht="16.5" hidden="1" thickBot="1" x14ac:dyDescent="0.3">
      <c r="A9" s="276"/>
      <c r="B9" s="277"/>
      <c r="C9" s="278"/>
      <c r="D9" s="279"/>
      <c r="E9" s="279"/>
      <c r="F9" s="279"/>
      <c r="G9" s="279"/>
      <c r="H9" s="279"/>
      <c r="I9" s="279"/>
      <c r="J9" s="279"/>
      <c r="K9" s="279"/>
      <c r="L9" s="279"/>
      <c r="M9" s="279"/>
      <c r="N9" s="279"/>
      <c r="O9" s="279"/>
      <c r="P9" s="280"/>
      <c r="Q9" s="281"/>
      <c r="R9" s="281"/>
      <c r="S9" s="282"/>
      <c r="T9" s="283"/>
      <c r="U9" s="460"/>
      <c r="V9" s="466"/>
      <c r="W9" s="466"/>
      <c r="X9" s="463"/>
    </row>
    <row r="10" spans="1:40" s="112" customFormat="1" ht="20.25" hidden="1" thickBot="1" x14ac:dyDescent="0.35">
      <c r="A10" s="131" t="s">
        <v>89</v>
      </c>
      <c r="B10" s="131"/>
      <c r="C10" s="131"/>
      <c r="D10" s="132"/>
      <c r="E10" s="132"/>
      <c r="F10" s="132"/>
      <c r="G10" s="132"/>
      <c r="H10" s="132"/>
      <c r="I10" s="132"/>
      <c r="J10" s="132"/>
      <c r="K10" s="132"/>
      <c r="L10" s="132"/>
      <c r="M10" s="132"/>
      <c r="N10" s="132"/>
      <c r="O10" s="132"/>
      <c r="P10" s="131"/>
      <c r="Q10" s="131"/>
      <c r="R10" s="131"/>
      <c r="S10" s="131"/>
      <c r="T10" s="131"/>
      <c r="U10" s="460"/>
      <c r="V10" s="466"/>
      <c r="W10" s="466"/>
      <c r="X10" s="463"/>
    </row>
    <row r="11" spans="1:40" ht="30" customHeight="1" x14ac:dyDescent="0.25">
      <c r="A11" s="480" t="s">
        <v>16</v>
      </c>
      <c r="B11" s="483">
        <f>COUNTA(B14:B163)-COUNTIF(B14:B163,"")</f>
        <v>0</v>
      </c>
      <c r="C11" s="486">
        <f>COUNTA(C14:C163)-COUNTIF(C14:C163,"")</f>
        <v>0</v>
      </c>
      <c r="D11" s="266">
        <f>COUNTIF($Q$14:$Q$163,2304)</f>
        <v>0</v>
      </c>
      <c r="E11" s="267">
        <f>COUNTIF($Q$14:$Q$163,2305)</f>
        <v>0</v>
      </c>
      <c r="F11" s="267">
        <f>COUNTIF($Q$14:$Q$163,2306)</f>
        <v>0</v>
      </c>
      <c r="G11" s="267">
        <f>COUNTIF($Q$14:$Q$163,2307)</f>
        <v>0</v>
      </c>
      <c r="H11" s="267">
        <f>COUNTIF($Q$14:$Q$163,2308)</f>
        <v>0</v>
      </c>
      <c r="I11" s="267">
        <f>COUNTIF($Q$14:$Q$163,2309)</f>
        <v>0</v>
      </c>
      <c r="J11" s="267">
        <f>COUNTIF($Q$14:$Q$163,2310)</f>
        <v>0</v>
      </c>
      <c r="K11" s="267">
        <f>COUNTIF($Q$14:$Q$163,2311)</f>
        <v>0</v>
      </c>
      <c r="L11" s="267">
        <f>COUNTIF($Q$14:$Q$163,2312)</f>
        <v>0</v>
      </c>
      <c r="M11" s="267">
        <f>COUNTIF($Q$14:$Q$163,2401)</f>
        <v>0</v>
      </c>
      <c r="N11" s="267">
        <f>COUNTIF($Q$14:$Q$163,2402)</f>
        <v>0</v>
      </c>
      <c r="O11" s="268">
        <f>COUNTIF($Q$14:$Q$163,2403)</f>
        <v>0</v>
      </c>
      <c r="P11" s="489">
        <f t="shared" ref="P11:T11" si="0">SUM(P14:P163)</f>
        <v>0</v>
      </c>
      <c r="Q11" s="492">
        <f>MIN(Q14:Q163)</f>
        <v>0</v>
      </c>
      <c r="R11" s="495">
        <f>MAX(R14:R163)</f>
        <v>0</v>
      </c>
      <c r="S11" s="498">
        <f t="shared" si="0"/>
        <v>0</v>
      </c>
      <c r="T11" s="477">
        <f t="shared" si="0"/>
        <v>0</v>
      </c>
      <c r="U11" s="460"/>
      <c r="V11" s="466"/>
      <c r="W11" s="466"/>
      <c r="X11" s="463"/>
    </row>
    <row r="12" spans="1:40" ht="30" customHeight="1" thickBot="1" x14ac:dyDescent="0.3">
      <c r="A12" s="481"/>
      <c r="B12" s="484"/>
      <c r="C12" s="487"/>
      <c r="D12" s="264">
        <f>COUNTIF(D14:D163,"&gt;0")</f>
        <v>0</v>
      </c>
      <c r="E12" s="265">
        <f t="shared" ref="E12:O12" si="1">COUNTIF(E14:E163,"&gt;0")</f>
        <v>0</v>
      </c>
      <c r="F12" s="265">
        <f t="shared" si="1"/>
        <v>0</v>
      </c>
      <c r="G12" s="265">
        <f t="shared" si="1"/>
        <v>0</v>
      </c>
      <c r="H12" s="265">
        <f t="shared" si="1"/>
        <v>0</v>
      </c>
      <c r="I12" s="265">
        <f t="shared" si="1"/>
        <v>0</v>
      </c>
      <c r="J12" s="265">
        <f t="shared" si="1"/>
        <v>0</v>
      </c>
      <c r="K12" s="265">
        <f t="shared" si="1"/>
        <v>0</v>
      </c>
      <c r="L12" s="265">
        <f t="shared" si="1"/>
        <v>0</v>
      </c>
      <c r="M12" s="265">
        <f t="shared" si="1"/>
        <v>0</v>
      </c>
      <c r="N12" s="265">
        <f t="shared" si="1"/>
        <v>0</v>
      </c>
      <c r="O12" s="269">
        <f t="shared" si="1"/>
        <v>0</v>
      </c>
      <c r="P12" s="490"/>
      <c r="Q12" s="493"/>
      <c r="R12" s="496"/>
      <c r="S12" s="499"/>
      <c r="T12" s="478"/>
      <c r="U12" s="460"/>
      <c r="V12" s="466"/>
      <c r="W12" s="466"/>
      <c r="X12" s="463"/>
    </row>
    <row r="13" spans="1:40" ht="30" customHeight="1" thickTop="1" thickBot="1" x14ac:dyDescent="0.3">
      <c r="A13" s="482"/>
      <c r="B13" s="485"/>
      <c r="C13" s="488"/>
      <c r="D13" s="260">
        <f>SUM(D14:D163)</f>
        <v>0</v>
      </c>
      <c r="E13" s="260">
        <f t="shared" ref="E13:O13" si="2">SUM(E14:E163)</f>
        <v>0</v>
      </c>
      <c r="F13" s="260">
        <f t="shared" si="2"/>
        <v>0</v>
      </c>
      <c r="G13" s="260">
        <f t="shared" si="2"/>
        <v>0</v>
      </c>
      <c r="H13" s="260">
        <f t="shared" si="2"/>
        <v>0</v>
      </c>
      <c r="I13" s="260">
        <f t="shared" si="2"/>
        <v>0</v>
      </c>
      <c r="J13" s="260">
        <f t="shared" si="2"/>
        <v>0</v>
      </c>
      <c r="K13" s="260">
        <f t="shared" si="2"/>
        <v>0</v>
      </c>
      <c r="L13" s="260">
        <f t="shared" si="2"/>
        <v>0</v>
      </c>
      <c r="M13" s="260">
        <f t="shared" si="2"/>
        <v>0</v>
      </c>
      <c r="N13" s="260">
        <f t="shared" si="2"/>
        <v>0</v>
      </c>
      <c r="O13" s="260">
        <f t="shared" si="2"/>
        <v>0</v>
      </c>
      <c r="P13" s="491"/>
      <c r="Q13" s="494"/>
      <c r="R13" s="497"/>
      <c r="S13" s="500"/>
      <c r="T13" s="479"/>
      <c r="U13" s="461"/>
      <c r="V13" s="467"/>
      <c r="W13" s="467"/>
      <c r="X13" s="464"/>
    </row>
    <row r="14" spans="1:40" s="112" customFormat="1" ht="30" customHeight="1" thickTop="1" x14ac:dyDescent="0.4">
      <c r="A14" s="60">
        <v>1</v>
      </c>
      <c r="B14" s="103" t="str">
        <f>IF('（別紙2-12）3月1日～3月31日'!B14="","",'（別紙2-12）3月1日～3月31日'!B14)</f>
        <v/>
      </c>
      <c r="C14" s="196" t="str">
        <f>IF((COUNTA('（別紙2-1）4月1日～4月30日'!C14)+COUNTA('（別紙2-2）5月1日～5月31日'!C14)+COUNTA('（別紙2-3）6月1日～6月30日'!C14)+COUNTA('（別紙2-4）7月1日～7月31日'!C14)+COUNTA('（別紙2-5）8月1日～8月31日'!C14)+COUNTA('（別紙2-6）9月1日～9月30日'!C14)+COUNTA('（別紙2-7）10月1日～10月31日'!C14)+COUNTA('（別紙2-8）11月1日～11月30日'!C14)+COUNTA('（別紙2-9）12月1日～12月31日'!C14)+COUNTA('（別紙2-10）1月1日～1月31日'!C14)+COUNTA('（別紙2-11）2月1日～2月29日'!C14)+COUNTA('（別紙2-12）3月1日～3月31日'!C14))&gt;0,"○","")</f>
        <v/>
      </c>
      <c r="D14" s="197">
        <f>SUM('（別紙2-1）4月1日～4月30日'!$D14:$AG14)</f>
        <v>0</v>
      </c>
      <c r="E14" s="197">
        <f>SUM('（別紙2-2）5月1日～5月31日'!$D14:$AH14)</f>
        <v>0</v>
      </c>
      <c r="F14" s="197">
        <f>SUM('（別紙2-3）6月1日～6月30日'!$D14:$AG14)</f>
        <v>0</v>
      </c>
      <c r="G14" s="197">
        <f>SUM('（別紙2-4）7月1日～7月31日'!$D14:$AH14)</f>
        <v>0</v>
      </c>
      <c r="H14" s="197">
        <f>SUM('（別紙2-5）8月1日～8月31日'!$D14:$AH14)</f>
        <v>0</v>
      </c>
      <c r="I14" s="197">
        <f>SUM('（別紙2-6）9月1日～9月30日'!$D14:$AG14)</f>
        <v>0</v>
      </c>
      <c r="J14" s="197">
        <f>SUM('（別紙2-7）10月1日～10月31日'!$D14:$AH14)</f>
        <v>0</v>
      </c>
      <c r="K14" s="197">
        <f>SUM('（別紙2-8）11月1日～11月30日'!$D14:$AG14)</f>
        <v>0</v>
      </c>
      <c r="L14" s="197">
        <f>SUM('（別紙2-9）12月1日～12月31日'!$D14:$AH14)</f>
        <v>0</v>
      </c>
      <c r="M14" s="197">
        <f>SUM('（別紙2-10）1月1日～1月31日'!$D14:$AH14)</f>
        <v>0</v>
      </c>
      <c r="N14" s="197">
        <f>SUM('（別紙2-11）2月1日～2月29日'!$D14:$AF14)</f>
        <v>0</v>
      </c>
      <c r="O14" s="197">
        <f>SUM('（別紙2-12）3月1日～3月31日'!$D14:$AG14)</f>
        <v>0</v>
      </c>
      <c r="P14" s="198">
        <f>SUM(D14:O14)</f>
        <v>0</v>
      </c>
      <c r="Q14" s="199" t="str">
        <f>IF((D14&gt;0),2304,IF((E14&gt;0),2305,IF((F14&gt;0),2306,IF((G14&gt;0),2307,IF((H14&gt;0),2308,IF((I14&gt;0),2309,
IF((J14&gt;0),2310,IF((K14&gt;0),2311,IF((L14&gt;0),2312,IF((M14&gt;0),2401,IF((N14&gt;0),2402,IF((O14&gt;0),2403,""))))))))))))</f>
        <v/>
      </c>
      <c r="R14" s="199" t="str">
        <f>IF((O14&gt;0),2403,IF((N14&gt;0),2402,IF((M14&gt;0),2401,IF((L14&gt;0),2312,IF((K14&gt;0),2311,IF((J14&gt;0),2310,
IF((I14&gt;0),2309,IF((H14&gt;0),2308,IF((G14&gt;0),2307,IF((F14&gt;0),2306,IF((E14&gt;0),2305,IF((D14&gt;0),2304,""))))))))))))</f>
        <v/>
      </c>
      <c r="S14" s="200" t="str">
        <f>IF(COUNTIF(D14:O14,"&gt;0")&gt;1,1,"")</f>
        <v/>
      </c>
      <c r="T14" s="201">
        <f>P14*10000</f>
        <v>0</v>
      </c>
      <c r="U14" s="172" t="str">
        <f>IF('（別紙2-12）3月1日～3月31日'!AI14&gt;15,"×","")</f>
        <v/>
      </c>
      <c r="V14" s="173" t="str">
        <f>IF('（別紙１）チェックリスト'!$B$43="",IF('（別紙2-12）3月1日～3月31日'!AI14&gt;10,"×",""),"")</f>
        <v/>
      </c>
      <c r="W14" s="173" t="str">
        <f>IF(C14="○",IF('（別紙2-12）3月1日～3月31日'!AI14&lt;=7,"","×"),"")</f>
        <v/>
      </c>
      <c r="X14" s="174" t="str">
        <f>IF(AND(B14="",P14&gt;0),"×","")</f>
        <v/>
      </c>
    </row>
    <row r="15" spans="1:40" s="112" customFormat="1" ht="30" customHeight="1" x14ac:dyDescent="0.4">
      <c r="A15" s="33">
        <v>2</v>
      </c>
      <c r="B15" s="103" t="str">
        <f>IF('（別紙2-12）3月1日～3月31日'!B15="","",'（別紙2-12）3月1日～3月31日'!B15)</f>
        <v/>
      </c>
      <c r="C15" s="202" t="str">
        <f>IF((COUNTA('（別紙2-1）4月1日～4月30日'!C15)+COUNTA('（別紙2-2）5月1日～5月31日'!C15)+COUNTA('（別紙2-3）6月1日～6月30日'!C15)+COUNTA('（別紙2-4）7月1日～7月31日'!C15)+COUNTA('（別紙2-5）8月1日～8月31日'!C15)+COUNTA('（別紙2-6）9月1日～9月30日'!C15)+COUNTA('（別紙2-7）10月1日～10月31日'!C15)+COUNTA('（別紙2-8）11月1日～11月30日'!C15)+COUNTA('（別紙2-9）12月1日～12月31日'!C15)+COUNTA('（別紙2-10）1月1日～1月31日'!C15)+COUNTA('（別紙2-11）2月1日～2月29日'!C15)+COUNTA('（別紙2-12）3月1日～3月31日'!C15))&gt;0,"○","")</f>
        <v/>
      </c>
      <c r="D15" s="203">
        <f>SUM('（別紙2-1）4月1日～4月30日'!$D15:$AG15)</f>
        <v>0</v>
      </c>
      <c r="E15" s="203">
        <f>SUM('（別紙2-2）5月1日～5月31日'!$D15:$AH15)</f>
        <v>0</v>
      </c>
      <c r="F15" s="203">
        <f>SUM('（別紙2-3）6月1日～6月30日'!$D15:$AG15)</f>
        <v>0</v>
      </c>
      <c r="G15" s="203">
        <f>SUM('（別紙2-4）7月1日～7月31日'!$D15:$AH15)</f>
        <v>0</v>
      </c>
      <c r="H15" s="203">
        <f>SUM('（別紙2-5）8月1日～8月31日'!$D15:$AH15)</f>
        <v>0</v>
      </c>
      <c r="I15" s="203">
        <f>SUM('（別紙2-6）9月1日～9月30日'!$D15:$AG15)</f>
        <v>0</v>
      </c>
      <c r="J15" s="203">
        <f>SUM('（別紙2-7）10月1日～10月31日'!$D15:$AH15)</f>
        <v>0</v>
      </c>
      <c r="K15" s="203">
        <f>SUM('（別紙2-8）11月1日～11月30日'!$D15:$AG15)</f>
        <v>0</v>
      </c>
      <c r="L15" s="203">
        <f>SUM('（別紙2-9）12月1日～12月31日'!$D15:$AH15)</f>
        <v>0</v>
      </c>
      <c r="M15" s="203">
        <f>SUM('（別紙2-10）1月1日～1月31日'!$D15:$AH15)</f>
        <v>0</v>
      </c>
      <c r="N15" s="203">
        <f>SUM('（別紙2-11）2月1日～2月29日'!$D15:$AF15)</f>
        <v>0</v>
      </c>
      <c r="O15" s="203">
        <f>SUM('（別紙2-12）3月1日～3月31日'!$D15:$AG15)</f>
        <v>0</v>
      </c>
      <c r="P15" s="204">
        <f t="shared" ref="P15:P78" si="3">SUM(D15:O15)</f>
        <v>0</v>
      </c>
      <c r="Q15" s="205" t="str">
        <f t="shared" ref="Q15:Q78" si="4">IF((D15&gt;0),2304,IF((E15&gt;0),2305,IF((F15&gt;0),2306,IF((G15&gt;0),2307,IF((H15&gt;0),2308,IF((I15&gt;0),2309,
IF((J15&gt;0),2310,IF((K15&gt;0),2311,IF((L15&gt;0),2312,IF((M15&gt;0),2401,IF((N15&gt;0),2402,IF((O15&gt;0),2403,""))))))))))))</f>
        <v/>
      </c>
      <c r="R15" s="205" t="str">
        <f t="shared" ref="R15:R78" si="5">IF((O15&gt;0),2403,IF((N15&gt;0),2402,IF((M15&gt;0),2401,IF((L15&gt;0),2312,IF((K15&gt;0),2311,IF((J15&gt;0),2310,
IF((I15&gt;0),2309,IF((H15&gt;0),2308,IF((G15&gt;0),2307,IF((F15&gt;0),2306,IF((E15&gt;0),2305,IF((D15&gt;0),2304,""))))))))))))</f>
        <v/>
      </c>
      <c r="S15" s="206" t="str">
        <f t="shared" ref="S15:S78" si="6">IF(COUNTIF(D15:O15,"&gt;0")&gt;1,1,"")</f>
        <v/>
      </c>
      <c r="T15" s="207">
        <f t="shared" ref="T15:T45" si="7">P15*10000</f>
        <v>0</v>
      </c>
      <c r="U15" s="161" t="str">
        <f>IF('（別紙2-12）3月1日～3月31日'!AI15&gt;15,"×","")</f>
        <v/>
      </c>
      <c r="V15" s="158" t="str">
        <f>IF('（別紙１）チェックリスト'!$B$43="",IF('（別紙2-12）3月1日～3月31日'!AI15&gt;10,"×",""),"")</f>
        <v/>
      </c>
      <c r="W15" s="158" t="str">
        <f>IF(C15="○",IF('（別紙2-12）3月1日～3月31日'!AI15&lt;=7,"","×"),"")</f>
        <v/>
      </c>
      <c r="X15" s="162" t="str">
        <f t="shared" ref="X15:X78" si="8">IF(AND(B15="",P15&gt;0),"×","")</f>
        <v/>
      </c>
    </row>
    <row r="16" spans="1:40" s="112" customFormat="1" ht="30" customHeight="1" x14ac:dyDescent="0.4">
      <c r="A16" s="33">
        <v>3</v>
      </c>
      <c r="B16" s="103" t="str">
        <f>IF('（別紙2-12）3月1日～3月31日'!B16="","",'（別紙2-12）3月1日～3月31日'!B16)</f>
        <v/>
      </c>
      <c r="C16" s="202" t="str">
        <f>IF((COUNTA('（別紙2-1）4月1日～4月30日'!C16)+COUNTA('（別紙2-2）5月1日～5月31日'!C16)+COUNTA('（別紙2-3）6月1日～6月30日'!C16)+COUNTA('（別紙2-4）7月1日～7月31日'!C16)+COUNTA('（別紙2-5）8月1日～8月31日'!C16)+COUNTA('（別紙2-6）9月1日～9月30日'!C16)+COUNTA('（別紙2-7）10月1日～10月31日'!C16)+COUNTA('（別紙2-8）11月1日～11月30日'!C16)+COUNTA('（別紙2-9）12月1日～12月31日'!C16)+COUNTA('（別紙2-10）1月1日～1月31日'!C16)+COUNTA('（別紙2-11）2月1日～2月29日'!C16)+COUNTA('（別紙2-12）3月1日～3月31日'!C16))&gt;0,"○","")</f>
        <v/>
      </c>
      <c r="D16" s="203">
        <f>SUM('（別紙2-1）4月1日～4月30日'!$D16:$AG16)</f>
        <v>0</v>
      </c>
      <c r="E16" s="203">
        <f>SUM('（別紙2-2）5月1日～5月31日'!$D16:$AH16)</f>
        <v>0</v>
      </c>
      <c r="F16" s="203">
        <f>SUM('（別紙2-3）6月1日～6月30日'!$D16:$AG16)</f>
        <v>0</v>
      </c>
      <c r="G16" s="203">
        <f>SUM('（別紙2-4）7月1日～7月31日'!$D16:$AH16)</f>
        <v>0</v>
      </c>
      <c r="H16" s="203">
        <f>SUM('（別紙2-5）8月1日～8月31日'!$D16:$AH16)</f>
        <v>0</v>
      </c>
      <c r="I16" s="203">
        <f>SUM('（別紙2-6）9月1日～9月30日'!$D16:$AG16)</f>
        <v>0</v>
      </c>
      <c r="J16" s="203">
        <f>SUM('（別紙2-7）10月1日～10月31日'!$D16:$AH16)</f>
        <v>0</v>
      </c>
      <c r="K16" s="203">
        <f>SUM('（別紙2-8）11月1日～11月30日'!$D16:$AG16)</f>
        <v>0</v>
      </c>
      <c r="L16" s="203">
        <f>SUM('（別紙2-9）12月1日～12月31日'!$D16:$AH16)</f>
        <v>0</v>
      </c>
      <c r="M16" s="203">
        <f>SUM('（別紙2-10）1月1日～1月31日'!$D16:$AH16)</f>
        <v>0</v>
      </c>
      <c r="N16" s="203">
        <f>SUM('（別紙2-11）2月1日～2月29日'!$D16:$AF16)</f>
        <v>0</v>
      </c>
      <c r="O16" s="203">
        <f>SUM('（別紙2-12）3月1日～3月31日'!$D16:$AG16)</f>
        <v>0</v>
      </c>
      <c r="P16" s="204">
        <f t="shared" si="3"/>
        <v>0</v>
      </c>
      <c r="Q16" s="205" t="str">
        <f t="shared" si="4"/>
        <v/>
      </c>
      <c r="R16" s="205" t="str">
        <f t="shared" si="5"/>
        <v/>
      </c>
      <c r="S16" s="206" t="str">
        <f t="shared" si="6"/>
        <v/>
      </c>
      <c r="T16" s="207">
        <f t="shared" si="7"/>
        <v>0</v>
      </c>
      <c r="U16" s="161" t="str">
        <f>IF('（別紙2-12）3月1日～3月31日'!AI16&gt;15,"×","")</f>
        <v/>
      </c>
      <c r="V16" s="158" t="str">
        <f>IF('（別紙１）チェックリスト'!$B$43="",IF('（別紙2-12）3月1日～3月31日'!AI16&gt;10,"×",""),"")</f>
        <v/>
      </c>
      <c r="W16" s="158" t="str">
        <f>IF(C16="○",IF('（別紙2-12）3月1日～3月31日'!AI16&lt;=7,"","×"),"")</f>
        <v/>
      </c>
      <c r="X16" s="162" t="str">
        <f t="shared" si="8"/>
        <v/>
      </c>
    </row>
    <row r="17" spans="1:24" s="112" customFormat="1" ht="30" customHeight="1" x14ac:dyDescent="0.4">
      <c r="A17" s="33">
        <v>4</v>
      </c>
      <c r="B17" s="103" t="str">
        <f>IF('（別紙2-12）3月1日～3月31日'!B17="","",'（別紙2-12）3月1日～3月31日'!B17)</f>
        <v/>
      </c>
      <c r="C17" s="202" t="str">
        <f>IF((COUNTA('（別紙2-1）4月1日～4月30日'!C17)+COUNTA('（別紙2-2）5月1日～5月31日'!C17)+COUNTA('（別紙2-3）6月1日～6月30日'!C17)+COUNTA('（別紙2-4）7月1日～7月31日'!C17)+COUNTA('（別紙2-5）8月1日～8月31日'!C17)+COUNTA('（別紙2-6）9月1日～9月30日'!C17)+COUNTA('（別紙2-7）10月1日～10月31日'!C17)+COUNTA('（別紙2-8）11月1日～11月30日'!C17)+COUNTA('（別紙2-9）12月1日～12月31日'!C17)+COUNTA('（別紙2-10）1月1日～1月31日'!C17)+COUNTA('（別紙2-11）2月1日～2月29日'!C17)+COUNTA('（別紙2-12）3月1日～3月31日'!C17))&gt;0,"○","")</f>
        <v/>
      </c>
      <c r="D17" s="203">
        <f>SUM('（別紙2-1）4月1日～4月30日'!$D17:$AG17)</f>
        <v>0</v>
      </c>
      <c r="E17" s="203">
        <f>SUM('（別紙2-2）5月1日～5月31日'!$D17:$AH17)</f>
        <v>0</v>
      </c>
      <c r="F17" s="203">
        <f>SUM('（別紙2-3）6月1日～6月30日'!$D17:$AG17)</f>
        <v>0</v>
      </c>
      <c r="G17" s="203">
        <f>SUM('（別紙2-4）7月1日～7月31日'!$D17:$AH17)</f>
        <v>0</v>
      </c>
      <c r="H17" s="203">
        <f>SUM('（別紙2-5）8月1日～8月31日'!$D17:$AH17)</f>
        <v>0</v>
      </c>
      <c r="I17" s="203">
        <f>SUM('（別紙2-6）9月1日～9月30日'!$D17:$AG17)</f>
        <v>0</v>
      </c>
      <c r="J17" s="203">
        <f>SUM('（別紙2-7）10月1日～10月31日'!$D17:$AH17)</f>
        <v>0</v>
      </c>
      <c r="K17" s="203">
        <f>SUM('（別紙2-8）11月1日～11月30日'!$D17:$AG17)</f>
        <v>0</v>
      </c>
      <c r="L17" s="203">
        <f>SUM('（別紙2-9）12月1日～12月31日'!$D17:$AH17)</f>
        <v>0</v>
      </c>
      <c r="M17" s="203">
        <f>SUM('（別紙2-10）1月1日～1月31日'!$D17:$AH17)</f>
        <v>0</v>
      </c>
      <c r="N17" s="203">
        <f>SUM('（別紙2-11）2月1日～2月29日'!$D17:$AF17)</f>
        <v>0</v>
      </c>
      <c r="O17" s="203">
        <f>SUM('（別紙2-12）3月1日～3月31日'!$D17:$AG17)</f>
        <v>0</v>
      </c>
      <c r="P17" s="204">
        <f t="shared" si="3"/>
        <v>0</v>
      </c>
      <c r="Q17" s="205" t="str">
        <f t="shared" si="4"/>
        <v/>
      </c>
      <c r="R17" s="205" t="str">
        <f t="shared" si="5"/>
        <v/>
      </c>
      <c r="S17" s="206" t="str">
        <f t="shared" si="6"/>
        <v/>
      </c>
      <c r="T17" s="207">
        <f t="shared" si="7"/>
        <v>0</v>
      </c>
      <c r="U17" s="161" t="str">
        <f>IF('（別紙2-12）3月1日～3月31日'!AI17&gt;15,"×","")</f>
        <v/>
      </c>
      <c r="V17" s="158" t="str">
        <f>IF('（別紙１）チェックリスト'!$B$43="",IF('（別紙2-12）3月1日～3月31日'!AI17&gt;10,"×",""),"")</f>
        <v/>
      </c>
      <c r="W17" s="158" t="str">
        <f>IF(C17="○",IF('（別紙2-12）3月1日～3月31日'!AI17&lt;=7,"","×"),"")</f>
        <v/>
      </c>
      <c r="X17" s="162" t="str">
        <f t="shared" si="8"/>
        <v/>
      </c>
    </row>
    <row r="18" spans="1:24" s="112" customFormat="1" ht="30" customHeight="1" thickBot="1" x14ac:dyDescent="0.45">
      <c r="A18" s="37">
        <v>5</v>
      </c>
      <c r="B18" s="104" t="str">
        <f>IF('（別紙2-12）3月1日～3月31日'!B18="","",'（別紙2-12）3月1日～3月31日'!B18)</f>
        <v/>
      </c>
      <c r="C18" s="208" t="str">
        <f>IF((COUNTA('（別紙2-1）4月1日～4月30日'!C18)+COUNTA('（別紙2-2）5月1日～5月31日'!C18)+COUNTA('（別紙2-3）6月1日～6月30日'!C18)+COUNTA('（別紙2-4）7月1日～7月31日'!C18)+COUNTA('（別紙2-5）8月1日～8月31日'!C18)+COUNTA('（別紙2-6）9月1日～9月30日'!C18)+COUNTA('（別紙2-7）10月1日～10月31日'!C18)+COUNTA('（別紙2-8）11月1日～11月30日'!C18)+COUNTA('（別紙2-9）12月1日～12月31日'!C18)+COUNTA('（別紙2-10）1月1日～1月31日'!C18)+COUNTA('（別紙2-11）2月1日～2月29日'!C18)+COUNTA('（別紙2-12）3月1日～3月31日'!C18))&gt;0,"○","")</f>
        <v/>
      </c>
      <c r="D18" s="209">
        <f>SUM('（別紙2-1）4月1日～4月30日'!$D18:$AG18)</f>
        <v>0</v>
      </c>
      <c r="E18" s="209">
        <f>SUM('（別紙2-2）5月1日～5月31日'!$D18:$AH18)</f>
        <v>0</v>
      </c>
      <c r="F18" s="209">
        <f>SUM('（別紙2-3）6月1日～6月30日'!$D18:$AG18)</f>
        <v>0</v>
      </c>
      <c r="G18" s="209">
        <f>SUM('（別紙2-4）7月1日～7月31日'!$D18:$AH18)</f>
        <v>0</v>
      </c>
      <c r="H18" s="209">
        <f>SUM('（別紙2-5）8月1日～8月31日'!$D18:$AH18)</f>
        <v>0</v>
      </c>
      <c r="I18" s="209">
        <f>SUM('（別紙2-6）9月1日～9月30日'!$D18:$AG18)</f>
        <v>0</v>
      </c>
      <c r="J18" s="209">
        <f>SUM('（別紙2-7）10月1日～10月31日'!$D18:$AH18)</f>
        <v>0</v>
      </c>
      <c r="K18" s="209">
        <f>SUM('（別紙2-8）11月1日～11月30日'!$D18:$AG18)</f>
        <v>0</v>
      </c>
      <c r="L18" s="209">
        <f>SUM('（別紙2-9）12月1日～12月31日'!$D18:$AH18)</f>
        <v>0</v>
      </c>
      <c r="M18" s="209">
        <f>SUM('（別紙2-10）1月1日～1月31日'!$D18:$AH18)</f>
        <v>0</v>
      </c>
      <c r="N18" s="209">
        <f>SUM('（別紙2-11）2月1日～2月29日'!$D18:$AF18)</f>
        <v>0</v>
      </c>
      <c r="O18" s="209">
        <f>SUM('（別紙2-12）3月1日～3月31日'!$D18:$AG18)</f>
        <v>0</v>
      </c>
      <c r="P18" s="210">
        <f t="shared" si="3"/>
        <v>0</v>
      </c>
      <c r="Q18" s="211" t="str">
        <f t="shared" si="4"/>
        <v/>
      </c>
      <c r="R18" s="211" t="str">
        <f t="shared" si="5"/>
        <v/>
      </c>
      <c r="S18" s="212" t="str">
        <f t="shared" si="6"/>
        <v/>
      </c>
      <c r="T18" s="213">
        <f t="shared" si="7"/>
        <v>0</v>
      </c>
      <c r="U18" s="175" t="str">
        <f>IF('（別紙2-12）3月1日～3月31日'!AI18&gt;15,"×","")</f>
        <v/>
      </c>
      <c r="V18" s="176" t="str">
        <f>IF('（別紙１）チェックリスト'!$B$43="",IF('（別紙2-12）3月1日～3月31日'!AI18&gt;10,"×",""),"")</f>
        <v/>
      </c>
      <c r="W18" s="176" t="str">
        <f>IF(C18="○",IF('（別紙2-12）3月1日～3月31日'!AI18&lt;=7,"","×"),"")</f>
        <v/>
      </c>
      <c r="X18" s="177" t="str">
        <f t="shared" si="8"/>
        <v/>
      </c>
    </row>
    <row r="19" spans="1:24" s="112" customFormat="1" ht="30" customHeight="1" x14ac:dyDescent="0.4">
      <c r="A19" s="60">
        <v>6</v>
      </c>
      <c r="B19" s="105" t="str">
        <f>IF('（別紙2-12）3月1日～3月31日'!B19="","",'（別紙2-12）3月1日～3月31日'!B19)</f>
        <v/>
      </c>
      <c r="C19" s="214" t="str">
        <f>IF((COUNTA('（別紙2-1）4月1日～4月30日'!C19)+COUNTA('（別紙2-2）5月1日～5月31日'!C19)+COUNTA('（別紙2-3）6月1日～6月30日'!C19)+COUNTA('（別紙2-4）7月1日～7月31日'!C19)+COUNTA('（別紙2-5）8月1日～8月31日'!C19)+COUNTA('（別紙2-6）9月1日～9月30日'!C19)+COUNTA('（別紙2-7）10月1日～10月31日'!C19)+COUNTA('（別紙2-8）11月1日～11月30日'!C19)+COUNTA('（別紙2-9）12月1日～12月31日'!C19)+COUNTA('（別紙2-10）1月1日～1月31日'!C19)+COUNTA('（別紙2-11）2月1日～2月29日'!C19)+COUNTA('（別紙2-12）3月1日～3月31日'!C19))&gt;0,"○","")</f>
        <v/>
      </c>
      <c r="D19" s="197">
        <f>SUM('（別紙2-1）4月1日～4月30日'!$D19:$AG19)</f>
        <v>0</v>
      </c>
      <c r="E19" s="197">
        <f>SUM('（別紙2-2）5月1日～5月31日'!$D19:$AH19)</f>
        <v>0</v>
      </c>
      <c r="F19" s="197">
        <f>SUM('（別紙2-3）6月1日～6月30日'!$D19:$AG19)</f>
        <v>0</v>
      </c>
      <c r="G19" s="197">
        <f>SUM('（別紙2-4）7月1日～7月31日'!$D19:$AH19)</f>
        <v>0</v>
      </c>
      <c r="H19" s="197">
        <f>SUM('（別紙2-5）8月1日～8月31日'!$D19:$AH19)</f>
        <v>0</v>
      </c>
      <c r="I19" s="197">
        <f>SUM('（別紙2-6）9月1日～9月30日'!$D19:$AG19)</f>
        <v>0</v>
      </c>
      <c r="J19" s="197">
        <f>SUM('（別紙2-7）10月1日～10月31日'!$D19:$AH19)</f>
        <v>0</v>
      </c>
      <c r="K19" s="197">
        <f>SUM('（別紙2-8）11月1日～11月30日'!$D19:$AG19)</f>
        <v>0</v>
      </c>
      <c r="L19" s="197">
        <f>SUM('（別紙2-9）12月1日～12月31日'!$D19:$AH19)</f>
        <v>0</v>
      </c>
      <c r="M19" s="197">
        <f>SUM('（別紙2-10）1月1日～1月31日'!$D19:$AH19)</f>
        <v>0</v>
      </c>
      <c r="N19" s="197">
        <f>SUM('（別紙2-11）2月1日～2月29日'!$D19:$AF19)</f>
        <v>0</v>
      </c>
      <c r="O19" s="197">
        <f>SUM('（別紙2-12）3月1日～3月31日'!$D19:$AG19)</f>
        <v>0</v>
      </c>
      <c r="P19" s="198">
        <f t="shared" si="3"/>
        <v>0</v>
      </c>
      <c r="Q19" s="199" t="str">
        <f t="shared" si="4"/>
        <v/>
      </c>
      <c r="R19" s="199" t="str">
        <f t="shared" si="5"/>
        <v/>
      </c>
      <c r="S19" s="200" t="str">
        <f t="shared" si="6"/>
        <v/>
      </c>
      <c r="T19" s="201">
        <f t="shared" si="7"/>
        <v>0</v>
      </c>
      <c r="U19" s="178" t="str">
        <f>IF('（別紙2-12）3月1日～3月31日'!AI19&gt;15,"×","")</f>
        <v/>
      </c>
      <c r="V19" s="179" t="str">
        <f>IF('（別紙１）チェックリスト'!$B$43="",IF('（別紙2-12）3月1日～3月31日'!AI19&gt;10,"×",""),"")</f>
        <v/>
      </c>
      <c r="W19" s="179" t="str">
        <f>IF(C19="○",IF('（別紙2-12）3月1日～3月31日'!AI19&lt;=7,"","×"),"")</f>
        <v/>
      </c>
      <c r="X19" s="180" t="str">
        <f t="shared" si="8"/>
        <v/>
      </c>
    </row>
    <row r="20" spans="1:24" s="112" customFormat="1" ht="30" customHeight="1" x14ac:dyDescent="0.4">
      <c r="A20" s="33">
        <v>7</v>
      </c>
      <c r="B20" s="103" t="str">
        <f>IF('（別紙2-12）3月1日～3月31日'!B20="","",'（別紙2-12）3月1日～3月31日'!B20)</f>
        <v/>
      </c>
      <c r="C20" s="202" t="str">
        <f>IF((COUNTA('（別紙2-1）4月1日～4月30日'!C20)+COUNTA('（別紙2-2）5月1日～5月31日'!C20)+COUNTA('（別紙2-3）6月1日～6月30日'!C20)+COUNTA('（別紙2-4）7月1日～7月31日'!C20)+COUNTA('（別紙2-5）8月1日～8月31日'!C20)+COUNTA('（別紙2-6）9月1日～9月30日'!C20)+COUNTA('（別紙2-7）10月1日～10月31日'!C20)+COUNTA('（別紙2-8）11月1日～11月30日'!C20)+COUNTA('（別紙2-9）12月1日～12月31日'!C20)+COUNTA('（別紙2-10）1月1日～1月31日'!C20)+COUNTA('（別紙2-11）2月1日～2月29日'!C20)+COUNTA('（別紙2-12）3月1日～3月31日'!C20))&gt;0,"○","")</f>
        <v/>
      </c>
      <c r="D20" s="203">
        <f>SUM('（別紙2-1）4月1日～4月30日'!$D20:$AG20)</f>
        <v>0</v>
      </c>
      <c r="E20" s="203">
        <f>SUM('（別紙2-2）5月1日～5月31日'!$D20:$AH20)</f>
        <v>0</v>
      </c>
      <c r="F20" s="203">
        <f>SUM('（別紙2-3）6月1日～6月30日'!$D20:$AG20)</f>
        <v>0</v>
      </c>
      <c r="G20" s="203">
        <f>SUM('（別紙2-4）7月1日～7月31日'!$D20:$AH20)</f>
        <v>0</v>
      </c>
      <c r="H20" s="203">
        <f>SUM('（別紙2-5）8月1日～8月31日'!$D20:$AH20)</f>
        <v>0</v>
      </c>
      <c r="I20" s="203">
        <f>SUM('（別紙2-6）9月1日～9月30日'!$D20:$AG20)</f>
        <v>0</v>
      </c>
      <c r="J20" s="203">
        <f>SUM('（別紙2-7）10月1日～10月31日'!$D20:$AH20)</f>
        <v>0</v>
      </c>
      <c r="K20" s="203">
        <f>SUM('（別紙2-8）11月1日～11月30日'!$D20:$AG20)</f>
        <v>0</v>
      </c>
      <c r="L20" s="203">
        <f>SUM('（別紙2-9）12月1日～12月31日'!$D20:$AH20)</f>
        <v>0</v>
      </c>
      <c r="M20" s="203">
        <f>SUM('（別紙2-10）1月1日～1月31日'!$D20:$AH20)</f>
        <v>0</v>
      </c>
      <c r="N20" s="203">
        <f>SUM('（別紙2-11）2月1日～2月29日'!$D20:$AF20)</f>
        <v>0</v>
      </c>
      <c r="O20" s="203">
        <f>SUM('（別紙2-12）3月1日～3月31日'!$D20:$AG20)</f>
        <v>0</v>
      </c>
      <c r="P20" s="204">
        <f t="shared" si="3"/>
        <v>0</v>
      </c>
      <c r="Q20" s="205" t="str">
        <f t="shared" si="4"/>
        <v/>
      </c>
      <c r="R20" s="205" t="str">
        <f t="shared" si="5"/>
        <v/>
      </c>
      <c r="S20" s="206" t="str">
        <f t="shared" si="6"/>
        <v/>
      </c>
      <c r="T20" s="207">
        <f t="shared" si="7"/>
        <v>0</v>
      </c>
      <c r="U20" s="161" t="str">
        <f>IF('（別紙2-12）3月1日～3月31日'!AI20&gt;15,"×","")</f>
        <v/>
      </c>
      <c r="V20" s="158" t="str">
        <f>IF('（別紙１）チェックリスト'!$B$43="",IF('（別紙2-12）3月1日～3月31日'!AI20&gt;10,"×",""),"")</f>
        <v/>
      </c>
      <c r="W20" s="158" t="str">
        <f>IF(C20="○",IF('（別紙2-12）3月1日～3月31日'!AI20&lt;=7,"","×"),"")</f>
        <v/>
      </c>
      <c r="X20" s="162" t="str">
        <f t="shared" si="8"/>
        <v/>
      </c>
    </row>
    <row r="21" spans="1:24" s="112" customFormat="1" ht="30" customHeight="1" x14ac:dyDescent="0.4">
      <c r="A21" s="33">
        <v>8</v>
      </c>
      <c r="B21" s="103" t="str">
        <f>IF('（別紙2-12）3月1日～3月31日'!B21="","",'（別紙2-12）3月1日～3月31日'!B21)</f>
        <v/>
      </c>
      <c r="C21" s="202" t="str">
        <f>IF((COUNTA('（別紙2-1）4月1日～4月30日'!C21)+COUNTA('（別紙2-2）5月1日～5月31日'!C21)+COUNTA('（別紙2-3）6月1日～6月30日'!C21)+COUNTA('（別紙2-4）7月1日～7月31日'!C21)+COUNTA('（別紙2-5）8月1日～8月31日'!C21)+COUNTA('（別紙2-6）9月1日～9月30日'!C21)+COUNTA('（別紙2-7）10月1日～10月31日'!C21)+COUNTA('（別紙2-8）11月1日～11月30日'!C21)+COUNTA('（別紙2-9）12月1日～12月31日'!C21)+COUNTA('（別紙2-10）1月1日～1月31日'!C21)+COUNTA('（別紙2-11）2月1日～2月29日'!C21)+COUNTA('（別紙2-12）3月1日～3月31日'!C21))&gt;0,"○","")</f>
        <v/>
      </c>
      <c r="D21" s="203">
        <f>SUM('（別紙2-1）4月1日～4月30日'!$D21:$AG21)</f>
        <v>0</v>
      </c>
      <c r="E21" s="203">
        <f>SUM('（別紙2-2）5月1日～5月31日'!$D21:$AH21)</f>
        <v>0</v>
      </c>
      <c r="F21" s="203">
        <f>SUM('（別紙2-3）6月1日～6月30日'!$D21:$AG21)</f>
        <v>0</v>
      </c>
      <c r="G21" s="203">
        <f>SUM('（別紙2-4）7月1日～7月31日'!$D21:$AH21)</f>
        <v>0</v>
      </c>
      <c r="H21" s="203">
        <f>SUM('（別紙2-5）8月1日～8月31日'!$D21:$AH21)</f>
        <v>0</v>
      </c>
      <c r="I21" s="203">
        <f>SUM('（別紙2-6）9月1日～9月30日'!$D21:$AG21)</f>
        <v>0</v>
      </c>
      <c r="J21" s="203">
        <f>SUM('（別紙2-7）10月1日～10月31日'!$D21:$AH21)</f>
        <v>0</v>
      </c>
      <c r="K21" s="203">
        <f>SUM('（別紙2-8）11月1日～11月30日'!$D21:$AG21)</f>
        <v>0</v>
      </c>
      <c r="L21" s="203">
        <f>SUM('（別紙2-9）12月1日～12月31日'!$D21:$AH21)</f>
        <v>0</v>
      </c>
      <c r="M21" s="203">
        <f>SUM('（別紙2-10）1月1日～1月31日'!$D21:$AH21)</f>
        <v>0</v>
      </c>
      <c r="N21" s="203">
        <f>SUM('（別紙2-11）2月1日～2月29日'!$D21:$AF21)</f>
        <v>0</v>
      </c>
      <c r="O21" s="203">
        <f>SUM('（別紙2-12）3月1日～3月31日'!$D21:$AG21)</f>
        <v>0</v>
      </c>
      <c r="P21" s="204">
        <f t="shared" si="3"/>
        <v>0</v>
      </c>
      <c r="Q21" s="205" t="str">
        <f t="shared" si="4"/>
        <v/>
      </c>
      <c r="R21" s="205" t="str">
        <f t="shared" si="5"/>
        <v/>
      </c>
      <c r="S21" s="206" t="str">
        <f t="shared" si="6"/>
        <v/>
      </c>
      <c r="T21" s="207">
        <f t="shared" si="7"/>
        <v>0</v>
      </c>
      <c r="U21" s="161" t="str">
        <f>IF('（別紙2-12）3月1日～3月31日'!AI21&gt;15,"×","")</f>
        <v/>
      </c>
      <c r="V21" s="158" t="str">
        <f>IF('（別紙１）チェックリスト'!$B$43="",IF('（別紙2-12）3月1日～3月31日'!AI21&gt;10,"×",""),"")</f>
        <v/>
      </c>
      <c r="W21" s="158" t="str">
        <f>IF(C21="○",IF('（別紙2-12）3月1日～3月31日'!AI21&lt;=7,"","×"),"")</f>
        <v/>
      </c>
      <c r="X21" s="162" t="str">
        <f t="shared" si="8"/>
        <v/>
      </c>
    </row>
    <row r="22" spans="1:24" s="112" customFormat="1" ht="30" customHeight="1" x14ac:dyDescent="0.4">
      <c r="A22" s="33">
        <v>9</v>
      </c>
      <c r="B22" s="103" t="str">
        <f>IF('（別紙2-12）3月1日～3月31日'!B22="","",'（別紙2-12）3月1日～3月31日'!B22)</f>
        <v/>
      </c>
      <c r="C22" s="202" t="str">
        <f>IF((COUNTA('（別紙2-1）4月1日～4月30日'!C22)+COUNTA('（別紙2-2）5月1日～5月31日'!C22)+COUNTA('（別紙2-3）6月1日～6月30日'!C22)+COUNTA('（別紙2-4）7月1日～7月31日'!C22)+COUNTA('（別紙2-5）8月1日～8月31日'!C22)+COUNTA('（別紙2-6）9月1日～9月30日'!C22)+COUNTA('（別紙2-7）10月1日～10月31日'!C22)+COUNTA('（別紙2-8）11月1日～11月30日'!C22)+COUNTA('（別紙2-9）12月1日～12月31日'!C22)+COUNTA('（別紙2-10）1月1日～1月31日'!C22)+COUNTA('（別紙2-11）2月1日～2月29日'!C22)+COUNTA('（別紙2-12）3月1日～3月31日'!C22))&gt;0,"○","")</f>
        <v/>
      </c>
      <c r="D22" s="203">
        <f>SUM('（別紙2-1）4月1日～4月30日'!$D22:$AG22)</f>
        <v>0</v>
      </c>
      <c r="E22" s="203">
        <f>SUM('（別紙2-2）5月1日～5月31日'!$D22:$AH22)</f>
        <v>0</v>
      </c>
      <c r="F22" s="203">
        <f>SUM('（別紙2-3）6月1日～6月30日'!$D22:$AG22)</f>
        <v>0</v>
      </c>
      <c r="G22" s="203">
        <f>SUM('（別紙2-4）7月1日～7月31日'!$D22:$AH22)</f>
        <v>0</v>
      </c>
      <c r="H22" s="203">
        <f>SUM('（別紙2-5）8月1日～8月31日'!$D22:$AH22)</f>
        <v>0</v>
      </c>
      <c r="I22" s="203">
        <f>SUM('（別紙2-6）9月1日～9月30日'!$D22:$AG22)</f>
        <v>0</v>
      </c>
      <c r="J22" s="203">
        <f>SUM('（別紙2-7）10月1日～10月31日'!$D22:$AH22)</f>
        <v>0</v>
      </c>
      <c r="K22" s="203">
        <f>SUM('（別紙2-8）11月1日～11月30日'!$D22:$AG22)</f>
        <v>0</v>
      </c>
      <c r="L22" s="203">
        <f>SUM('（別紙2-9）12月1日～12月31日'!$D22:$AH22)</f>
        <v>0</v>
      </c>
      <c r="M22" s="203">
        <f>SUM('（別紙2-10）1月1日～1月31日'!$D22:$AH22)</f>
        <v>0</v>
      </c>
      <c r="N22" s="203">
        <f>SUM('（別紙2-11）2月1日～2月29日'!$D22:$AF22)</f>
        <v>0</v>
      </c>
      <c r="O22" s="203">
        <f>SUM('（別紙2-12）3月1日～3月31日'!$D22:$AG22)</f>
        <v>0</v>
      </c>
      <c r="P22" s="204">
        <f t="shared" si="3"/>
        <v>0</v>
      </c>
      <c r="Q22" s="205" t="str">
        <f t="shared" si="4"/>
        <v/>
      </c>
      <c r="R22" s="205" t="str">
        <f t="shared" si="5"/>
        <v/>
      </c>
      <c r="S22" s="206" t="str">
        <f t="shared" si="6"/>
        <v/>
      </c>
      <c r="T22" s="207">
        <f t="shared" si="7"/>
        <v>0</v>
      </c>
      <c r="U22" s="161" t="str">
        <f>IF('（別紙2-12）3月1日～3月31日'!AI22&gt;15,"×","")</f>
        <v/>
      </c>
      <c r="V22" s="158" t="str">
        <f>IF('（別紙１）チェックリスト'!$B$43="",IF('（別紙2-12）3月1日～3月31日'!AI22&gt;10,"×",""),"")</f>
        <v/>
      </c>
      <c r="W22" s="158" t="str">
        <f>IF(C22="○",IF('（別紙2-12）3月1日～3月31日'!AI22&lt;=7,"","×"),"")</f>
        <v/>
      </c>
      <c r="X22" s="162" t="str">
        <f t="shared" si="8"/>
        <v/>
      </c>
    </row>
    <row r="23" spans="1:24" s="112" customFormat="1" ht="30" customHeight="1" thickBot="1" x14ac:dyDescent="0.45">
      <c r="A23" s="37">
        <v>10</v>
      </c>
      <c r="B23" s="104" t="str">
        <f>IF('（別紙2-12）3月1日～3月31日'!B23="","",'（別紙2-12）3月1日～3月31日'!B23)</f>
        <v/>
      </c>
      <c r="C23" s="208" t="str">
        <f>IF((COUNTA('（別紙2-1）4月1日～4月30日'!C23)+COUNTA('（別紙2-2）5月1日～5月31日'!C23)+COUNTA('（別紙2-3）6月1日～6月30日'!C23)+COUNTA('（別紙2-4）7月1日～7月31日'!C23)+COUNTA('（別紙2-5）8月1日～8月31日'!C23)+COUNTA('（別紙2-6）9月1日～9月30日'!C23)+COUNTA('（別紙2-7）10月1日～10月31日'!C23)+COUNTA('（別紙2-8）11月1日～11月30日'!C23)+COUNTA('（別紙2-9）12月1日～12月31日'!C23)+COUNTA('（別紙2-10）1月1日～1月31日'!C23)+COUNTA('（別紙2-11）2月1日～2月29日'!C23)+COUNTA('（別紙2-12）3月1日～3月31日'!C23))&gt;0,"○","")</f>
        <v/>
      </c>
      <c r="D23" s="209">
        <f>SUM('（別紙2-1）4月1日～4月30日'!$D23:$AG23)</f>
        <v>0</v>
      </c>
      <c r="E23" s="209">
        <f>SUM('（別紙2-2）5月1日～5月31日'!$D23:$AH23)</f>
        <v>0</v>
      </c>
      <c r="F23" s="209">
        <f>SUM('（別紙2-3）6月1日～6月30日'!$D23:$AG23)</f>
        <v>0</v>
      </c>
      <c r="G23" s="209">
        <f>SUM('（別紙2-4）7月1日～7月31日'!$D23:$AH23)</f>
        <v>0</v>
      </c>
      <c r="H23" s="209">
        <f>SUM('（別紙2-5）8月1日～8月31日'!$D23:$AH23)</f>
        <v>0</v>
      </c>
      <c r="I23" s="209">
        <f>SUM('（別紙2-6）9月1日～9月30日'!$D23:$AG23)</f>
        <v>0</v>
      </c>
      <c r="J23" s="209">
        <f>SUM('（別紙2-7）10月1日～10月31日'!$D23:$AH23)</f>
        <v>0</v>
      </c>
      <c r="K23" s="209">
        <f>SUM('（別紙2-8）11月1日～11月30日'!$D23:$AG23)</f>
        <v>0</v>
      </c>
      <c r="L23" s="209">
        <f>SUM('（別紙2-9）12月1日～12月31日'!$D23:$AH23)</f>
        <v>0</v>
      </c>
      <c r="M23" s="209">
        <f>SUM('（別紙2-10）1月1日～1月31日'!$D23:$AH23)</f>
        <v>0</v>
      </c>
      <c r="N23" s="209">
        <f>SUM('（別紙2-11）2月1日～2月29日'!$D23:$AF23)</f>
        <v>0</v>
      </c>
      <c r="O23" s="209">
        <f>SUM('（別紙2-12）3月1日～3月31日'!$D23:$AG23)</f>
        <v>0</v>
      </c>
      <c r="P23" s="210">
        <f t="shared" si="3"/>
        <v>0</v>
      </c>
      <c r="Q23" s="211" t="str">
        <f t="shared" si="4"/>
        <v/>
      </c>
      <c r="R23" s="211" t="str">
        <f t="shared" si="5"/>
        <v/>
      </c>
      <c r="S23" s="212" t="str">
        <f t="shared" si="6"/>
        <v/>
      </c>
      <c r="T23" s="213">
        <f t="shared" si="7"/>
        <v>0</v>
      </c>
      <c r="U23" s="165" t="str">
        <f>IF('（別紙2-12）3月1日～3月31日'!AI23&gt;15,"×","")</f>
        <v/>
      </c>
      <c r="V23" s="166" t="str">
        <f>IF('（別紙１）チェックリスト'!$B$43="",IF('（別紙2-12）3月1日～3月31日'!AI23&gt;10,"×",""),"")</f>
        <v/>
      </c>
      <c r="W23" s="166" t="str">
        <f>IF(C23="○",IF('（別紙2-12）3月1日～3月31日'!AI23&lt;=7,"","×"),"")</f>
        <v/>
      </c>
      <c r="X23" s="167" t="str">
        <f t="shared" si="8"/>
        <v/>
      </c>
    </row>
    <row r="24" spans="1:24" s="112" customFormat="1" ht="30" customHeight="1" x14ac:dyDescent="0.4">
      <c r="A24" s="60">
        <v>11</v>
      </c>
      <c r="B24" s="105" t="str">
        <f>IF('（別紙2-12）3月1日～3月31日'!B24="","",'（別紙2-12）3月1日～3月31日'!B24)</f>
        <v/>
      </c>
      <c r="C24" s="214" t="str">
        <f>IF((COUNTA('（別紙2-1）4月1日～4月30日'!C24)+COUNTA('（別紙2-2）5月1日～5月31日'!C24)+COUNTA('（別紙2-3）6月1日～6月30日'!C24)+COUNTA('（別紙2-4）7月1日～7月31日'!C24)+COUNTA('（別紙2-5）8月1日～8月31日'!C24)+COUNTA('（別紙2-6）9月1日～9月30日'!C24)+COUNTA('（別紙2-7）10月1日～10月31日'!C24)+COUNTA('（別紙2-8）11月1日～11月30日'!C24)+COUNTA('（別紙2-9）12月1日～12月31日'!C24)+COUNTA('（別紙2-10）1月1日～1月31日'!C24)+COUNTA('（別紙2-11）2月1日～2月29日'!C24)+COUNTA('（別紙2-12）3月1日～3月31日'!C24))&gt;0,"○","")</f>
        <v/>
      </c>
      <c r="D24" s="197">
        <f>SUM('（別紙2-1）4月1日～4月30日'!$D24:$AG24)</f>
        <v>0</v>
      </c>
      <c r="E24" s="197">
        <f>SUM('（別紙2-2）5月1日～5月31日'!$D24:$AH24)</f>
        <v>0</v>
      </c>
      <c r="F24" s="197">
        <f>SUM('（別紙2-3）6月1日～6月30日'!$D24:$AG24)</f>
        <v>0</v>
      </c>
      <c r="G24" s="197">
        <f>SUM('（別紙2-4）7月1日～7月31日'!$D24:$AH24)</f>
        <v>0</v>
      </c>
      <c r="H24" s="197">
        <f>SUM('（別紙2-5）8月1日～8月31日'!$D24:$AH24)</f>
        <v>0</v>
      </c>
      <c r="I24" s="197">
        <f>SUM('（別紙2-6）9月1日～9月30日'!$D24:$AG24)</f>
        <v>0</v>
      </c>
      <c r="J24" s="197">
        <f>SUM('（別紙2-7）10月1日～10月31日'!$D24:$AH24)</f>
        <v>0</v>
      </c>
      <c r="K24" s="197">
        <f>SUM('（別紙2-8）11月1日～11月30日'!$D24:$AG24)</f>
        <v>0</v>
      </c>
      <c r="L24" s="197">
        <f>SUM('（別紙2-9）12月1日～12月31日'!$D24:$AH24)</f>
        <v>0</v>
      </c>
      <c r="M24" s="197">
        <f>SUM('（別紙2-10）1月1日～1月31日'!$D24:$AH24)</f>
        <v>0</v>
      </c>
      <c r="N24" s="197">
        <f>SUM('（別紙2-11）2月1日～2月29日'!$D24:$AF24)</f>
        <v>0</v>
      </c>
      <c r="O24" s="197">
        <f>SUM('（別紙2-12）3月1日～3月31日'!$D24:$AG24)</f>
        <v>0</v>
      </c>
      <c r="P24" s="198">
        <f t="shared" si="3"/>
        <v>0</v>
      </c>
      <c r="Q24" s="199" t="str">
        <f t="shared" si="4"/>
        <v/>
      </c>
      <c r="R24" s="199" t="str">
        <f t="shared" si="5"/>
        <v/>
      </c>
      <c r="S24" s="200" t="str">
        <f t="shared" si="6"/>
        <v/>
      </c>
      <c r="T24" s="201">
        <f t="shared" si="7"/>
        <v>0</v>
      </c>
      <c r="U24" s="172" t="str">
        <f>IF('（別紙2-12）3月1日～3月31日'!AI24&gt;15,"×","")</f>
        <v/>
      </c>
      <c r="V24" s="173" t="str">
        <f>IF('（別紙１）チェックリスト'!$B$43="",IF('（別紙2-12）3月1日～3月31日'!AI24&gt;10,"×",""),"")</f>
        <v/>
      </c>
      <c r="W24" s="173" t="str">
        <f>IF(C24="○",IF('（別紙2-12）3月1日～3月31日'!AI24&lt;=7,"","×"),"")</f>
        <v/>
      </c>
      <c r="X24" s="174" t="str">
        <f t="shared" si="8"/>
        <v/>
      </c>
    </row>
    <row r="25" spans="1:24" s="112" customFormat="1" ht="30" customHeight="1" x14ac:dyDescent="0.4">
      <c r="A25" s="33">
        <v>12</v>
      </c>
      <c r="B25" s="103" t="str">
        <f>IF('（別紙2-12）3月1日～3月31日'!B25="","",'（別紙2-12）3月1日～3月31日'!B25)</f>
        <v/>
      </c>
      <c r="C25" s="202" t="str">
        <f>IF((COUNTA('（別紙2-1）4月1日～4月30日'!C25)+COUNTA('（別紙2-2）5月1日～5月31日'!C25)+COUNTA('（別紙2-3）6月1日～6月30日'!C25)+COUNTA('（別紙2-4）7月1日～7月31日'!C25)+COUNTA('（別紙2-5）8月1日～8月31日'!C25)+COUNTA('（別紙2-6）9月1日～9月30日'!C25)+COUNTA('（別紙2-7）10月1日～10月31日'!C25)+COUNTA('（別紙2-8）11月1日～11月30日'!C25)+COUNTA('（別紙2-9）12月1日～12月31日'!C25)+COUNTA('（別紙2-10）1月1日～1月31日'!C25)+COUNTA('（別紙2-11）2月1日～2月29日'!C25)+COUNTA('（別紙2-12）3月1日～3月31日'!C25))&gt;0,"○","")</f>
        <v/>
      </c>
      <c r="D25" s="203">
        <f>SUM('（別紙2-1）4月1日～4月30日'!$D25:$AG25)</f>
        <v>0</v>
      </c>
      <c r="E25" s="203">
        <f>SUM('（別紙2-2）5月1日～5月31日'!$D25:$AH25)</f>
        <v>0</v>
      </c>
      <c r="F25" s="203">
        <f>SUM('（別紙2-3）6月1日～6月30日'!$D25:$AG25)</f>
        <v>0</v>
      </c>
      <c r="G25" s="203">
        <f>SUM('（別紙2-4）7月1日～7月31日'!$D25:$AH25)</f>
        <v>0</v>
      </c>
      <c r="H25" s="203">
        <f>SUM('（別紙2-5）8月1日～8月31日'!$D25:$AH25)</f>
        <v>0</v>
      </c>
      <c r="I25" s="203">
        <f>SUM('（別紙2-6）9月1日～9月30日'!$D25:$AG25)</f>
        <v>0</v>
      </c>
      <c r="J25" s="203">
        <f>SUM('（別紙2-7）10月1日～10月31日'!$D25:$AH25)</f>
        <v>0</v>
      </c>
      <c r="K25" s="203">
        <f>SUM('（別紙2-8）11月1日～11月30日'!$D25:$AG25)</f>
        <v>0</v>
      </c>
      <c r="L25" s="203">
        <f>SUM('（別紙2-9）12月1日～12月31日'!$D25:$AH25)</f>
        <v>0</v>
      </c>
      <c r="M25" s="203">
        <f>SUM('（別紙2-10）1月1日～1月31日'!$D25:$AH25)</f>
        <v>0</v>
      </c>
      <c r="N25" s="203">
        <f>SUM('（別紙2-11）2月1日～2月29日'!$D25:$AF25)</f>
        <v>0</v>
      </c>
      <c r="O25" s="203">
        <f>SUM('（別紙2-12）3月1日～3月31日'!$D25:$AG25)</f>
        <v>0</v>
      </c>
      <c r="P25" s="204">
        <f t="shared" si="3"/>
        <v>0</v>
      </c>
      <c r="Q25" s="205" t="str">
        <f t="shared" si="4"/>
        <v/>
      </c>
      <c r="R25" s="205" t="str">
        <f t="shared" si="5"/>
        <v/>
      </c>
      <c r="S25" s="206" t="str">
        <f t="shared" si="6"/>
        <v/>
      </c>
      <c r="T25" s="207">
        <f t="shared" si="7"/>
        <v>0</v>
      </c>
      <c r="U25" s="161" t="str">
        <f>IF('（別紙2-12）3月1日～3月31日'!AI25&gt;15,"×","")</f>
        <v/>
      </c>
      <c r="V25" s="158" t="str">
        <f>IF('（別紙１）チェックリスト'!$B$43="",IF('（別紙2-12）3月1日～3月31日'!AI25&gt;10,"×",""),"")</f>
        <v/>
      </c>
      <c r="W25" s="158" t="str">
        <f>IF(C25="○",IF('（別紙2-12）3月1日～3月31日'!AI25&lt;=7,"","×"),"")</f>
        <v/>
      </c>
      <c r="X25" s="162" t="str">
        <f t="shared" si="8"/>
        <v/>
      </c>
    </row>
    <row r="26" spans="1:24" s="112" customFormat="1" ht="30" customHeight="1" x14ac:dyDescent="0.4">
      <c r="A26" s="33">
        <v>13</v>
      </c>
      <c r="B26" s="103" t="str">
        <f>IF('（別紙2-12）3月1日～3月31日'!B26="","",'（別紙2-12）3月1日～3月31日'!B26)</f>
        <v/>
      </c>
      <c r="C26" s="202" t="str">
        <f>IF((COUNTA('（別紙2-1）4月1日～4月30日'!C26)+COUNTA('（別紙2-2）5月1日～5月31日'!C26)+COUNTA('（別紙2-3）6月1日～6月30日'!C26)+COUNTA('（別紙2-4）7月1日～7月31日'!C26)+COUNTA('（別紙2-5）8月1日～8月31日'!C26)+COUNTA('（別紙2-6）9月1日～9月30日'!C26)+COUNTA('（別紙2-7）10月1日～10月31日'!C26)+COUNTA('（別紙2-8）11月1日～11月30日'!C26)+COUNTA('（別紙2-9）12月1日～12月31日'!C26)+COUNTA('（別紙2-10）1月1日～1月31日'!C26)+COUNTA('（別紙2-11）2月1日～2月29日'!C26)+COUNTA('（別紙2-12）3月1日～3月31日'!C26))&gt;0,"○","")</f>
        <v/>
      </c>
      <c r="D26" s="203">
        <f>SUM('（別紙2-1）4月1日～4月30日'!$D26:$AG26)</f>
        <v>0</v>
      </c>
      <c r="E26" s="203">
        <f>SUM('（別紙2-2）5月1日～5月31日'!$D26:$AH26)</f>
        <v>0</v>
      </c>
      <c r="F26" s="203">
        <f>SUM('（別紙2-3）6月1日～6月30日'!$D26:$AG26)</f>
        <v>0</v>
      </c>
      <c r="G26" s="203">
        <f>SUM('（別紙2-4）7月1日～7月31日'!$D26:$AH26)</f>
        <v>0</v>
      </c>
      <c r="H26" s="203">
        <f>SUM('（別紙2-5）8月1日～8月31日'!$D26:$AH26)</f>
        <v>0</v>
      </c>
      <c r="I26" s="203">
        <f>SUM('（別紙2-6）9月1日～9月30日'!$D26:$AG26)</f>
        <v>0</v>
      </c>
      <c r="J26" s="203">
        <f>SUM('（別紙2-7）10月1日～10月31日'!$D26:$AH26)</f>
        <v>0</v>
      </c>
      <c r="K26" s="203">
        <f>SUM('（別紙2-8）11月1日～11月30日'!$D26:$AG26)</f>
        <v>0</v>
      </c>
      <c r="L26" s="203">
        <f>SUM('（別紙2-9）12月1日～12月31日'!$D26:$AH26)</f>
        <v>0</v>
      </c>
      <c r="M26" s="203">
        <f>SUM('（別紙2-10）1月1日～1月31日'!$D26:$AH26)</f>
        <v>0</v>
      </c>
      <c r="N26" s="203">
        <f>SUM('（別紙2-11）2月1日～2月29日'!$D26:$AF26)</f>
        <v>0</v>
      </c>
      <c r="O26" s="203">
        <f>SUM('（別紙2-12）3月1日～3月31日'!$D26:$AG26)</f>
        <v>0</v>
      </c>
      <c r="P26" s="204">
        <f t="shared" si="3"/>
        <v>0</v>
      </c>
      <c r="Q26" s="205" t="str">
        <f t="shared" si="4"/>
        <v/>
      </c>
      <c r="R26" s="205" t="str">
        <f t="shared" si="5"/>
        <v/>
      </c>
      <c r="S26" s="206" t="str">
        <f t="shared" si="6"/>
        <v/>
      </c>
      <c r="T26" s="207">
        <f t="shared" si="7"/>
        <v>0</v>
      </c>
      <c r="U26" s="161" t="str">
        <f>IF('（別紙2-12）3月1日～3月31日'!AI26&gt;15,"×","")</f>
        <v/>
      </c>
      <c r="V26" s="158" t="str">
        <f>IF('（別紙１）チェックリスト'!$B$43="",IF('（別紙2-12）3月1日～3月31日'!AI26&gt;10,"×",""),"")</f>
        <v/>
      </c>
      <c r="W26" s="158" t="str">
        <f>IF(C26="○",IF('（別紙2-12）3月1日～3月31日'!AI26&lt;=7,"","×"),"")</f>
        <v/>
      </c>
      <c r="X26" s="162" t="str">
        <f t="shared" si="8"/>
        <v/>
      </c>
    </row>
    <row r="27" spans="1:24" s="112" customFormat="1" ht="30" customHeight="1" x14ac:dyDescent="0.4">
      <c r="A27" s="33">
        <v>14</v>
      </c>
      <c r="B27" s="103" t="str">
        <f>IF('（別紙2-12）3月1日～3月31日'!B27="","",'（別紙2-12）3月1日～3月31日'!B27)</f>
        <v/>
      </c>
      <c r="C27" s="202" t="str">
        <f>IF((COUNTA('（別紙2-1）4月1日～4月30日'!C27)+COUNTA('（別紙2-2）5月1日～5月31日'!C27)+COUNTA('（別紙2-3）6月1日～6月30日'!C27)+COUNTA('（別紙2-4）7月1日～7月31日'!C27)+COUNTA('（別紙2-5）8月1日～8月31日'!C27)+COUNTA('（別紙2-6）9月1日～9月30日'!C27)+COUNTA('（別紙2-7）10月1日～10月31日'!C27)+COUNTA('（別紙2-8）11月1日～11月30日'!C27)+COUNTA('（別紙2-9）12月1日～12月31日'!C27)+COUNTA('（別紙2-10）1月1日～1月31日'!C27)+COUNTA('（別紙2-11）2月1日～2月29日'!C27)+COUNTA('（別紙2-12）3月1日～3月31日'!C27))&gt;0,"○","")</f>
        <v/>
      </c>
      <c r="D27" s="203">
        <f>SUM('（別紙2-1）4月1日～4月30日'!$D27:$AG27)</f>
        <v>0</v>
      </c>
      <c r="E27" s="203">
        <f>SUM('（別紙2-2）5月1日～5月31日'!$D27:$AH27)</f>
        <v>0</v>
      </c>
      <c r="F27" s="203">
        <f>SUM('（別紙2-3）6月1日～6月30日'!$D27:$AG27)</f>
        <v>0</v>
      </c>
      <c r="G27" s="203">
        <f>SUM('（別紙2-4）7月1日～7月31日'!$D27:$AH27)</f>
        <v>0</v>
      </c>
      <c r="H27" s="203">
        <f>SUM('（別紙2-5）8月1日～8月31日'!$D27:$AH27)</f>
        <v>0</v>
      </c>
      <c r="I27" s="203">
        <f>SUM('（別紙2-6）9月1日～9月30日'!$D27:$AG27)</f>
        <v>0</v>
      </c>
      <c r="J27" s="203">
        <f>SUM('（別紙2-7）10月1日～10月31日'!$D27:$AH27)</f>
        <v>0</v>
      </c>
      <c r="K27" s="203">
        <f>SUM('（別紙2-8）11月1日～11月30日'!$D27:$AG27)</f>
        <v>0</v>
      </c>
      <c r="L27" s="203">
        <f>SUM('（別紙2-9）12月1日～12月31日'!$D27:$AH27)</f>
        <v>0</v>
      </c>
      <c r="M27" s="203">
        <f>SUM('（別紙2-10）1月1日～1月31日'!$D27:$AH27)</f>
        <v>0</v>
      </c>
      <c r="N27" s="203">
        <f>SUM('（別紙2-11）2月1日～2月29日'!$D27:$AF27)</f>
        <v>0</v>
      </c>
      <c r="O27" s="203">
        <f>SUM('（別紙2-12）3月1日～3月31日'!$D27:$AG27)</f>
        <v>0</v>
      </c>
      <c r="P27" s="204">
        <f t="shared" si="3"/>
        <v>0</v>
      </c>
      <c r="Q27" s="205" t="str">
        <f t="shared" si="4"/>
        <v/>
      </c>
      <c r="R27" s="205" t="str">
        <f t="shared" si="5"/>
        <v/>
      </c>
      <c r="S27" s="206" t="str">
        <f t="shared" si="6"/>
        <v/>
      </c>
      <c r="T27" s="207">
        <f t="shared" si="7"/>
        <v>0</v>
      </c>
      <c r="U27" s="161" t="str">
        <f>IF('（別紙2-12）3月1日～3月31日'!AI27&gt;15,"×","")</f>
        <v/>
      </c>
      <c r="V27" s="158" t="str">
        <f>IF('（別紙１）チェックリスト'!$B$43="",IF('（別紙2-12）3月1日～3月31日'!AI27&gt;10,"×",""),"")</f>
        <v/>
      </c>
      <c r="W27" s="158" t="str">
        <f>IF(C27="○",IF('（別紙2-12）3月1日～3月31日'!AI27&lt;=7,"","×"),"")</f>
        <v/>
      </c>
      <c r="X27" s="162" t="str">
        <f t="shared" si="8"/>
        <v/>
      </c>
    </row>
    <row r="28" spans="1:24" s="112" customFormat="1" ht="30" customHeight="1" thickBot="1" x14ac:dyDescent="0.45">
      <c r="A28" s="37">
        <v>15</v>
      </c>
      <c r="B28" s="104" t="str">
        <f>IF('（別紙2-12）3月1日～3月31日'!B28="","",'（別紙2-12）3月1日～3月31日'!B28)</f>
        <v/>
      </c>
      <c r="C28" s="208" t="str">
        <f>IF((COUNTA('（別紙2-1）4月1日～4月30日'!C28)+COUNTA('（別紙2-2）5月1日～5月31日'!C28)+COUNTA('（別紙2-3）6月1日～6月30日'!C28)+COUNTA('（別紙2-4）7月1日～7月31日'!C28)+COUNTA('（別紙2-5）8月1日～8月31日'!C28)+COUNTA('（別紙2-6）9月1日～9月30日'!C28)+COUNTA('（別紙2-7）10月1日～10月31日'!C28)+COUNTA('（別紙2-8）11月1日～11月30日'!C28)+COUNTA('（別紙2-9）12月1日～12月31日'!C28)+COUNTA('（別紙2-10）1月1日～1月31日'!C28)+COUNTA('（別紙2-11）2月1日～2月29日'!C28)+COUNTA('（別紙2-12）3月1日～3月31日'!C28))&gt;0,"○","")</f>
        <v/>
      </c>
      <c r="D28" s="209">
        <f>SUM('（別紙2-1）4月1日～4月30日'!$D28:$AG28)</f>
        <v>0</v>
      </c>
      <c r="E28" s="209">
        <f>SUM('（別紙2-2）5月1日～5月31日'!$D28:$AH28)</f>
        <v>0</v>
      </c>
      <c r="F28" s="209">
        <f>SUM('（別紙2-3）6月1日～6月30日'!$D28:$AG28)</f>
        <v>0</v>
      </c>
      <c r="G28" s="209">
        <f>SUM('（別紙2-4）7月1日～7月31日'!$D28:$AH28)</f>
        <v>0</v>
      </c>
      <c r="H28" s="209">
        <f>SUM('（別紙2-5）8月1日～8月31日'!$D28:$AH28)</f>
        <v>0</v>
      </c>
      <c r="I28" s="209">
        <f>SUM('（別紙2-6）9月1日～9月30日'!$D28:$AG28)</f>
        <v>0</v>
      </c>
      <c r="J28" s="209">
        <f>SUM('（別紙2-7）10月1日～10月31日'!$D28:$AH28)</f>
        <v>0</v>
      </c>
      <c r="K28" s="209">
        <f>SUM('（別紙2-8）11月1日～11月30日'!$D28:$AG28)</f>
        <v>0</v>
      </c>
      <c r="L28" s="209">
        <f>SUM('（別紙2-9）12月1日～12月31日'!$D28:$AH28)</f>
        <v>0</v>
      </c>
      <c r="M28" s="209">
        <f>SUM('（別紙2-10）1月1日～1月31日'!$D28:$AH28)</f>
        <v>0</v>
      </c>
      <c r="N28" s="209">
        <f>SUM('（別紙2-11）2月1日～2月29日'!$D28:$AF28)</f>
        <v>0</v>
      </c>
      <c r="O28" s="209">
        <f>SUM('（別紙2-12）3月1日～3月31日'!$D28:$AG28)</f>
        <v>0</v>
      </c>
      <c r="P28" s="210">
        <f t="shared" si="3"/>
        <v>0</v>
      </c>
      <c r="Q28" s="211" t="str">
        <f t="shared" si="4"/>
        <v/>
      </c>
      <c r="R28" s="211" t="str">
        <f t="shared" si="5"/>
        <v/>
      </c>
      <c r="S28" s="212" t="str">
        <f t="shared" si="6"/>
        <v/>
      </c>
      <c r="T28" s="213">
        <f t="shared" si="7"/>
        <v>0</v>
      </c>
      <c r="U28" s="175" t="str">
        <f>IF('（別紙2-12）3月1日～3月31日'!AI28&gt;15,"×","")</f>
        <v/>
      </c>
      <c r="V28" s="176" t="str">
        <f>IF('（別紙１）チェックリスト'!$B$43="",IF('（別紙2-12）3月1日～3月31日'!AI28&gt;10,"×",""),"")</f>
        <v/>
      </c>
      <c r="W28" s="176" t="str">
        <f>IF(C28="○",IF('（別紙2-12）3月1日～3月31日'!AI28&lt;=7,"","×"),"")</f>
        <v/>
      </c>
      <c r="X28" s="177" t="str">
        <f t="shared" si="8"/>
        <v/>
      </c>
    </row>
    <row r="29" spans="1:24" s="112" customFormat="1" ht="30" customHeight="1" x14ac:dyDescent="0.4">
      <c r="A29" s="60">
        <v>16</v>
      </c>
      <c r="B29" s="105" t="str">
        <f>IF('（別紙2-12）3月1日～3月31日'!B29="","",'（別紙2-12）3月1日～3月31日'!B29)</f>
        <v/>
      </c>
      <c r="C29" s="214" t="str">
        <f>IF((COUNTA('（別紙2-1）4月1日～4月30日'!C29)+COUNTA('（別紙2-2）5月1日～5月31日'!C29)+COUNTA('（別紙2-3）6月1日～6月30日'!C29)+COUNTA('（別紙2-4）7月1日～7月31日'!C29)+COUNTA('（別紙2-5）8月1日～8月31日'!C29)+COUNTA('（別紙2-6）9月1日～9月30日'!C29)+COUNTA('（別紙2-7）10月1日～10月31日'!C29)+COUNTA('（別紙2-8）11月1日～11月30日'!C29)+COUNTA('（別紙2-9）12月1日～12月31日'!C29)+COUNTA('（別紙2-10）1月1日～1月31日'!C29)+COUNTA('（別紙2-11）2月1日～2月29日'!C29)+COUNTA('（別紙2-12）3月1日～3月31日'!C29))&gt;0,"○","")</f>
        <v/>
      </c>
      <c r="D29" s="197">
        <f>SUM('（別紙2-1）4月1日～4月30日'!$D29:$AG29)</f>
        <v>0</v>
      </c>
      <c r="E29" s="197">
        <f>SUM('（別紙2-2）5月1日～5月31日'!$D29:$AH29)</f>
        <v>0</v>
      </c>
      <c r="F29" s="197">
        <f>SUM('（別紙2-3）6月1日～6月30日'!$D29:$AG29)</f>
        <v>0</v>
      </c>
      <c r="G29" s="197">
        <f>SUM('（別紙2-4）7月1日～7月31日'!$D29:$AH29)</f>
        <v>0</v>
      </c>
      <c r="H29" s="197">
        <f>SUM('（別紙2-5）8月1日～8月31日'!$D29:$AH29)</f>
        <v>0</v>
      </c>
      <c r="I29" s="197">
        <f>SUM('（別紙2-6）9月1日～9月30日'!$D29:$AG29)</f>
        <v>0</v>
      </c>
      <c r="J29" s="197">
        <f>SUM('（別紙2-7）10月1日～10月31日'!$D29:$AH29)</f>
        <v>0</v>
      </c>
      <c r="K29" s="197">
        <f>SUM('（別紙2-8）11月1日～11月30日'!$D29:$AG29)</f>
        <v>0</v>
      </c>
      <c r="L29" s="197">
        <f>SUM('（別紙2-9）12月1日～12月31日'!$D29:$AH29)</f>
        <v>0</v>
      </c>
      <c r="M29" s="197">
        <f>SUM('（別紙2-10）1月1日～1月31日'!$D29:$AH29)</f>
        <v>0</v>
      </c>
      <c r="N29" s="197">
        <f>SUM('（別紙2-11）2月1日～2月29日'!$D29:$AF29)</f>
        <v>0</v>
      </c>
      <c r="O29" s="197">
        <f>SUM('（別紙2-12）3月1日～3月31日'!$D29:$AG29)</f>
        <v>0</v>
      </c>
      <c r="P29" s="198">
        <f t="shared" si="3"/>
        <v>0</v>
      </c>
      <c r="Q29" s="199" t="str">
        <f t="shared" si="4"/>
        <v/>
      </c>
      <c r="R29" s="199" t="str">
        <f t="shared" si="5"/>
        <v/>
      </c>
      <c r="S29" s="200" t="str">
        <f t="shared" si="6"/>
        <v/>
      </c>
      <c r="T29" s="201">
        <f t="shared" si="7"/>
        <v>0</v>
      </c>
      <c r="U29" s="178" t="str">
        <f>IF('（別紙2-12）3月1日～3月31日'!AI29&gt;15,"×","")</f>
        <v/>
      </c>
      <c r="V29" s="179" t="str">
        <f>IF('（別紙１）チェックリスト'!$B$43="",IF('（別紙2-12）3月1日～3月31日'!AI29&gt;10,"×",""),"")</f>
        <v/>
      </c>
      <c r="W29" s="179" t="str">
        <f>IF(C29="○",IF('（別紙2-12）3月1日～3月31日'!AI29&lt;=7,"","×"),"")</f>
        <v/>
      </c>
      <c r="X29" s="180" t="str">
        <f t="shared" si="8"/>
        <v/>
      </c>
    </row>
    <row r="30" spans="1:24" s="112" customFormat="1" ht="30" customHeight="1" x14ac:dyDescent="0.4">
      <c r="A30" s="33">
        <v>17</v>
      </c>
      <c r="B30" s="103" t="str">
        <f>IF('（別紙2-12）3月1日～3月31日'!B30="","",'（別紙2-12）3月1日～3月31日'!B30)</f>
        <v/>
      </c>
      <c r="C30" s="202" t="str">
        <f>IF((COUNTA('（別紙2-1）4月1日～4月30日'!C30)+COUNTA('（別紙2-2）5月1日～5月31日'!C30)+COUNTA('（別紙2-3）6月1日～6月30日'!C30)+COUNTA('（別紙2-4）7月1日～7月31日'!C30)+COUNTA('（別紙2-5）8月1日～8月31日'!C30)+COUNTA('（別紙2-6）9月1日～9月30日'!C30)+COUNTA('（別紙2-7）10月1日～10月31日'!C30)+COUNTA('（別紙2-8）11月1日～11月30日'!C30)+COUNTA('（別紙2-9）12月1日～12月31日'!C30)+COUNTA('（別紙2-10）1月1日～1月31日'!C30)+COUNTA('（別紙2-11）2月1日～2月29日'!C30)+COUNTA('（別紙2-12）3月1日～3月31日'!C30))&gt;0,"○","")</f>
        <v/>
      </c>
      <c r="D30" s="203">
        <f>SUM('（別紙2-1）4月1日～4月30日'!$D30:$AG30)</f>
        <v>0</v>
      </c>
      <c r="E30" s="203">
        <f>SUM('（別紙2-2）5月1日～5月31日'!$D30:$AH30)</f>
        <v>0</v>
      </c>
      <c r="F30" s="203">
        <f>SUM('（別紙2-3）6月1日～6月30日'!$D30:$AG30)</f>
        <v>0</v>
      </c>
      <c r="G30" s="203">
        <f>SUM('（別紙2-4）7月1日～7月31日'!$D30:$AH30)</f>
        <v>0</v>
      </c>
      <c r="H30" s="203">
        <f>SUM('（別紙2-5）8月1日～8月31日'!$D30:$AH30)</f>
        <v>0</v>
      </c>
      <c r="I30" s="203">
        <f>SUM('（別紙2-6）9月1日～9月30日'!$D30:$AG30)</f>
        <v>0</v>
      </c>
      <c r="J30" s="203">
        <f>SUM('（別紙2-7）10月1日～10月31日'!$D30:$AH30)</f>
        <v>0</v>
      </c>
      <c r="K30" s="203">
        <f>SUM('（別紙2-8）11月1日～11月30日'!$D30:$AG30)</f>
        <v>0</v>
      </c>
      <c r="L30" s="203">
        <f>SUM('（別紙2-9）12月1日～12月31日'!$D30:$AH30)</f>
        <v>0</v>
      </c>
      <c r="M30" s="203">
        <f>SUM('（別紙2-10）1月1日～1月31日'!$D30:$AH30)</f>
        <v>0</v>
      </c>
      <c r="N30" s="203">
        <f>SUM('（別紙2-11）2月1日～2月29日'!$D30:$AF30)</f>
        <v>0</v>
      </c>
      <c r="O30" s="203">
        <f>SUM('（別紙2-12）3月1日～3月31日'!$D30:$AG30)</f>
        <v>0</v>
      </c>
      <c r="P30" s="204">
        <f t="shared" si="3"/>
        <v>0</v>
      </c>
      <c r="Q30" s="205" t="str">
        <f t="shared" si="4"/>
        <v/>
      </c>
      <c r="R30" s="205" t="str">
        <f t="shared" si="5"/>
        <v/>
      </c>
      <c r="S30" s="206" t="str">
        <f t="shared" si="6"/>
        <v/>
      </c>
      <c r="T30" s="207">
        <f t="shared" si="7"/>
        <v>0</v>
      </c>
      <c r="U30" s="161" t="str">
        <f>IF('（別紙2-12）3月1日～3月31日'!AI30&gt;15,"×","")</f>
        <v/>
      </c>
      <c r="V30" s="158" t="str">
        <f>IF('（別紙１）チェックリスト'!$B$43="",IF('（別紙2-12）3月1日～3月31日'!AI30&gt;10,"×",""),"")</f>
        <v/>
      </c>
      <c r="W30" s="158" t="str">
        <f>IF(C30="○",IF('（別紙2-12）3月1日～3月31日'!AI30&lt;=7,"","×"),"")</f>
        <v/>
      </c>
      <c r="X30" s="162" t="str">
        <f t="shared" si="8"/>
        <v/>
      </c>
    </row>
    <row r="31" spans="1:24" s="112" customFormat="1" ht="30" customHeight="1" x14ac:dyDescent="0.4">
      <c r="A31" s="33">
        <v>18</v>
      </c>
      <c r="B31" s="103" t="str">
        <f>IF('（別紙2-12）3月1日～3月31日'!B31="","",'（別紙2-12）3月1日～3月31日'!B31)</f>
        <v/>
      </c>
      <c r="C31" s="202" t="str">
        <f>IF((COUNTA('（別紙2-1）4月1日～4月30日'!C31)+COUNTA('（別紙2-2）5月1日～5月31日'!C31)+COUNTA('（別紙2-3）6月1日～6月30日'!C31)+COUNTA('（別紙2-4）7月1日～7月31日'!C31)+COUNTA('（別紙2-5）8月1日～8月31日'!C31)+COUNTA('（別紙2-6）9月1日～9月30日'!C31)+COUNTA('（別紙2-7）10月1日～10月31日'!C31)+COUNTA('（別紙2-8）11月1日～11月30日'!C31)+COUNTA('（別紙2-9）12月1日～12月31日'!C31)+COUNTA('（別紙2-10）1月1日～1月31日'!C31)+COUNTA('（別紙2-11）2月1日～2月29日'!C31)+COUNTA('（別紙2-12）3月1日～3月31日'!C31))&gt;0,"○","")</f>
        <v/>
      </c>
      <c r="D31" s="203">
        <f>SUM('（別紙2-1）4月1日～4月30日'!$D31:$AG31)</f>
        <v>0</v>
      </c>
      <c r="E31" s="203">
        <f>SUM('（別紙2-2）5月1日～5月31日'!$D31:$AH31)</f>
        <v>0</v>
      </c>
      <c r="F31" s="203">
        <f>SUM('（別紙2-3）6月1日～6月30日'!$D31:$AG31)</f>
        <v>0</v>
      </c>
      <c r="G31" s="203">
        <f>SUM('（別紙2-4）7月1日～7月31日'!$D31:$AH31)</f>
        <v>0</v>
      </c>
      <c r="H31" s="203">
        <f>SUM('（別紙2-5）8月1日～8月31日'!$D31:$AH31)</f>
        <v>0</v>
      </c>
      <c r="I31" s="203">
        <f>SUM('（別紙2-6）9月1日～9月30日'!$D31:$AG31)</f>
        <v>0</v>
      </c>
      <c r="J31" s="203">
        <f>SUM('（別紙2-7）10月1日～10月31日'!$D31:$AH31)</f>
        <v>0</v>
      </c>
      <c r="K31" s="203">
        <f>SUM('（別紙2-8）11月1日～11月30日'!$D31:$AG31)</f>
        <v>0</v>
      </c>
      <c r="L31" s="203">
        <f>SUM('（別紙2-9）12月1日～12月31日'!$D31:$AH31)</f>
        <v>0</v>
      </c>
      <c r="M31" s="203">
        <f>SUM('（別紙2-10）1月1日～1月31日'!$D31:$AH31)</f>
        <v>0</v>
      </c>
      <c r="N31" s="203">
        <f>SUM('（別紙2-11）2月1日～2月29日'!$D31:$AF31)</f>
        <v>0</v>
      </c>
      <c r="O31" s="203">
        <f>SUM('（別紙2-12）3月1日～3月31日'!$D31:$AG31)</f>
        <v>0</v>
      </c>
      <c r="P31" s="204">
        <f t="shared" si="3"/>
        <v>0</v>
      </c>
      <c r="Q31" s="205" t="str">
        <f t="shared" si="4"/>
        <v/>
      </c>
      <c r="R31" s="205" t="str">
        <f t="shared" si="5"/>
        <v/>
      </c>
      <c r="S31" s="206" t="str">
        <f t="shared" si="6"/>
        <v/>
      </c>
      <c r="T31" s="207">
        <f t="shared" si="7"/>
        <v>0</v>
      </c>
      <c r="U31" s="161" t="str">
        <f>IF('（別紙2-12）3月1日～3月31日'!AI31&gt;15,"×","")</f>
        <v/>
      </c>
      <c r="V31" s="158" t="str">
        <f>IF('（別紙１）チェックリスト'!$B$43="",IF('（別紙2-12）3月1日～3月31日'!AI31&gt;10,"×",""),"")</f>
        <v/>
      </c>
      <c r="W31" s="158" t="str">
        <f>IF(C31="○",IF('（別紙2-12）3月1日～3月31日'!AI31&lt;=7,"","×"),"")</f>
        <v/>
      </c>
      <c r="X31" s="162" t="str">
        <f t="shared" si="8"/>
        <v/>
      </c>
    </row>
    <row r="32" spans="1:24" s="112" customFormat="1" ht="30" customHeight="1" x14ac:dyDescent="0.4">
      <c r="A32" s="33">
        <v>19</v>
      </c>
      <c r="B32" s="103" t="str">
        <f>IF('（別紙2-12）3月1日～3月31日'!B32="","",'（別紙2-12）3月1日～3月31日'!B32)</f>
        <v/>
      </c>
      <c r="C32" s="202" t="str">
        <f>IF((COUNTA('（別紙2-1）4月1日～4月30日'!C32)+COUNTA('（別紙2-2）5月1日～5月31日'!C32)+COUNTA('（別紙2-3）6月1日～6月30日'!C32)+COUNTA('（別紙2-4）7月1日～7月31日'!C32)+COUNTA('（別紙2-5）8月1日～8月31日'!C32)+COUNTA('（別紙2-6）9月1日～9月30日'!C32)+COUNTA('（別紙2-7）10月1日～10月31日'!C32)+COUNTA('（別紙2-8）11月1日～11月30日'!C32)+COUNTA('（別紙2-9）12月1日～12月31日'!C32)+COUNTA('（別紙2-10）1月1日～1月31日'!C32)+COUNTA('（別紙2-11）2月1日～2月29日'!C32)+COUNTA('（別紙2-12）3月1日～3月31日'!C32))&gt;0,"○","")</f>
        <v/>
      </c>
      <c r="D32" s="203">
        <f>SUM('（別紙2-1）4月1日～4月30日'!$D32:$AG32)</f>
        <v>0</v>
      </c>
      <c r="E32" s="203">
        <f>SUM('（別紙2-2）5月1日～5月31日'!$D32:$AH32)</f>
        <v>0</v>
      </c>
      <c r="F32" s="203">
        <f>SUM('（別紙2-3）6月1日～6月30日'!$D32:$AG32)</f>
        <v>0</v>
      </c>
      <c r="G32" s="203">
        <f>SUM('（別紙2-4）7月1日～7月31日'!$D32:$AH32)</f>
        <v>0</v>
      </c>
      <c r="H32" s="203">
        <f>SUM('（別紙2-5）8月1日～8月31日'!$D32:$AH32)</f>
        <v>0</v>
      </c>
      <c r="I32" s="203">
        <f>SUM('（別紙2-6）9月1日～9月30日'!$D32:$AG32)</f>
        <v>0</v>
      </c>
      <c r="J32" s="203">
        <f>SUM('（別紙2-7）10月1日～10月31日'!$D32:$AH32)</f>
        <v>0</v>
      </c>
      <c r="K32" s="203">
        <f>SUM('（別紙2-8）11月1日～11月30日'!$D32:$AG32)</f>
        <v>0</v>
      </c>
      <c r="L32" s="203">
        <f>SUM('（別紙2-9）12月1日～12月31日'!$D32:$AH32)</f>
        <v>0</v>
      </c>
      <c r="M32" s="203">
        <f>SUM('（別紙2-10）1月1日～1月31日'!$D32:$AH32)</f>
        <v>0</v>
      </c>
      <c r="N32" s="203">
        <f>SUM('（別紙2-11）2月1日～2月29日'!$D32:$AF32)</f>
        <v>0</v>
      </c>
      <c r="O32" s="203">
        <f>SUM('（別紙2-12）3月1日～3月31日'!$D32:$AG32)</f>
        <v>0</v>
      </c>
      <c r="P32" s="204">
        <f t="shared" si="3"/>
        <v>0</v>
      </c>
      <c r="Q32" s="205" t="str">
        <f t="shared" si="4"/>
        <v/>
      </c>
      <c r="R32" s="205" t="str">
        <f t="shared" si="5"/>
        <v/>
      </c>
      <c r="S32" s="206" t="str">
        <f t="shared" si="6"/>
        <v/>
      </c>
      <c r="T32" s="207">
        <f t="shared" si="7"/>
        <v>0</v>
      </c>
      <c r="U32" s="161" t="str">
        <f>IF('（別紙2-12）3月1日～3月31日'!AI32&gt;15,"×","")</f>
        <v/>
      </c>
      <c r="V32" s="158" t="str">
        <f>IF('（別紙１）チェックリスト'!$B$43="",IF('（別紙2-12）3月1日～3月31日'!AI32&gt;10,"×",""),"")</f>
        <v/>
      </c>
      <c r="W32" s="158" t="str">
        <f>IF(C32="○",IF('（別紙2-12）3月1日～3月31日'!AI32&lt;=7,"","×"),"")</f>
        <v/>
      </c>
      <c r="X32" s="162" t="str">
        <f t="shared" si="8"/>
        <v/>
      </c>
    </row>
    <row r="33" spans="1:24" s="112" customFormat="1" ht="30" customHeight="1" thickBot="1" x14ac:dyDescent="0.45">
      <c r="A33" s="37">
        <v>20</v>
      </c>
      <c r="B33" s="104" t="str">
        <f>IF('（別紙2-12）3月1日～3月31日'!B33="","",'（別紙2-12）3月1日～3月31日'!B33)</f>
        <v/>
      </c>
      <c r="C33" s="208" t="str">
        <f>IF((COUNTA('（別紙2-1）4月1日～4月30日'!C33)+COUNTA('（別紙2-2）5月1日～5月31日'!C33)+COUNTA('（別紙2-3）6月1日～6月30日'!C33)+COUNTA('（別紙2-4）7月1日～7月31日'!C33)+COUNTA('（別紙2-5）8月1日～8月31日'!C33)+COUNTA('（別紙2-6）9月1日～9月30日'!C33)+COUNTA('（別紙2-7）10月1日～10月31日'!C33)+COUNTA('（別紙2-8）11月1日～11月30日'!C33)+COUNTA('（別紙2-9）12月1日～12月31日'!C33)+COUNTA('（別紙2-10）1月1日～1月31日'!C33)+COUNTA('（別紙2-11）2月1日～2月29日'!C33)+COUNTA('（別紙2-12）3月1日～3月31日'!C33))&gt;0,"○","")</f>
        <v/>
      </c>
      <c r="D33" s="209">
        <f>SUM('（別紙2-1）4月1日～4月30日'!$D33:$AG33)</f>
        <v>0</v>
      </c>
      <c r="E33" s="209">
        <f>SUM('（別紙2-2）5月1日～5月31日'!$D33:$AH33)</f>
        <v>0</v>
      </c>
      <c r="F33" s="209">
        <f>SUM('（別紙2-3）6月1日～6月30日'!$D33:$AG33)</f>
        <v>0</v>
      </c>
      <c r="G33" s="209">
        <f>SUM('（別紙2-4）7月1日～7月31日'!$D33:$AH33)</f>
        <v>0</v>
      </c>
      <c r="H33" s="209">
        <f>SUM('（別紙2-5）8月1日～8月31日'!$D33:$AH33)</f>
        <v>0</v>
      </c>
      <c r="I33" s="209">
        <f>SUM('（別紙2-6）9月1日～9月30日'!$D33:$AG33)</f>
        <v>0</v>
      </c>
      <c r="J33" s="209">
        <f>SUM('（別紙2-7）10月1日～10月31日'!$D33:$AH33)</f>
        <v>0</v>
      </c>
      <c r="K33" s="209">
        <f>SUM('（別紙2-8）11月1日～11月30日'!$D33:$AG33)</f>
        <v>0</v>
      </c>
      <c r="L33" s="209">
        <f>SUM('（別紙2-9）12月1日～12月31日'!$D33:$AH33)</f>
        <v>0</v>
      </c>
      <c r="M33" s="209">
        <f>SUM('（別紙2-10）1月1日～1月31日'!$D33:$AH33)</f>
        <v>0</v>
      </c>
      <c r="N33" s="209">
        <f>SUM('（別紙2-11）2月1日～2月29日'!$D33:$AF33)</f>
        <v>0</v>
      </c>
      <c r="O33" s="209">
        <f>SUM('（別紙2-12）3月1日～3月31日'!$D33:$AG33)</f>
        <v>0</v>
      </c>
      <c r="P33" s="210">
        <f t="shared" si="3"/>
        <v>0</v>
      </c>
      <c r="Q33" s="211" t="str">
        <f t="shared" si="4"/>
        <v/>
      </c>
      <c r="R33" s="211" t="str">
        <f t="shared" si="5"/>
        <v/>
      </c>
      <c r="S33" s="212" t="str">
        <f t="shared" si="6"/>
        <v/>
      </c>
      <c r="T33" s="213">
        <f t="shared" si="7"/>
        <v>0</v>
      </c>
      <c r="U33" s="165" t="str">
        <f>IF('（別紙2-12）3月1日～3月31日'!AI33&gt;15,"×","")</f>
        <v/>
      </c>
      <c r="V33" s="166" t="str">
        <f>IF('（別紙１）チェックリスト'!$B$43="",IF('（別紙2-12）3月1日～3月31日'!AI33&gt;10,"×",""),"")</f>
        <v/>
      </c>
      <c r="W33" s="166" t="str">
        <f>IF(C33="○",IF('（別紙2-12）3月1日～3月31日'!AI33&lt;=7,"","×"),"")</f>
        <v/>
      </c>
      <c r="X33" s="167" t="str">
        <f t="shared" si="8"/>
        <v/>
      </c>
    </row>
    <row r="34" spans="1:24" s="112" customFormat="1" ht="30" customHeight="1" x14ac:dyDescent="0.4">
      <c r="A34" s="60">
        <v>21</v>
      </c>
      <c r="B34" s="105" t="str">
        <f>IF('（別紙2-12）3月1日～3月31日'!B34="","",'（別紙2-12）3月1日～3月31日'!B34)</f>
        <v/>
      </c>
      <c r="C34" s="214" t="str">
        <f>IF((COUNTA('（別紙2-1）4月1日～4月30日'!C34)+COUNTA('（別紙2-2）5月1日～5月31日'!C34)+COUNTA('（別紙2-3）6月1日～6月30日'!C34)+COUNTA('（別紙2-4）7月1日～7月31日'!C34)+COUNTA('（別紙2-5）8月1日～8月31日'!C34)+COUNTA('（別紙2-6）9月1日～9月30日'!C34)+COUNTA('（別紙2-7）10月1日～10月31日'!C34)+COUNTA('（別紙2-8）11月1日～11月30日'!C34)+COUNTA('（別紙2-9）12月1日～12月31日'!C34)+COUNTA('（別紙2-10）1月1日～1月31日'!C34)+COUNTA('（別紙2-11）2月1日～2月29日'!C34)+COUNTA('（別紙2-12）3月1日～3月31日'!C34))&gt;0,"○","")</f>
        <v/>
      </c>
      <c r="D34" s="197">
        <f>SUM('（別紙2-1）4月1日～4月30日'!$D34:$AG34)</f>
        <v>0</v>
      </c>
      <c r="E34" s="197">
        <f>SUM('（別紙2-2）5月1日～5月31日'!$D34:$AH34)</f>
        <v>0</v>
      </c>
      <c r="F34" s="197">
        <f>SUM('（別紙2-3）6月1日～6月30日'!$D34:$AG34)</f>
        <v>0</v>
      </c>
      <c r="G34" s="197">
        <f>SUM('（別紙2-4）7月1日～7月31日'!$D34:$AH34)</f>
        <v>0</v>
      </c>
      <c r="H34" s="197">
        <f>SUM('（別紙2-5）8月1日～8月31日'!$D34:$AH34)</f>
        <v>0</v>
      </c>
      <c r="I34" s="197">
        <f>SUM('（別紙2-6）9月1日～9月30日'!$D34:$AG34)</f>
        <v>0</v>
      </c>
      <c r="J34" s="197">
        <f>SUM('（別紙2-7）10月1日～10月31日'!$D34:$AH34)</f>
        <v>0</v>
      </c>
      <c r="K34" s="197">
        <f>SUM('（別紙2-8）11月1日～11月30日'!$D34:$AG34)</f>
        <v>0</v>
      </c>
      <c r="L34" s="197">
        <f>SUM('（別紙2-9）12月1日～12月31日'!$D34:$AH34)</f>
        <v>0</v>
      </c>
      <c r="M34" s="197">
        <f>SUM('（別紙2-10）1月1日～1月31日'!$D34:$AH34)</f>
        <v>0</v>
      </c>
      <c r="N34" s="197">
        <f>SUM('（別紙2-11）2月1日～2月29日'!$D34:$AF34)</f>
        <v>0</v>
      </c>
      <c r="O34" s="197">
        <f>SUM('（別紙2-12）3月1日～3月31日'!$D34:$AG34)</f>
        <v>0</v>
      </c>
      <c r="P34" s="198">
        <f t="shared" si="3"/>
        <v>0</v>
      </c>
      <c r="Q34" s="199" t="str">
        <f t="shared" si="4"/>
        <v/>
      </c>
      <c r="R34" s="199" t="str">
        <f t="shared" si="5"/>
        <v/>
      </c>
      <c r="S34" s="200" t="str">
        <f t="shared" si="6"/>
        <v/>
      </c>
      <c r="T34" s="201">
        <f t="shared" si="7"/>
        <v>0</v>
      </c>
      <c r="U34" s="172" t="str">
        <f>IF('（別紙2-12）3月1日～3月31日'!AI34&gt;15,"×","")</f>
        <v/>
      </c>
      <c r="V34" s="173" t="str">
        <f>IF('（別紙１）チェックリスト'!$B$43="",IF('（別紙2-12）3月1日～3月31日'!AI34&gt;10,"×",""),"")</f>
        <v/>
      </c>
      <c r="W34" s="173" t="str">
        <f>IF(C34="○",IF('（別紙2-12）3月1日～3月31日'!AI34&lt;=7,"","×"),"")</f>
        <v/>
      </c>
      <c r="X34" s="174" t="str">
        <f t="shared" si="8"/>
        <v/>
      </c>
    </row>
    <row r="35" spans="1:24" s="112" customFormat="1" ht="30" customHeight="1" x14ac:dyDescent="0.4">
      <c r="A35" s="33">
        <v>22</v>
      </c>
      <c r="B35" s="103" t="str">
        <f>IF('（別紙2-12）3月1日～3月31日'!B35="","",'（別紙2-12）3月1日～3月31日'!B35)</f>
        <v/>
      </c>
      <c r="C35" s="202" t="str">
        <f>IF((COUNTA('（別紙2-1）4月1日～4月30日'!C35)+COUNTA('（別紙2-2）5月1日～5月31日'!C35)+COUNTA('（別紙2-3）6月1日～6月30日'!C35)+COUNTA('（別紙2-4）7月1日～7月31日'!C35)+COUNTA('（別紙2-5）8月1日～8月31日'!C35)+COUNTA('（別紙2-6）9月1日～9月30日'!C35)+COUNTA('（別紙2-7）10月1日～10月31日'!C35)+COUNTA('（別紙2-8）11月1日～11月30日'!C35)+COUNTA('（別紙2-9）12月1日～12月31日'!C35)+COUNTA('（別紙2-10）1月1日～1月31日'!C35)+COUNTA('（別紙2-11）2月1日～2月29日'!C35)+COUNTA('（別紙2-12）3月1日～3月31日'!C35))&gt;0,"○","")</f>
        <v/>
      </c>
      <c r="D35" s="203">
        <f>SUM('（別紙2-1）4月1日～4月30日'!$D35:$AG35)</f>
        <v>0</v>
      </c>
      <c r="E35" s="203">
        <f>SUM('（別紙2-2）5月1日～5月31日'!$D35:$AH35)</f>
        <v>0</v>
      </c>
      <c r="F35" s="203">
        <f>SUM('（別紙2-3）6月1日～6月30日'!$D35:$AG35)</f>
        <v>0</v>
      </c>
      <c r="G35" s="203">
        <f>SUM('（別紙2-4）7月1日～7月31日'!$D35:$AH35)</f>
        <v>0</v>
      </c>
      <c r="H35" s="203">
        <f>SUM('（別紙2-5）8月1日～8月31日'!$D35:$AH35)</f>
        <v>0</v>
      </c>
      <c r="I35" s="203">
        <f>SUM('（別紙2-6）9月1日～9月30日'!$D35:$AG35)</f>
        <v>0</v>
      </c>
      <c r="J35" s="203">
        <f>SUM('（別紙2-7）10月1日～10月31日'!$D35:$AH35)</f>
        <v>0</v>
      </c>
      <c r="K35" s="203">
        <f>SUM('（別紙2-8）11月1日～11月30日'!$D35:$AG35)</f>
        <v>0</v>
      </c>
      <c r="L35" s="203">
        <f>SUM('（別紙2-9）12月1日～12月31日'!$D35:$AH35)</f>
        <v>0</v>
      </c>
      <c r="M35" s="203">
        <f>SUM('（別紙2-10）1月1日～1月31日'!$D35:$AH35)</f>
        <v>0</v>
      </c>
      <c r="N35" s="203">
        <f>SUM('（別紙2-11）2月1日～2月29日'!$D35:$AF35)</f>
        <v>0</v>
      </c>
      <c r="O35" s="203">
        <f>SUM('（別紙2-12）3月1日～3月31日'!$D35:$AG35)</f>
        <v>0</v>
      </c>
      <c r="P35" s="204">
        <f t="shared" si="3"/>
        <v>0</v>
      </c>
      <c r="Q35" s="205" t="str">
        <f t="shared" si="4"/>
        <v/>
      </c>
      <c r="R35" s="205" t="str">
        <f t="shared" si="5"/>
        <v/>
      </c>
      <c r="S35" s="206" t="str">
        <f t="shared" si="6"/>
        <v/>
      </c>
      <c r="T35" s="207">
        <f t="shared" si="7"/>
        <v>0</v>
      </c>
      <c r="U35" s="161" t="str">
        <f>IF('（別紙2-12）3月1日～3月31日'!AI35&gt;15,"×","")</f>
        <v/>
      </c>
      <c r="V35" s="158" t="str">
        <f>IF('（別紙１）チェックリスト'!$B$43="",IF('（別紙2-12）3月1日～3月31日'!AI35&gt;10,"×",""),"")</f>
        <v/>
      </c>
      <c r="W35" s="158" t="str">
        <f>IF(C35="○",IF('（別紙2-12）3月1日～3月31日'!AI35&lt;=7,"","×"),"")</f>
        <v/>
      </c>
      <c r="X35" s="162" t="str">
        <f t="shared" si="8"/>
        <v/>
      </c>
    </row>
    <row r="36" spans="1:24" s="112" customFormat="1" ht="30" customHeight="1" x14ac:dyDescent="0.4">
      <c r="A36" s="33">
        <v>23</v>
      </c>
      <c r="B36" s="103" t="str">
        <f>IF('（別紙2-12）3月1日～3月31日'!B36="","",'（別紙2-12）3月1日～3月31日'!B36)</f>
        <v/>
      </c>
      <c r="C36" s="202" t="str">
        <f>IF((COUNTA('（別紙2-1）4月1日～4月30日'!C36)+COUNTA('（別紙2-2）5月1日～5月31日'!C36)+COUNTA('（別紙2-3）6月1日～6月30日'!C36)+COUNTA('（別紙2-4）7月1日～7月31日'!C36)+COUNTA('（別紙2-5）8月1日～8月31日'!C36)+COUNTA('（別紙2-6）9月1日～9月30日'!C36)+COUNTA('（別紙2-7）10月1日～10月31日'!C36)+COUNTA('（別紙2-8）11月1日～11月30日'!C36)+COUNTA('（別紙2-9）12月1日～12月31日'!C36)+COUNTA('（別紙2-10）1月1日～1月31日'!C36)+COUNTA('（別紙2-11）2月1日～2月29日'!C36)+COUNTA('（別紙2-12）3月1日～3月31日'!C36))&gt;0,"○","")</f>
        <v/>
      </c>
      <c r="D36" s="203">
        <f>SUM('（別紙2-1）4月1日～4月30日'!$D36:$AG36)</f>
        <v>0</v>
      </c>
      <c r="E36" s="203">
        <f>SUM('（別紙2-2）5月1日～5月31日'!$D36:$AH36)</f>
        <v>0</v>
      </c>
      <c r="F36" s="203">
        <f>SUM('（別紙2-3）6月1日～6月30日'!$D36:$AG36)</f>
        <v>0</v>
      </c>
      <c r="G36" s="203">
        <f>SUM('（別紙2-4）7月1日～7月31日'!$D36:$AH36)</f>
        <v>0</v>
      </c>
      <c r="H36" s="203">
        <f>SUM('（別紙2-5）8月1日～8月31日'!$D36:$AH36)</f>
        <v>0</v>
      </c>
      <c r="I36" s="203">
        <f>SUM('（別紙2-6）9月1日～9月30日'!$D36:$AG36)</f>
        <v>0</v>
      </c>
      <c r="J36" s="203">
        <f>SUM('（別紙2-7）10月1日～10月31日'!$D36:$AH36)</f>
        <v>0</v>
      </c>
      <c r="K36" s="203">
        <f>SUM('（別紙2-8）11月1日～11月30日'!$D36:$AG36)</f>
        <v>0</v>
      </c>
      <c r="L36" s="203">
        <f>SUM('（別紙2-9）12月1日～12月31日'!$D36:$AH36)</f>
        <v>0</v>
      </c>
      <c r="M36" s="203">
        <f>SUM('（別紙2-10）1月1日～1月31日'!$D36:$AH36)</f>
        <v>0</v>
      </c>
      <c r="N36" s="203">
        <f>SUM('（別紙2-11）2月1日～2月29日'!$D36:$AF36)</f>
        <v>0</v>
      </c>
      <c r="O36" s="203">
        <f>SUM('（別紙2-12）3月1日～3月31日'!$D36:$AG36)</f>
        <v>0</v>
      </c>
      <c r="P36" s="204">
        <f t="shared" si="3"/>
        <v>0</v>
      </c>
      <c r="Q36" s="205" t="str">
        <f t="shared" si="4"/>
        <v/>
      </c>
      <c r="R36" s="205" t="str">
        <f t="shared" si="5"/>
        <v/>
      </c>
      <c r="S36" s="206" t="str">
        <f t="shared" si="6"/>
        <v/>
      </c>
      <c r="T36" s="207">
        <f t="shared" si="7"/>
        <v>0</v>
      </c>
      <c r="U36" s="161" t="str">
        <f>IF('（別紙2-12）3月1日～3月31日'!AI36&gt;15,"×","")</f>
        <v/>
      </c>
      <c r="V36" s="158" t="str">
        <f>IF('（別紙１）チェックリスト'!$B$43="",IF('（別紙2-12）3月1日～3月31日'!AI36&gt;10,"×",""),"")</f>
        <v/>
      </c>
      <c r="W36" s="158" t="str">
        <f>IF(C36="○",IF('（別紙2-12）3月1日～3月31日'!AI36&lt;=7,"","×"),"")</f>
        <v/>
      </c>
      <c r="X36" s="162" t="str">
        <f t="shared" si="8"/>
        <v/>
      </c>
    </row>
    <row r="37" spans="1:24" s="112" customFormat="1" ht="30" customHeight="1" x14ac:dyDescent="0.4">
      <c r="A37" s="33">
        <v>24</v>
      </c>
      <c r="B37" s="103" t="str">
        <f>IF('（別紙2-12）3月1日～3月31日'!B37="","",'（別紙2-12）3月1日～3月31日'!B37)</f>
        <v/>
      </c>
      <c r="C37" s="202" t="str">
        <f>IF((COUNTA('（別紙2-1）4月1日～4月30日'!C37)+COUNTA('（別紙2-2）5月1日～5月31日'!C37)+COUNTA('（別紙2-3）6月1日～6月30日'!C37)+COUNTA('（別紙2-4）7月1日～7月31日'!C37)+COUNTA('（別紙2-5）8月1日～8月31日'!C37)+COUNTA('（別紙2-6）9月1日～9月30日'!C37)+COUNTA('（別紙2-7）10月1日～10月31日'!C37)+COUNTA('（別紙2-8）11月1日～11月30日'!C37)+COUNTA('（別紙2-9）12月1日～12月31日'!C37)+COUNTA('（別紙2-10）1月1日～1月31日'!C37)+COUNTA('（別紙2-11）2月1日～2月29日'!C37)+COUNTA('（別紙2-12）3月1日～3月31日'!C37))&gt;0,"○","")</f>
        <v/>
      </c>
      <c r="D37" s="203">
        <f>SUM('（別紙2-1）4月1日～4月30日'!$D37:$AG37)</f>
        <v>0</v>
      </c>
      <c r="E37" s="203">
        <f>SUM('（別紙2-2）5月1日～5月31日'!$D37:$AH37)</f>
        <v>0</v>
      </c>
      <c r="F37" s="203">
        <f>SUM('（別紙2-3）6月1日～6月30日'!$D37:$AG37)</f>
        <v>0</v>
      </c>
      <c r="G37" s="203">
        <f>SUM('（別紙2-4）7月1日～7月31日'!$D37:$AH37)</f>
        <v>0</v>
      </c>
      <c r="H37" s="203">
        <f>SUM('（別紙2-5）8月1日～8月31日'!$D37:$AH37)</f>
        <v>0</v>
      </c>
      <c r="I37" s="203">
        <f>SUM('（別紙2-6）9月1日～9月30日'!$D37:$AG37)</f>
        <v>0</v>
      </c>
      <c r="J37" s="203">
        <f>SUM('（別紙2-7）10月1日～10月31日'!$D37:$AH37)</f>
        <v>0</v>
      </c>
      <c r="K37" s="203">
        <f>SUM('（別紙2-8）11月1日～11月30日'!$D37:$AG37)</f>
        <v>0</v>
      </c>
      <c r="L37" s="203">
        <f>SUM('（別紙2-9）12月1日～12月31日'!$D37:$AH37)</f>
        <v>0</v>
      </c>
      <c r="M37" s="203">
        <f>SUM('（別紙2-10）1月1日～1月31日'!$D37:$AH37)</f>
        <v>0</v>
      </c>
      <c r="N37" s="203">
        <f>SUM('（別紙2-11）2月1日～2月29日'!$D37:$AF37)</f>
        <v>0</v>
      </c>
      <c r="O37" s="203">
        <f>SUM('（別紙2-12）3月1日～3月31日'!$D37:$AG37)</f>
        <v>0</v>
      </c>
      <c r="P37" s="204">
        <f t="shared" si="3"/>
        <v>0</v>
      </c>
      <c r="Q37" s="205" t="str">
        <f t="shared" si="4"/>
        <v/>
      </c>
      <c r="R37" s="205" t="str">
        <f t="shared" si="5"/>
        <v/>
      </c>
      <c r="S37" s="206" t="str">
        <f t="shared" si="6"/>
        <v/>
      </c>
      <c r="T37" s="207">
        <f t="shared" si="7"/>
        <v>0</v>
      </c>
      <c r="U37" s="161" t="str">
        <f>IF('（別紙2-12）3月1日～3月31日'!AI37&gt;15,"×","")</f>
        <v/>
      </c>
      <c r="V37" s="158" t="str">
        <f>IF('（別紙１）チェックリスト'!$B$43="",IF('（別紙2-12）3月1日～3月31日'!AI37&gt;10,"×",""),"")</f>
        <v/>
      </c>
      <c r="W37" s="158" t="str">
        <f>IF(C37="○",IF('（別紙2-12）3月1日～3月31日'!AI37&lt;=7,"","×"),"")</f>
        <v/>
      </c>
      <c r="X37" s="162" t="str">
        <f t="shared" si="8"/>
        <v/>
      </c>
    </row>
    <row r="38" spans="1:24" ht="30" customHeight="1" thickBot="1" x14ac:dyDescent="0.3">
      <c r="A38" s="37">
        <v>25</v>
      </c>
      <c r="B38" s="104" t="str">
        <f>IF('（別紙2-12）3月1日～3月31日'!B38="","",'（別紙2-12）3月1日～3月31日'!B38)</f>
        <v/>
      </c>
      <c r="C38" s="208" t="str">
        <f>IF((COUNTA('（別紙2-1）4月1日～4月30日'!C38)+COUNTA('（別紙2-2）5月1日～5月31日'!C38)+COUNTA('（別紙2-3）6月1日～6月30日'!C38)+COUNTA('（別紙2-4）7月1日～7月31日'!C38)+COUNTA('（別紙2-5）8月1日～8月31日'!C38)+COUNTA('（別紙2-6）9月1日～9月30日'!C38)+COUNTA('（別紙2-7）10月1日～10月31日'!C38)+COUNTA('（別紙2-8）11月1日～11月30日'!C38)+COUNTA('（別紙2-9）12月1日～12月31日'!C38)+COUNTA('（別紙2-10）1月1日～1月31日'!C38)+COUNTA('（別紙2-11）2月1日～2月29日'!C38)+COUNTA('（別紙2-12）3月1日～3月31日'!C38))&gt;0,"○","")</f>
        <v/>
      </c>
      <c r="D38" s="209">
        <f>SUM('（別紙2-1）4月1日～4月30日'!$D38:$AG38)</f>
        <v>0</v>
      </c>
      <c r="E38" s="209">
        <f>SUM('（別紙2-2）5月1日～5月31日'!$D38:$AH38)</f>
        <v>0</v>
      </c>
      <c r="F38" s="209">
        <f>SUM('（別紙2-3）6月1日～6月30日'!$D38:$AG38)</f>
        <v>0</v>
      </c>
      <c r="G38" s="209">
        <f>SUM('（別紙2-4）7月1日～7月31日'!$D38:$AH38)</f>
        <v>0</v>
      </c>
      <c r="H38" s="209">
        <f>SUM('（別紙2-5）8月1日～8月31日'!$D38:$AH38)</f>
        <v>0</v>
      </c>
      <c r="I38" s="209">
        <f>SUM('（別紙2-6）9月1日～9月30日'!$D38:$AG38)</f>
        <v>0</v>
      </c>
      <c r="J38" s="209">
        <f>SUM('（別紙2-7）10月1日～10月31日'!$D38:$AH38)</f>
        <v>0</v>
      </c>
      <c r="K38" s="209">
        <f>SUM('（別紙2-8）11月1日～11月30日'!$D38:$AG38)</f>
        <v>0</v>
      </c>
      <c r="L38" s="209">
        <f>SUM('（別紙2-9）12月1日～12月31日'!$D38:$AH38)</f>
        <v>0</v>
      </c>
      <c r="M38" s="209">
        <f>SUM('（別紙2-10）1月1日～1月31日'!$D38:$AH38)</f>
        <v>0</v>
      </c>
      <c r="N38" s="209">
        <f>SUM('（別紙2-11）2月1日～2月29日'!$D38:$AF38)</f>
        <v>0</v>
      </c>
      <c r="O38" s="209">
        <f>SUM('（別紙2-12）3月1日～3月31日'!$D38:$AG38)</f>
        <v>0</v>
      </c>
      <c r="P38" s="210">
        <f t="shared" si="3"/>
        <v>0</v>
      </c>
      <c r="Q38" s="211" t="str">
        <f t="shared" si="4"/>
        <v/>
      </c>
      <c r="R38" s="211" t="str">
        <f t="shared" si="5"/>
        <v/>
      </c>
      <c r="S38" s="212" t="str">
        <f t="shared" si="6"/>
        <v/>
      </c>
      <c r="T38" s="213">
        <f t="shared" si="7"/>
        <v>0</v>
      </c>
      <c r="U38" s="181" t="str">
        <f>IF('（別紙2-12）3月1日～3月31日'!AI38&gt;15,"×","")</f>
        <v/>
      </c>
      <c r="V38" s="182" t="str">
        <f>IF('（別紙１）チェックリスト'!$B$43="",IF('（別紙2-12）3月1日～3月31日'!AI38&gt;10,"×",""),"")</f>
        <v/>
      </c>
      <c r="W38" s="182" t="str">
        <f>IF(C38="○",IF('（別紙2-12）3月1日～3月31日'!AI38&lt;=7,"","×"),"")</f>
        <v/>
      </c>
      <c r="X38" s="183" t="str">
        <f t="shared" si="8"/>
        <v/>
      </c>
    </row>
    <row r="39" spans="1:24" ht="30" customHeight="1" x14ac:dyDescent="0.25">
      <c r="A39" s="31">
        <v>26</v>
      </c>
      <c r="B39" s="105" t="str">
        <f>IF('（別紙2-12）3月1日～3月31日'!B39="","",'（別紙2-12）3月1日～3月31日'!B39)</f>
        <v/>
      </c>
      <c r="C39" s="214" t="str">
        <f>IF((COUNTA('（別紙2-1）4月1日～4月30日'!C39)+COUNTA('（別紙2-2）5月1日～5月31日'!C39)+COUNTA('（別紙2-3）6月1日～6月30日'!C39)+COUNTA('（別紙2-4）7月1日～7月31日'!C39)+COUNTA('（別紙2-5）8月1日～8月31日'!C39)+COUNTA('（別紙2-6）9月1日～9月30日'!C39)+COUNTA('（別紙2-7）10月1日～10月31日'!C39)+COUNTA('（別紙2-8）11月1日～11月30日'!C39)+COUNTA('（別紙2-9）12月1日～12月31日'!C39)+COUNTA('（別紙2-10）1月1日～1月31日'!C39)+COUNTA('（別紙2-11）2月1日～2月29日'!C39)+COUNTA('（別紙2-12）3月1日～3月31日'!C39))&gt;0,"○","")</f>
        <v/>
      </c>
      <c r="D39" s="215">
        <f>SUM('（別紙2-1）4月1日～4月30日'!$D39:$AG39)</f>
        <v>0</v>
      </c>
      <c r="E39" s="215">
        <f>SUM('（別紙2-2）5月1日～5月31日'!$D39:$AH39)</f>
        <v>0</v>
      </c>
      <c r="F39" s="215">
        <f>SUM('（別紙2-3）6月1日～6月30日'!$D39:$AG39)</f>
        <v>0</v>
      </c>
      <c r="G39" s="215">
        <f>SUM('（別紙2-4）7月1日～7月31日'!$D39:$AH39)</f>
        <v>0</v>
      </c>
      <c r="H39" s="215">
        <f>SUM('（別紙2-5）8月1日～8月31日'!$D39:$AH39)</f>
        <v>0</v>
      </c>
      <c r="I39" s="215">
        <f>SUM('（別紙2-6）9月1日～9月30日'!$D39:$AG39)</f>
        <v>0</v>
      </c>
      <c r="J39" s="215">
        <f>SUM('（別紙2-7）10月1日～10月31日'!$D39:$AH39)</f>
        <v>0</v>
      </c>
      <c r="K39" s="215">
        <f>SUM('（別紙2-8）11月1日～11月30日'!$D39:$AG39)</f>
        <v>0</v>
      </c>
      <c r="L39" s="215">
        <f>SUM('（別紙2-9）12月1日～12月31日'!$D39:$AH39)</f>
        <v>0</v>
      </c>
      <c r="M39" s="215">
        <f>SUM('（別紙2-10）1月1日～1月31日'!$D39:$AH39)</f>
        <v>0</v>
      </c>
      <c r="N39" s="215">
        <f>SUM('（別紙2-11）2月1日～2月29日'!$D39:$AF39)</f>
        <v>0</v>
      </c>
      <c r="O39" s="215">
        <f>SUM('（別紙2-12）3月1日～3月31日'!$D39:$AG39)</f>
        <v>0</v>
      </c>
      <c r="P39" s="216">
        <f t="shared" si="3"/>
        <v>0</v>
      </c>
      <c r="Q39" s="217" t="str">
        <f t="shared" si="4"/>
        <v/>
      </c>
      <c r="R39" s="217" t="str">
        <f t="shared" si="5"/>
        <v/>
      </c>
      <c r="S39" s="218" t="str">
        <f t="shared" si="6"/>
        <v/>
      </c>
      <c r="T39" s="219">
        <f t="shared" si="7"/>
        <v>0</v>
      </c>
      <c r="U39" s="184" t="str">
        <f>IF('（別紙2-12）3月1日～3月31日'!AI39&gt;15,"×","")</f>
        <v/>
      </c>
      <c r="V39" s="185" t="str">
        <f>IF('（別紙１）チェックリスト'!$B$43="",IF('（別紙2-12）3月1日～3月31日'!AI39&gt;10,"×",""),"")</f>
        <v/>
      </c>
      <c r="W39" s="185" t="str">
        <f>IF(C39="○",IF('（別紙2-12）3月1日～3月31日'!AI39&lt;=7,"","×"),"")</f>
        <v/>
      </c>
      <c r="X39" s="186" t="str">
        <f t="shared" si="8"/>
        <v/>
      </c>
    </row>
    <row r="40" spans="1:24" ht="30" customHeight="1" x14ac:dyDescent="0.25">
      <c r="A40" s="33">
        <v>27</v>
      </c>
      <c r="B40" s="103" t="str">
        <f>IF('（別紙2-12）3月1日～3月31日'!B40="","",'（別紙2-12）3月1日～3月31日'!B40)</f>
        <v/>
      </c>
      <c r="C40" s="202" t="str">
        <f>IF((COUNTA('（別紙2-1）4月1日～4月30日'!C40)+COUNTA('（別紙2-2）5月1日～5月31日'!C40)+COUNTA('（別紙2-3）6月1日～6月30日'!C40)+COUNTA('（別紙2-4）7月1日～7月31日'!C40)+COUNTA('（別紙2-5）8月1日～8月31日'!C40)+COUNTA('（別紙2-6）9月1日～9月30日'!C40)+COUNTA('（別紙2-7）10月1日～10月31日'!C40)+COUNTA('（別紙2-8）11月1日～11月30日'!C40)+COUNTA('（別紙2-9）12月1日～12月31日'!C40)+COUNTA('（別紙2-10）1月1日～1月31日'!C40)+COUNTA('（別紙2-11）2月1日～2月29日'!C40)+COUNTA('（別紙2-12）3月1日～3月31日'!C40))&gt;0,"○","")</f>
        <v/>
      </c>
      <c r="D40" s="203">
        <f>SUM('（別紙2-1）4月1日～4月30日'!$D40:$AG40)</f>
        <v>0</v>
      </c>
      <c r="E40" s="203">
        <f>SUM('（別紙2-2）5月1日～5月31日'!$D40:$AH40)</f>
        <v>0</v>
      </c>
      <c r="F40" s="203">
        <f>SUM('（別紙2-3）6月1日～6月30日'!$D40:$AG40)</f>
        <v>0</v>
      </c>
      <c r="G40" s="203">
        <f>SUM('（別紙2-4）7月1日～7月31日'!$D40:$AH40)</f>
        <v>0</v>
      </c>
      <c r="H40" s="203">
        <f>SUM('（別紙2-5）8月1日～8月31日'!$D40:$AH40)</f>
        <v>0</v>
      </c>
      <c r="I40" s="203">
        <f>SUM('（別紙2-6）9月1日～9月30日'!$D40:$AG40)</f>
        <v>0</v>
      </c>
      <c r="J40" s="203">
        <f>SUM('（別紙2-7）10月1日～10月31日'!$D40:$AH40)</f>
        <v>0</v>
      </c>
      <c r="K40" s="203">
        <f>SUM('（別紙2-8）11月1日～11月30日'!$D40:$AG40)</f>
        <v>0</v>
      </c>
      <c r="L40" s="203">
        <f>SUM('（別紙2-9）12月1日～12月31日'!$D40:$AH40)</f>
        <v>0</v>
      </c>
      <c r="M40" s="203">
        <f>SUM('（別紙2-10）1月1日～1月31日'!$D40:$AH40)</f>
        <v>0</v>
      </c>
      <c r="N40" s="203">
        <f>SUM('（別紙2-11）2月1日～2月29日'!$D40:$AF40)</f>
        <v>0</v>
      </c>
      <c r="O40" s="203">
        <f>SUM('（別紙2-12）3月1日～3月31日'!$D40:$AG40)</f>
        <v>0</v>
      </c>
      <c r="P40" s="204">
        <f t="shared" si="3"/>
        <v>0</v>
      </c>
      <c r="Q40" s="205" t="str">
        <f t="shared" si="4"/>
        <v/>
      </c>
      <c r="R40" s="205" t="str">
        <f t="shared" si="5"/>
        <v/>
      </c>
      <c r="S40" s="206" t="str">
        <f t="shared" si="6"/>
        <v/>
      </c>
      <c r="T40" s="207">
        <f t="shared" si="7"/>
        <v>0</v>
      </c>
      <c r="U40" s="163" t="str">
        <f>IF('（別紙2-12）3月1日～3月31日'!AI40&gt;15,"×","")</f>
        <v/>
      </c>
      <c r="V40" s="159" t="str">
        <f>IF('（別紙１）チェックリスト'!$B$43="",IF('（別紙2-12）3月1日～3月31日'!AI40&gt;10,"×",""),"")</f>
        <v/>
      </c>
      <c r="W40" s="159" t="str">
        <f>IF(C40="○",IF('（別紙2-12）3月1日～3月31日'!AI40&lt;=7,"","×"),"")</f>
        <v/>
      </c>
      <c r="X40" s="164" t="str">
        <f t="shared" si="8"/>
        <v/>
      </c>
    </row>
    <row r="41" spans="1:24" ht="30" customHeight="1" x14ac:dyDescent="0.25">
      <c r="A41" s="33">
        <v>28</v>
      </c>
      <c r="B41" s="103" t="str">
        <f>IF('（別紙2-12）3月1日～3月31日'!B41="","",'（別紙2-12）3月1日～3月31日'!B41)</f>
        <v/>
      </c>
      <c r="C41" s="202" t="str">
        <f>IF((COUNTA('（別紙2-1）4月1日～4月30日'!C41)+COUNTA('（別紙2-2）5月1日～5月31日'!C41)+COUNTA('（別紙2-3）6月1日～6月30日'!C41)+COUNTA('（別紙2-4）7月1日～7月31日'!C41)+COUNTA('（別紙2-5）8月1日～8月31日'!C41)+COUNTA('（別紙2-6）9月1日～9月30日'!C41)+COUNTA('（別紙2-7）10月1日～10月31日'!C41)+COUNTA('（別紙2-8）11月1日～11月30日'!C41)+COUNTA('（別紙2-9）12月1日～12月31日'!C41)+COUNTA('（別紙2-10）1月1日～1月31日'!C41)+COUNTA('（別紙2-11）2月1日～2月29日'!C41)+COUNTA('（別紙2-12）3月1日～3月31日'!C41))&gt;0,"○","")</f>
        <v/>
      </c>
      <c r="D41" s="203">
        <f>SUM('（別紙2-1）4月1日～4月30日'!$D41:$AG41)</f>
        <v>0</v>
      </c>
      <c r="E41" s="203">
        <f>SUM('（別紙2-2）5月1日～5月31日'!$D41:$AH41)</f>
        <v>0</v>
      </c>
      <c r="F41" s="203">
        <f>SUM('（別紙2-3）6月1日～6月30日'!$D41:$AG41)</f>
        <v>0</v>
      </c>
      <c r="G41" s="203">
        <f>SUM('（別紙2-4）7月1日～7月31日'!$D41:$AH41)</f>
        <v>0</v>
      </c>
      <c r="H41" s="203">
        <f>SUM('（別紙2-5）8月1日～8月31日'!$D41:$AH41)</f>
        <v>0</v>
      </c>
      <c r="I41" s="203">
        <f>SUM('（別紙2-6）9月1日～9月30日'!$D41:$AG41)</f>
        <v>0</v>
      </c>
      <c r="J41" s="203">
        <f>SUM('（別紙2-7）10月1日～10月31日'!$D41:$AH41)</f>
        <v>0</v>
      </c>
      <c r="K41" s="203">
        <f>SUM('（別紙2-8）11月1日～11月30日'!$D41:$AG41)</f>
        <v>0</v>
      </c>
      <c r="L41" s="203">
        <f>SUM('（別紙2-9）12月1日～12月31日'!$D41:$AH41)</f>
        <v>0</v>
      </c>
      <c r="M41" s="203">
        <f>SUM('（別紙2-10）1月1日～1月31日'!$D41:$AH41)</f>
        <v>0</v>
      </c>
      <c r="N41" s="203">
        <f>SUM('（別紙2-11）2月1日～2月29日'!$D41:$AF41)</f>
        <v>0</v>
      </c>
      <c r="O41" s="203">
        <f>SUM('（別紙2-12）3月1日～3月31日'!$D41:$AG41)</f>
        <v>0</v>
      </c>
      <c r="P41" s="204">
        <f t="shared" si="3"/>
        <v>0</v>
      </c>
      <c r="Q41" s="205" t="str">
        <f t="shared" si="4"/>
        <v/>
      </c>
      <c r="R41" s="205" t="str">
        <f t="shared" si="5"/>
        <v/>
      </c>
      <c r="S41" s="206" t="str">
        <f t="shared" si="6"/>
        <v/>
      </c>
      <c r="T41" s="207">
        <f t="shared" si="7"/>
        <v>0</v>
      </c>
      <c r="U41" s="163" t="str">
        <f>IF('（別紙2-12）3月1日～3月31日'!AI41&gt;15,"×","")</f>
        <v/>
      </c>
      <c r="V41" s="159" t="str">
        <f>IF('（別紙１）チェックリスト'!$B$43="",IF('（別紙2-12）3月1日～3月31日'!AI41&gt;10,"×",""),"")</f>
        <v/>
      </c>
      <c r="W41" s="159" t="str">
        <f>IF(C41="○",IF('（別紙2-12）3月1日～3月31日'!AI41&lt;=7,"","×"),"")</f>
        <v/>
      </c>
      <c r="X41" s="164" t="str">
        <f t="shared" si="8"/>
        <v/>
      </c>
    </row>
    <row r="42" spans="1:24" s="112" customFormat="1" ht="30" customHeight="1" x14ac:dyDescent="0.4">
      <c r="A42" s="33">
        <v>29</v>
      </c>
      <c r="B42" s="103" t="str">
        <f>IF('（別紙2-12）3月1日～3月31日'!B42="","",'（別紙2-12）3月1日～3月31日'!B42)</f>
        <v/>
      </c>
      <c r="C42" s="202" t="str">
        <f>IF((COUNTA('（別紙2-1）4月1日～4月30日'!C42)+COUNTA('（別紙2-2）5月1日～5月31日'!C42)+COUNTA('（別紙2-3）6月1日～6月30日'!C42)+COUNTA('（別紙2-4）7月1日～7月31日'!C42)+COUNTA('（別紙2-5）8月1日～8月31日'!C42)+COUNTA('（別紙2-6）9月1日～9月30日'!C42)+COUNTA('（別紙2-7）10月1日～10月31日'!C42)+COUNTA('（別紙2-8）11月1日～11月30日'!C42)+COUNTA('（別紙2-9）12月1日～12月31日'!C42)+COUNTA('（別紙2-10）1月1日～1月31日'!C42)+COUNTA('（別紙2-11）2月1日～2月29日'!C42)+COUNTA('（別紙2-12）3月1日～3月31日'!C42))&gt;0,"○","")</f>
        <v/>
      </c>
      <c r="D42" s="203">
        <f>SUM('（別紙2-1）4月1日～4月30日'!$D42:$AG42)</f>
        <v>0</v>
      </c>
      <c r="E42" s="203">
        <f>SUM('（別紙2-2）5月1日～5月31日'!$D42:$AH42)</f>
        <v>0</v>
      </c>
      <c r="F42" s="203">
        <f>SUM('（別紙2-3）6月1日～6月30日'!$D42:$AG42)</f>
        <v>0</v>
      </c>
      <c r="G42" s="203">
        <f>SUM('（別紙2-4）7月1日～7月31日'!$D42:$AH42)</f>
        <v>0</v>
      </c>
      <c r="H42" s="203">
        <f>SUM('（別紙2-5）8月1日～8月31日'!$D42:$AH42)</f>
        <v>0</v>
      </c>
      <c r="I42" s="203">
        <f>SUM('（別紙2-6）9月1日～9月30日'!$D42:$AG42)</f>
        <v>0</v>
      </c>
      <c r="J42" s="203">
        <f>SUM('（別紙2-7）10月1日～10月31日'!$D42:$AH42)</f>
        <v>0</v>
      </c>
      <c r="K42" s="203">
        <f>SUM('（別紙2-8）11月1日～11月30日'!$D42:$AG42)</f>
        <v>0</v>
      </c>
      <c r="L42" s="203">
        <f>SUM('（別紙2-9）12月1日～12月31日'!$D42:$AH42)</f>
        <v>0</v>
      </c>
      <c r="M42" s="203">
        <f>SUM('（別紙2-10）1月1日～1月31日'!$D42:$AH42)</f>
        <v>0</v>
      </c>
      <c r="N42" s="203">
        <f>SUM('（別紙2-11）2月1日～2月29日'!$D42:$AF42)</f>
        <v>0</v>
      </c>
      <c r="O42" s="203">
        <f>SUM('（別紙2-12）3月1日～3月31日'!$D42:$AG42)</f>
        <v>0</v>
      </c>
      <c r="P42" s="204">
        <f t="shared" si="3"/>
        <v>0</v>
      </c>
      <c r="Q42" s="205" t="str">
        <f t="shared" si="4"/>
        <v/>
      </c>
      <c r="R42" s="205" t="str">
        <f t="shared" si="5"/>
        <v/>
      </c>
      <c r="S42" s="206" t="str">
        <f t="shared" si="6"/>
        <v/>
      </c>
      <c r="T42" s="207">
        <f t="shared" si="7"/>
        <v>0</v>
      </c>
      <c r="U42" s="161" t="str">
        <f>IF('（別紙2-12）3月1日～3月31日'!AI42&gt;15,"×","")</f>
        <v/>
      </c>
      <c r="V42" s="158" t="str">
        <f>IF('（別紙１）チェックリスト'!$B$43="",IF('（別紙2-12）3月1日～3月31日'!AI42&gt;10,"×",""),"")</f>
        <v/>
      </c>
      <c r="W42" s="158" t="str">
        <f>IF(C42="○",IF('（別紙2-12）3月1日～3月31日'!AI42&lt;=7,"","×"),"")</f>
        <v/>
      </c>
      <c r="X42" s="162" t="str">
        <f t="shared" si="8"/>
        <v/>
      </c>
    </row>
    <row r="43" spans="1:24" s="112" customFormat="1" ht="30" customHeight="1" thickBot="1" x14ac:dyDescent="0.45">
      <c r="A43" s="35">
        <v>30</v>
      </c>
      <c r="B43" s="104" t="str">
        <f>IF('（別紙2-12）3月1日～3月31日'!B43="","",'（別紙2-12）3月1日～3月31日'!B43)</f>
        <v/>
      </c>
      <c r="C43" s="208" t="str">
        <f>IF((COUNTA('（別紙2-1）4月1日～4月30日'!C43)+COUNTA('（別紙2-2）5月1日～5月31日'!C43)+COUNTA('（別紙2-3）6月1日～6月30日'!C43)+COUNTA('（別紙2-4）7月1日～7月31日'!C43)+COUNTA('（別紙2-5）8月1日～8月31日'!C43)+COUNTA('（別紙2-6）9月1日～9月30日'!C43)+COUNTA('（別紙2-7）10月1日～10月31日'!C43)+COUNTA('（別紙2-8）11月1日～11月30日'!C43)+COUNTA('（別紙2-9）12月1日～12月31日'!C43)+COUNTA('（別紙2-10）1月1日～1月31日'!C43)+COUNTA('（別紙2-11）2月1日～2月29日'!C43)+COUNTA('（別紙2-12）3月1日～3月31日'!C43))&gt;0,"○","")</f>
        <v/>
      </c>
      <c r="D43" s="220">
        <f>SUM('（別紙2-1）4月1日～4月30日'!$D43:$AG43)</f>
        <v>0</v>
      </c>
      <c r="E43" s="220">
        <f>SUM('（別紙2-2）5月1日～5月31日'!$D43:$AH43)</f>
        <v>0</v>
      </c>
      <c r="F43" s="220">
        <f>SUM('（別紙2-3）6月1日～6月30日'!$D43:$AG43)</f>
        <v>0</v>
      </c>
      <c r="G43" s="220">
        <f>SUM('（別紙2-4）7月1日～7月31日'!$D43:$AH43)</f>
        <v>0</v>
      </c>
      <c r="H43" s="220">
        <f>SUM('（別紙2-5）8月1日～8月31日'!$D43:$AH43)</f>
        <v>0</v>
      </c>
      <c r="I43" s="220">
        <f>SUM('（別紙2-6）9月1日～9月30日'!$D43:$AG43)</f>
        <v>0</v>
      </c>
      <c r="J43" s="220">
        <f>SUM('（別紙2-7）10月1日～10月31日'!$D43:$AH43)</f>
        <v>0</v>
      </c>
      <c r="K43" s="220">
        <f>SUM('（別紙2-8）11月1日～11月30日'!$D43:$AG43)</f>
        <v>0</v>
      </c>
      <c r="L43" s="220">
        <f>SUM('（別紙2-9）12月1日～12月31日'!$D43:$AH43)</f>
        <v>0</v>
      </c>
      <c r="M43" s="220">
        <f>SUM('（別紙2-10）1月1日～1月31日'!$D43:$AH43)</f>
        <v>0</v>
      </c>
      <c r="N43" s="220">
        <f>SUM('（別紙2-11）2月1日～2月29日'!$D43:$AF43)</f>
        <v>0</v>
      </c>
      <c r="O43" s="220">
        <f>SUM('（別紙2-12）3月1日～3月31日'!$D43:$AG43)</f>
        <v>0</v>
      </c>
      <c r="P43" s="221">
        <f t="shared" si="3"/>
        <v>0</v>
      </c>
      <c r="Q43" s="222" t="str">
        <f t="shared" si="4"/>
        <v/>
      </c>
      <c r="R43" s="222" t="str">
        <f t="shared" si="5"/>
        <v/>
      </c>
      <c r="S43" s="223" t="str">
        <f t="shared" si="6"/>
        <v/>
      </c>
      <c r="T43" s="224">
        <f t="shared" si="7"/>
        <v>0</v>
      </c>
      <c r="U43" s="165" t="str">
        <f>IF('（別紙2-12）3月1日～3月31日'!AI43&gt;15,"×","")</f>
        <v/>
      </c>
      <c r="V43" s="166" t="str">
        <f>IF('（別紙１）チェックリスト'!$B$43="",IF('（別紙2-12）3月1日～3月31日'!AI43&gt;10,"×",""),"")</f>
        <v/>
      </c>
      <c r="W43" s="166" t="str">
        <f>IF(C43="○",IF('（別紙2-12）3月1日～3月31日'!AI43&lt;=7,"","×"),"")</f>
        <v/>
      </c>
      <c r="X43" s="167" t="str">
        <f t="shared" si="8"/>
        <v/>
      </c>
    </row>
    <row r="44" spans="1:24" s="112" customFormat="1" ht="30" customHeight="1" x14ac:dyDescent="0.4">
      <c r="A44" s="71">
        <v>31</v>
      </c>
      <c r="B44" s="105" t="str">
        <f>IF('（別紙2-12）3月1日～3月31日'!B44="","",'（別紙2-12）3月1日～3月31日'!B44)</f>
        <v/>
      </c>
      <c r="C44" s="214" t="str">
        <f>IF((COUNTA('（別紙2-1）4月1日～4月30日'!C44)+COUNTA('（別紙2-2）5月1日～5月31日'!C44)+COUNTA('（別紙2-3）6月1日～6月30日'!C44)+COUNTA('（別紙2-4）7月1日～7月31日'!C44)+COUNTA('（別紙2-5）8月1日～8月31日'!C44)+COUNTA('（別紙2-6）9月1日～9月30日'!C44)+COUNTA('（別紙2-7）10月1日～10月31日'!C44)+COUNTA('（別紙2-8）11月1日～11月30日'!C44)+COUNTA('（別紙2-9）12月1日～12月31日'!C44)+COUNTA('（別紙2-10）1月1日～1月31日'!C44)+COUNTA('（別紙2-11）2月1日～2月29日'!C44)+COUNTA('（別紙2-12）3月1日～3月31日'!C44))&gt;0,"○","")</f>
        <v/>
      </c>
      <c r="D44" s="225">
        <f>SUM('（別紙2-1）4月1日～4月30日'!$D44:$AG44)</f>
        <v>0</v>
      </c>
      <c r="E44" s="225">
        <f>SUM('（別紙2-2）5月1日～5月31日'!$D44:$AH44)</f>
        <v>0</v>
      </c>
      <c r="F44" s="225">
        <f>SUM('（別紙2-3）6月1日～6月30日'!$D44:$AG44)</f>
        <v>0</v>
      </c>
      <c r="G44" s="225">
        <f>SUM('（別紙2-4）7月1日～7月31日'!$D44:$AH44)</f>
        <v>0</v>
      </c>
      <c r="H44" s="225">
        <f>SUM('（別紙2-5）8月1日～8月31日'!$D44:$AH44)</f>
        <v>0</v>
      </c>
      <c r="I44" s="225">
        <f>SUM('（別紙2-6）9月1日～9月30日'!$D44:$AG44)</f>
        <v>0</v>
      </c>
      <c r="J44" s="225">
        <f>SUM('（別紙2-7）10月1日～10月31日'!$D44:$AH44)</f>
        <v>0</v>
      </c>
      <c r="K44" s="225">
        <f>SUM('（別紙2-8）11月1日～11月30日'!$D44:$AG44)</f>
        <v>0</v>
      </c>
      <c r="L44" s="225">
        <f>SUM('（別紙2-9）12月1日～12月31日'!$D44:$AH44)</f>
        <v>0</v>
      </c>
      <c r="M44" s="225">
        <f>SUM('（別紙2-10）1月1日～1月31日'!$D44:$AH44)</f>
        <v>0</v>
      </c>
      <c r="N44" s="225">
        <f>SUM('（別紙2-11）2月1日～2月29日'!$D44:$AF44)</f>
        <v>0</v>
      </c>
      <c r="O44" s="225">
        <f>SUM('（別紙2-12）3月1日～3月31日'!$D44:$AG44)</f>
        <v>0</v>
      </c>
      <c r="P44" s="226">
        <f t="shared" si="3"/>
        <v>0</v>
      </c>
      <c r="Q44" s="227" t="str">
        <f t="shared" si="4"/>
        <v/>
      </c>
      <c r="R44" s="227" t="str">
        <f t="shared" si="5"/>
        <v/>
      </c>
      <c r="S44" s="228" t="str">
        <f t="shared" si="6"/>
        <v/>
      </c>
      <c r="T44" s="229">
        <f t="shared" si="7"/>
        <v>0</v>
      </c>
      <c r="U44" s="172" t="str">
        <f>IF('（別紙2-12）3月1日～3月31日'!AI44&gt;15,"×","")</f>
        <v/>
      </c>
      <c r="V44" s="173" t="str">
        <f>IF('（別紙１）チェックリスト'!$B$43="",IF('（別紙2-12）3月1日～3月31日'!AI44&gt;10,"×",""),"")</f>
        <v/>
      </c>
      <c r="W44" s="173" t="str">
        <f>IF(C44="○",IF('（別紙2-12）3月1日～3月31日'!AI44&lt;=7,"","×"),"")</f>
        <v/>
      </c>
      <c r="X44" s="174" t="str">
        <f t="shared" si="8"/>
        <v/>
      </c>
    </row>
    <row r="45" spans="1:24" s="112" customFormat="1" ht="30" customHeight="1" x14ac:dyDescent="0.4">
      <c r="A45" s="35">
        <v>32</v>
      </c>
      <c r="B45" s="103" t="str">
        <f>IF('（別紙2-12）3月1日～3月31日'!B45="","",'（別紙2-12）3月1日～3月31日'!B45)</f>
        <v/>
      </c>
      <c r="C45" s="202" t="str">
        <f>IF((COUNTA('（別紙2-1）4月1日～4月30日'!C45)+COUNTA('（別紙2-2）5月1日～5月31日'!C45)+COUNTA('（別紙2-3）6月1日～6月30日'!C45)+COUNTA('（別紙2-4）7月1日～7月31日'!C45)+COUNTA('（別紙2-5）8月1日～8月31日'!C45)+COUNTA('（別紙2-6）9月1日～9月30日'!C45)+COUNTA('（別紙2-7）10月1日～10月31日'!C45)+COUNTA('（別紙2-8）11月1日～11月30日'!C45)+COUNTA('（別紙2-9）12月1日～12月31日'!C45)+COUNTA('（別紙2-10）1月1日～1月31日'!C45)+COUNTA('（別紙2-11）2月1日～2月29日'!C45)+COUNTA('（別紙2-12）3月1日～3月31日'!C45))&gt;0,"○","")</f>
        <v/>
      </c>
      <c r="D45" s="220">
        <f>SUM('（別紙2-1）4月1日～4月30日'!$D45:$AG45)</f>
        <v>0</v>
      </c>
      <c r="E45" s="220">
        <f>SUM('（別紙2-2）5月1日～5月31日'!$D45:$AH45)</f>
        <v>0</v>
      </c>
      <c r="F45" s="220">
        <f>SUM('（別紙2-3）6月1日～6月30日'!$D45:$AG45)</f>
        <v>0</v>
      </c>
      <c r="G45" s="220">
        <f>SUM('（別紙2-4）7月1日～7月31日'!$D45:$AH45)</f>
        <v>0</v>
      </c>
      <c r="H45" s="220">
        <f>SUM('（別紙2-5）8月1日～8月31日'!$D45:$AH45)</f>
        <v>0</v>
      </c>
      <c r="I45" s="220">
        <f>SUM('（別紙2-6）9月1日～9月30日'!$D45:$AG45)</f>
        <v>0</v>
      </c>
      <c r="J45" s="220">
        <f>SUM('（別紙2-7）10月1日～10月31日'!$D45:$AH45)</f>
        <v>0</v>
      </c>
      <c r="K45" s="220">
        <f>SUM('（別紙2-8）11月1日～11月30日'!$D45:$AG45)</f>
        <v>0</v>
      </c>
      <c r="L45" s="220">
        <f>SUM('（別紙2-9）12月1日～12月31日'!$D45:$AH45)</f>
        <v>0</v>
      </c>
      <c r="M45" s="220">
        <f>SUM('（別紙2-10）1月1日～1月31日'!$D45:$AH45)</f>
        <v>0</v>
      </c>
      <c r="N45" s="220">
        <f>SUM('（別紙2-11）2月1日～2月29日'!$D45:$AF45)</f>
        <v>0</v>
      </c>
      <c r="O45" s="220">
        <f>SUM('（別紙2-12）3月1日～3月31日'!$D45:$AG45)</f>
        <v>0</v>
      </c>
      <c r="P45" s="221">
        <f t="shared" si="3"/>
        <v>0</v>
      </c>
      <c r="Q45" s="222" t="str">
        <f t="shared" si="4"/>
        <v/>
      </c>
      <c r="R45" s="222" t="str">
        <f t="shared" si="5"/>
        <v/>
      </c>
      <c r="S45" s="223" t="str">
        <f t="shared" si="6"/>
        <v/>
      </c>
      <c r="T45" s="224">
        <f t="shared" si="7"/>
        <v>0</v>
      </c>
      <c r="U45" s="161" t="str">
        <f>IF('（別紙2-12）3月1日～3月31日'!AI45&gt;15,"×","")</f>
        <v/>
      </c>
      <c r="V45" s="158" t="str">
        <f>IF('（別紙１）チェックリスト'!$B$43="",IF('（別紙2-12）3月1日～3月31日'!AI45&gt;10,"×",""),"")</f>
        <v/>
      </c>
      <c r="W45" s="158" t="str">
        <f>IF(C45="○",IF('（別紙2-12）3月1日～3月31日'!AI45&lt;=7,"","×"),"")</f>
        <v/>
      </c>
      <c r="X45" s="162" t="str">
        <f t="shared" si="8"/>
        <v/>
      </c>
    </row>
    <row r="46" spans="1:24" s="112" customFormat="1" ht="30" customHeight="1" x14ac:dyDescent="0.4">
      <c r="A46" s="35">
        <v>33</v>
      </c>
      <c r="B46" s="103" t="str">
        <f>IF('（別紙2-12）3月1日～3月31日'!B46="","",'（別紙2-12）3月1日～3月31日'!B46)</f>
        <v/>
      </c>
      <c r="C46" s="202" t="str">
        <f>IF((COUNTA('（別紙2-1）4月1日～4月30日'!C46)+COUNTA('（別紙2-2）5月1日～5月31日'!C46)+COUNTA('（別紙2-3）6月1日～6月30日'!C46)+COUNTA('（別紙2-4）7月1日～7月31日'!C46)+COUNTA('（別紙2-5）8月1日～8月31日'!C46)+COUNTA('（別紙2-6）9月1日～9月30日'!C46)+COUNTA('（別紙2-7）10月1日～10月31日'!C46)+COUNTA('（別紙2-8）11月1日～11月30日'!C46)+COUNTA('（別紙2-9）12月1日～12月31日'!C46)+COUNTA('（別紙2-10）1月1日～1月31日'!C46)+COUNTA('（別紙2-11）2月1日～2月29日'!C46)+COUNTA('（別紙2-12）3月1日～3月31日'!C46))&gt;0,"○","")</f>
        <v/>
      </c>
      <c r="D46" s="220">
        <f>SUM('（別紙2-1）4月1日～4月30日'!$D46:$AG46)</f>
        <v>0</v>
      </c>
      <c r="E46" s="220">
        <f>SUM('（別紙2-2）5月1日～5月31日'!$D46:$AH46)</f>
        <v>0</v>
      </c>
      <c r="F46" s="220">
        <f>SUM('（別紙2-3）6月1日～6月30日'!$D46:$AG46)</f>
        <v>0</v>
      </c>
      <c r="G46" s="220">
        <f>SUM('（別紙2-4）7月1日～7月31日'!$D46:$AH46)</f>
        <v>0</v>
      </c>
      <c r="H46" s="220">
        <f>SUM('（別紙2-5）8月1日～8月31日'!$D46:$AH46)</f>
        <v>0</v>
      </c>
      <c r="I46" s="220">
        <f>SUM('（別紙2-6）9月1日～9月30日'!$D46:$AG46)</f>
        <v>0</v>
      </c>
      <c r="J46" s="220">
        <f>SUM('（別紙2-7）10月1日～10月31日'!$D46:$AH46)</f>
        <v>0</v>
      </c>
      <c r="K46" s="220">
        <f>SUM('（別紙2-8）11月1日～11月30日'!$D46:$AG46)</f>
        <v>0</v>
      </c>
      <c r="L46" s="220">
        <f>SUM('（別紙2-9）12月1日～12月31日'!$D46:$AH46)</f>
        <v>0</v>
      </c>
      <c r="M46" s="220">
        <f>SUM('（別紙2-10）1月1日～1月31日'!$D46:$AH46)</f>
        <v>0</v>
      </c>
      <c r="N46" s="220">
        <f>SUM('（別紙2-11）2月1日～2月29日'!$D46:$AF46)</f>
        <v>0</v>
      </c>
      <c r="O46" s="220">
        <f>SUM('（別紙2-12）3月1日～3月31日'!$D46:$AG46)</f>
        <v>0</v>
      </c>
      <c r="P46" s="221">
        <f t="shared" si="3"/>
        <v>0</v>
      </c>
      <c r="Q46" s="222" t="str">
        <f t="shared" si="4"/>
        <v/>
      </c>
      <c r="R46" s="222" t="str">
        <f t="shared" si="5"/>
        <v/>
      </c>
      <c r="S46" s="223" t="str">
        <f t="shared" si="6"/>
        <v/>
      </c>
      <c r="T46" s="224">
        <f t="shared" ref="T46:T77" si="9">P46*10000</f>
        <v>0</v>
      </c>
      <c r="U46" s="161" t="str">
        <f>IF('（別紙2-12）3月1日～3月31日'!AI46&gt;15,"×","")</f>
        <v/>
      </c>
      <c r="V46" s="158" t="str">
        <f>IF('（別紙１）チェックリスト'!$B$43="",IF('（別紙2-12）3月1日～3月31日'!AI46&gt;10,"×",""),"")</f>
        <v/>
      </c>
      <c r="W46" s="158" t="str">
        <f>IF(C46="○",IF('（別紙2-12）3月1日～3月31日'!AI46&lt;=7,"","×"),"")</f>
        <v/>
      </c>
      <c r="X46" s="162" t="str">
        <f t="shared" si="8"/>
        <v/>
      </c>
    </row>
    <row r="47" spans="1:24" s="112" customFormat="1" ht="30" customHeight="1" x14ac:dyDescent="0.4">
      <c r="A47" s="35">
        <v>34</v>
      </c>
      <c r="B47" s="103" t="str">
        <f>IF('（別紙2-12）3月1日～3月31日'!B47="","",'（別紙2-12）3月1日～3月31日'!B47)</f>
        <v/>
      </c>
      <c r="C47" s="202" t="str">
        <f>IF((COUNTA('（別紙2-1）4月1日～4月30日'!C47)+COUNTA('（別紙2-2）5月1日～5月31日'!C47)+COUNTA('（別紙2-3）6月1日～6月30日'!C47)+COUNTA('（別紙2-4）7月1日～7月31日'!C47)+COUNTA('（別紙2-5）8月1日～8月31日'!C47)+COUNTA('（別紙2-6）9月1日～9月30日'!C47)+COUNTA('（別紙2-7）10月1日～10月31日'!C47)+COUNTA('（別紙2-8）11月1日～11月30日'!C47)+COUNTA('（別紙2-9）12月1日～12月31日'!C47)+COUNTA('（別紙2-10）1月1日～1月31日'!C47)+COUNTA('（別紙2-11）2月1日～2月29日'!C47)+COUNTA('（別紙2-12）3月1日～3月31日'!C47))&gt;0,"○","")</f>
        <v/>
      </c>
      <c r="D47" s="220">
        <f>SUM('（別紙2-1）4月1日～4月30日'!$D47:$AG47)</f>
        <v>0</v>
      </c>
      <c r="E47" s="220">
        <f>SUM('（別紙2-2）5月1日～5月31日'!$D47:$AH47)</f>
        <v>0</v>
      </c>
      <c r="F47" s="220">
        <f>SUM('（別紙2-3）6月1日～6月30日'!$D47:$AG47)</f>
        <v>0</v>
      </c>
      <c r="G47" s="220">
        <f>SUM('（別紙2-4）7月1日～7月31日'!$D47:$AH47)</f>
        <v>0</v>
      </c>
      <c r="H47" s="220">
        <f>SUM('（別紙2-5）8月1日～8月31日'!$D47:$AH47)</f>
        <v>0</v>
      </c>
      <c r="I47" s="220">
        <f>SUM('（別紙2-6）9月1日～9月30日'!$D47:$AG47)</f>
        <v>0</v>
      </c>
      <c r="J47" s="220">
        <f>SUM('（別紙2-7）10月1日～10月31日'!$D47:$AH47)</f>
        <v>0</v>
      </c>
      <c r="K47" s="220">
        <f>SUM('（別紙2-8）11月1日～11月30日'!$D47:$AG47)</f>
        <v>0</v>
      </c>
      <c r="L47" s="220">
        <f>SUM('（別紙2-9）12月1日～12月31日'!$D47:$AH47)</f>
        <v>0</v>
      </c>
      <c r="M47" s="220">
        <f>SUM('（別紙2-10）1月1日～1月31日'!$D47:$AH47)</f>
        <v>0</v>
      </c>
      <c r="N47" s="220">
        <f>SUM('（別紙2-11）2月1日～2月29日'!$D47:$AF47)</f>
        <v>0</v>
      </c>
      <c r="O47" s="220">
        <f>SUM('（別紙2-12）3月1日～3月31日'!$D47:$AG47)</f>
        <v>0</v>
      </c>
      <c r="P47" s="221">
        <f t="shared" si="3"/>
        <v>0</v>
      </c>
      <c r="Q47" s="222" t="str">
        <f t="shared" si="4"/>
        <v/>
      </c>
      <c r="R47" s="222" t="str">
        <f t="shared" si="5"/>
        <v/>
      </c>
      <c r="S47" s="223" t="str">
        <f t="shared" si="6"/>
        <v/>
      </c>
      <c r="T47" s="224">
        <f t="shared" si="9"/>
        <v>0</v>
      </c>
      <c r="U47" s="161" t="str">
        <f>IF('（別紙2-12）3月1日～3月31日'!AI47&gt;15,"×","")</f>
        <v/>
      </c>
      <c r="V47" s="158" t="str">
        <f>IF('（別紙１）チェックリスト'!$B$43="",IF('（別紙2-12）3月1日～3月31日'!AI47&gt;10,"×",""),"")</f>
        <v/>
      </c>
      <c r="W47" s="158" t="str">
        <f>IF(C47="○",IF('（別紙2-12）3月1日～3月31日'!AI47&lt;=7,"","×"),"")</f>
        <v/>
      </c>
      <c r="X47" s="162" t="str">
        <f t="shared" si="8"/>
        <v/>
      </c>
    </row>
    <row r="48" spans="1:24" s="112" customFormat="1" ht="30" customHeight="1" thickBot="1" x14ac:dyDescent="0.45">
      <c r="A48" s="37">
        <v>35</v>
      </c>
      <c r="B48" s="104" t="str">
        <f>IF('（別紙2-12）3月1日～3月31日'!B48="","",'（別紙2-12）3月1日～3月31日'!B48)</f>
        <v/>
      </c>
      <c r="C48" s="208" t="str">
        <f>IF((COUNTA('（別紙2-1）4月1日～4月30日'!C48)+COUNTA('（別紙2-2）5月1日～5月31日'!C48)+COUNTA('（別紙2-3）6月1日～6月30日'!C48)+COUNTA('（別紙2-4）7月1日～7月31日'!C48)+COUNTA('（別紙2-5）8月1日～8月31日'!C48)+COUNTA('（別紙2-6）9月1日～9月30日'!C48)+COUNTA('（別紙2-7）10月1日～10月31日'!C48)+COUNTA('（別紙2-8）11月1日～11月30日'!C48)+COUNTA('（別紙2-9）12月1日～12月31日'!C48)+COUNTA('（別紙2-10）1月1日～1月31日'!C48)+COUNTA('（別紙2-11）2月1日～2月29日'!C48)+COUNTA('（別紙2-12）3月1日～3月31日'!C48))&gt;0,"○","")</f>
        <v/>
      </c>
      <c r="D48" s="209">
        <f>SUM('（別紙2-1）4月1日～4月30日'!$D48:$AG48)</f>
        <v>0</v>
      </c>
      <c r="E48" s="209">
        <f>SUM('（別紙2-2）5月1日～5月31日'!$D48:$AH48)</f>
        <v>0</v>
      </c>
      <c r="F48" s="209">
        <f>SUM('（別紙2-3）6月1日～6月30日'!$D48:$AG48)</f>
        <v>0</v>
      </c>
      <c r="G48" s="209">
        <f>SUM('（別紙2-4）7月1日～7月31日'!$D48:$AH48)</f>
        <v>0</v>
      </c>
      <c r="H48" s="209">
        <f>SUM('（別紙2-5）8月1日～8月31日'!$D48:$AH48)</f>
        <v>0</v>
      </c>
      <c r="I48" s="209">
        <f>SUM('（別紙2-6）9月1日～9月30日'!$D48:$AG48)</f>
        <v>0</v>
      </c>
      <c r="J48" s="209">
        <f>SUM('（別紙2-7）10月1日～10月31日'!$D48:$AH48)</f>
        <v>0</v>
      </c>
      <c r="K48" s="209">
        <f>SUM('（別紙2-8）11月1日～11月30日'!$D48:$AG48)</f>
        <v>0</v>
      </c>
      <c r="L48" s="209">
        <f>SUM('（別紙2-9）12月1日～12月31日'!$D48:$AH48)</f>
        <v>0</v>
      </c>
      <c r="M48" s="209">
        <f>SUM('（別紙2-10）1月1日～1月31日'!$D48:$AH48)</f>
        <v>0</v>
      </c>
      <c r="N48" s="209">
        <f>SUM('（別紙2-11）2月1日～2月29日'!$D48:$AF48)</f>
        <v>0</v>
      </c>
      <c r="O48" s="209">
        <f>SUM('（別紙2-12）3月1日～3月31日'!$D48:$AG48)</f>
        <v>0</v>
      </c>
      <c r="P48" s="210">
        <f t="shared" si="3"/>
        <v>0</v>
      </c>
      <c r="Q48" s="211" t="str">
        <f t="shared" si="4"/>
        <v/>
      </c>
      <c r="R48" s="211" t="str">
        <f t="shared" si="5"/>
        <v/>
      </c>
      <c r="S48" s="212" t="str">
        <f t="shared" si="6"/>
        <v/>
      </c>
      <c r="T48" s="213">
        <f t="shared" si="9"/>
        <v>0</v>
      </c>
      <c r="U48" s="175" t="str">
        <f>IF('（別紙2-12）3月1日～3月31日'!AI48&gt;15,"×","")</f>
        <v/>
      </c>
      <c r="V48" s="176" t="str">
        <f>IF('（別紙１）チェックリスト'!$B$43="",IF('（別紙2-12）3月1日～3月31日'!AI48&gt;10,"×",""),"")</f>
        <v/>
      </c>
      <c r="W48" s="176" t="str">
        <f>IF(C48="○",IF('（別紙2-12）3月1日～3月31日'!AI48&lt;=7,"","×"),"")</f>
        <v/>
      </c>
      <c r="X48" s="177" t="str">
        <f t="shared" si="8"/>
        <v/>
      </c>
    </row>
    <row r="49" spans="1:24" s="112" customFormat="1" ht="30" customHeight="1" x14ac:dyDescent="0.4">
      <c r="A49" s="64">
        <v>36</v>
      </c>
      <c r="B49" s="105" t="str">
        <f>IF('（別紙2-12）3月1日～3月31日'!B49="","",'（別紙2-12）3月1日～3月31日'!B49)</f>
        <v/>
      </c>
      <c r="C49" s="214" t="str">
        <f>IF((COUNTA('（別紙2-1）4月1日～4月30日'!C49)+COUNTA('（別紙2-2）5月1日～5月31日'!C49)+COUNTA('（別紙2-3）6月1日～6月30日'!C49)+COUNTA('（別紙2-4）7月1日～7月31日'!C49)+COUNTA('（別紙2-5）8月1日～8月31日'!C49)+COUNTA('（別紙2-6）9月1日～9月30日'!C49)+COUNTA('（別紙2-7）10月1日～10月31日'!C49)+COUNTA('（別紙2-8）11月1日～11月30日'!C49)+COUNTA('（別紙2-9）12月1日～12月31日'!C49)+COUNTA('（別紙2-10）1月1日～1月31日'!C49)+COUNTA('（別紙2-11）2月1日～2月29日'!C49)+COUNTA('（別紙2-12）3月1日～3月31日'!C49))&gt;0,"○","")</f>
        <v/>
      </c>
      <c r="D49" s="230">
        <f>SUM('（別紙2-1）4月1日～4月30日'!$D49:$AG49)</f>
        <v>0</v>
      </c>
      <c r="E49" s="230">
        <f>SUM('（別紙2-2）5月1日～5月31日'!$D49:$AH49)</f>
        <v>0</v>
      </c>
      <c r="F49" s="230">
        <f>SUM('（別紙2-3）6月1日～6月30日'!$D49:$AG49)</f>
        <v>0</v>
      </c>
      <c r="G49" s="230">
        <f>SUM('（別紙2-4）7月1日～7月31日'!$D49:$AH49)</f>
        <v>0</v>
      </c>
      <c r="H49" s="230">
        <f>SUM('（別紙2-5）8月1日～8月31日'!$D49:$AH49)</f>
        <v>0</v>
      </c>
      <c r="I49" s="230">
        <f>SUM('（別紙2-6）9月1日～9月30日'!$D49:$AG49)</f>
        <v>0</v>
      </c>
      <c r="J49" s="230">
        <f>SUM('（別紙2-7）10月1日～10月31日'!$D49:$AH49)</f>
        <v>0</v>
      </c>
      <c r="K49" s="230">
        <f>SUM('（別紙2-8）11月1日～11月30日'!$D49:$AG49)</f>
        <v>0</v>
      </c>
      <c r="L49" s="230">
        <f>SUM('（別紙2-9）12月1日～12月31日'!$D49:$AH49)</f>
        <v>0</v>
      </c>
      <c r="M49" s="230">
        <f>SUM('（別紙2-10）1月1日～1月31日'!$D49:$AH49)</f>
        <v>0</v>
      </c>
      <c r="N49" s="230">
        <f>SUM('（別紙2-11）2月1日～2月29日'!$D49:$AF49)</f>
        <v>0</v>
      </c>
      <c r="O49" s="230">
        <f>SUM('（別紙2-12）3月1日～3月31日'!$D49:$AG49)</f>
        <v>0</v>
      </c>
      <c r="P49" s="231">
        <f t="shared" si="3"/>
        <v>0</v>
      </c>
      <c r="Q49" s="232" t="str">
        <f t="shared" si="4"/>
        <v/>
      </c>
      <c r="R49" s="232" t="str">
        <f t="shared" si="5"/>
        <v/>
      </c>
      <c r="S49" s="233" t="str">
        <f t="shared" si="6"/>
        <v/>
      </c>
      <c r="T49" s="234">
        <f t="shared" si="9"/>
        <v>0</v>
      </c>
      <c r="U49" s="178" t="str">
        <f>IF('（別紙2-12）3月1日～3月31日'!AI49&gt;15,"×","")</f>
        <v/>
      </c>
      <c r="V49" s="179" t="str">
        <f>IF('（別紙１）チェックリスト'!$B$43="",IF('（別紙2-12）3月1日～3月31日'!AI49&gt;10,"×",""),"")</f>
        <v/>
      </c>
      <c r="W49" s="179" t="str">
        <f>IF(C49="○",IF('（別紙2-12）3月1日～3月31日'!AI49&lt;=7,"","×"),"")</f>
        <v/>
      </c>
      <c r="X49" s="180" t="str">
        <f t="shared" si="8"/>
        <v/>
      </c>
    </row>
    <row r="50" spans="1:24" s="112" customFormat="1" ht="30" customHeight="1" x14ac:dyDescent="0.4">
      <c r="A50" s="35">
        <v>37</v>
      </c>
      <c r="B50" s="103" t="str">
        <f>IF('（別紙2-12）3月1日～3月31日'!B50="","",'（別紙2-12）3月1日～3月31日'!B50)</f>
        <v/>
      </c>
      <c r="C50" s="202" t="str">
        <f>IF((COUNTA('（別紙2-1）4月1日～4月30日'!C50)+COUNTA('（別紙2-2）5月1日～5月31日'!C50)+COUNTA('（別紙2-3）6月1日～6月30日'!C50)+COUNTA('（別紙2-4）7月1日～7月31日'!C50)+COUNTA('（別紙2-5）8月1日～8月31日'!C50)+COUNTA('（別紙2-6）9月1日～9月30日'!C50)+COUNTA('（別紙2-7）10月1日～10月31日'!C50)+COUNTA('（別紙2-8）11月1日～11月30日'!C50)+COUNTA('（別紙2-9）12月1日～12月31日'!C50)+COUNTA('（別紙2-10）1月1日～1月31日'!C50)+COUNTA('（別紙2-11）2月1日～2月29日'!C50)+COUNTA('（別紙2-12）3月1日～3月31日'!C50))&gt;0,"○","")</f>
        <v/>
      </c>
      <c r="D50" s="220">
        <f>SUM('（別紙2-1）4月1日～4月30日'!$D50:$AG50)</f>
        <v>0</v>
      </c>
      <c r="E50" s="220">
        <f>SUM('（別紙2-2）5月1日～5月31日'!$D50:$AH50)</f>
        <v>0</v>
      </c>
      <c r="F50" s="220">
        <f>SUM('（別紙2-3）6月1日～6月30日'!$D50:$AG50)</f>
        <v>0</v>
      </c>
      <c r="G50" s="220">
        <f>SUM('（別紙2-4）7月1日～7月31日'!$D50:$AH50)</f>
        <v>0</v>
      </c>
      <c r="H50" s="220">
        <f>SUM('（別紙2-5）8月1日～8月31日'!$D50:$AH50)</f>
        <v>0</v>
      </c>
      <c r="I50" s="220">
        <f>SUM('（別紙2-6）9月1日～9月30日'!$D50:$AG50)</f>
        <v>0</v>
      </c>
      <c r="J50" s="220">
        <f>SUM('（別紙2-7）10月1日～10月31日'!$D50:$AH50)</f>
        <v>0</v>
      </c>
      <c r="K50" s="220">
        <f>SUM('（別紙2-8）11月1日～11月30日'!$D50:$AG50)</f>
        <v>0</v>
      </c>
      <c r="L50" s="220">
        <f>SUM('（別紙2-9）12月1日～12月31日'!$D50:$AH50)</f>
        <v>0</v>
      </c>
      <c r="M50" s="220">
        <f>SUM('（別紙2-10）1月1日～1月31日'!$D50:$AH50)</f>
        <v>0</v>
      </c>
      <c r="N50" s="220">
        <f>SUM('（別紙2-11）2月1日～2月29日'!$D50:$AF50)</f>
        <v>0</v>
      </c>
      <c r="O50" s="220">
        <f>SUM('（別紙2-12）3月1日～3月31日'!$D50:$AG50)</f>
        <v>0</v>
      </c>
      <c r="P50" s="221">
        <f t="shared" si="3"/>
        <v>0</v>
      </c>
      <c r="Q50" s="222" t="str">
        <f t="shared" si="4"/>
        <v/>
      </c>
      <c r="R50" s="222" t="str">
        <f t="shared" si="5"/>
        <v/>
      </c>
      <c r="S50" s="223" t="str">
        <f t="shared" si="6"/>
        <v/>
      </c>
      <c r="T50" s="224">
        <f t="shared" si="9"/>
        <v>0</v>
      </c>
      <c r="U50" s="161" t="str">
        <f>IF('（別紙2-12）3月1日～3月31日'!AI50&gt;15,"×","")</f>
        <v/>
      </c>
      <c r="V50" s="158" t="str">
        <f>IF('（別紙１）チェックリスト'!$B$43="",IF('（別紙2-12）3月1日～3月31日'!AI50&gt;10,"×",""),"")</f>
        <v/>
      </c>
      <c r="W50" s="158" t="str">
        <f>IF(C50="○",IF('（別紙2-12）3月1日～3月31日'!AI50&lt;=7,"","×"),"")</f>
        <v/>
      </c>
      <c r="X50" s="162" t="str">
        <f t="shared" si="8"/>
        <v/>
      </c>
    </row>
    <row r="51" spans="1:24" s="112" customFormat="1" ht="30" customHeight="1" x14ac:dyDescent="0.4">
      <c r="A51" s="35">
        <v>38</v>
      </c>
      <c r="B51" s="103" t="str">
        <f>IF('（別紙2-12）3月1日～3月31日'!B51="","",'（別紙2-12）3月1日～3月31日'!B51)</f>
        <v/>
      </c>
      <c r="C51" s="202" t="str">
        <f>IF((COUNTA('（別紙2-1）4月1日～4月30日'!C51)+COUNTA('（別紙2-2）5月1日～5月31日'!C51)+COUNTA('（別紙2-3）6月1日～6月30日'!C51)+COUNTA('（別紙2-4）7月1日～7月31日'!C51)+COUNTA('（別紙2-5）8月1日～8月31日'!C51)+COUNTA('（別紙2-6）9月1日～9月30日'!C51)+COUNTA('（別紙2-7）10月1日～10月31日'!C51)+COUNTA('（別紙2-8）11月1日～11月30日'!C51)+COUNTA('（別紙2-9）12月1日～12月31日'!C51)+COUNTA('（別紙2-10）1月1日～1月31日'!C51)+COUNTA('（別紙2-11）2月1日～2月29日'!C51)+COUNTA('（別紙2-12）3月1日～3月31日'!C51))&gt;0,"○","")</f>
        <v/>
      </c>
      <c r="D51" s="220">
        <f>SUM('（別紙2-1）4月1日～4月30日'!$D51:$AG51)</f>
        <v>0</v>
      </c>
      <c r="E51" s="220">
        <f>SUM('（別紙2-2）5月1日～5月31日'!$D51:$AH51)</f>
        <v>0</v>
      </c>
      <c r="F51" s="220">
        <f>SUM('（別紙2-3）6月1日～6月30日'!$D51:$AG51)</f>
        <v>0</v>
      </c>
      <c r="G51" s="220">
        <f>SUM('（別紙2-4）7月1日～7月31日'!$D51:$AH51)</f>
        <v>0</v>
      </c>
      <c r="H51" s="220">
        <f>SUM('（別紙2-5）8月1日～8月31日'!$D51:$AH51)</f>
        <v>0</v>
      </c>
      <c r="I51" s="220">
        <f>SUM('（別紙2-6）9月1日～9月30日'!$D51:$AG51)</f>
        <v>0</v>
      </c>
      <c r="J51" s="220">
        <f>SUM('（別紙2-7）10月1日～10月31日'!$D51:$AH51)</f>
        <v>0</v>
      </c>
      <c r="K51" s="220">
        <f>SUM('（別紙2-8）11月1日～11月30日'!$D51:$AG51)</f>
        <v>0</v>
      </c>
      <c r="L51" s="220">
        <f>SUM('（別紙2-9）12月1日～12月31日'!$D51:$AH51)</f>
        <v>0</v>
      </c>
      <c r="M51" s="220">
        <f>SUM('（別紙2-10）1月1日～1月31日'!$D51:$AH51)</f>
        <v>0</v>
      </c>
      <c r="N51" s="220">
        <f>SUM('（別紙2-11）2月1日～2月29日'!$D51:$AF51)</f>
        <v>0</v>
      </c>
      <c r="O51" s="220">
        <f>SUM('（別紙2-12）3月1日～3月31日'!$D51:$AG51)</f>
        <v>0</v>
      </c>
      <c r="P51" s="221">
        <f t="shared" si="3"/>
        <v>0</v>
      </c>
      <c r="Q51" s="222" t="str">
        <f t="shared" si="4"/>
        <v/>
      </c>
      <c r="R51" s="222" t="str">
        <f t="shared" si="5"/>
        <v/>
      </c>
      <c r="S51" s="223" t="str">
        <f t="shared" si="6"/>
        <v/>
      </c>
      <c r="T51" s="224">
        <f t="shared" si="9"/>
        <v>0</v>
      </c>
      <c r="U51" s="161" t="str">
        <f>IF('（別紙2-12）3月1日～3月31日'!AI51&gt;15,"×","")</f>
        <v/>
      </c>
      <c r="V51" s="158" t="str">
        <f>IF('（別紙１）チェックリスト'!$B$43="",IF('（別紙2-12）3月1日～3月31日'!AI51&gt;10,"×",""),"")</f>
        <v/>
      </c>
      <c r="W51" s="158" t="str">
        <f>IF(C51="○",IF('（別紙2-12）3月1日～3月31日'!AI51&lt;=7,"","×"),"")</f>
        <v/>
      </c>
      <c r="X51" s="162" t="str">
        <f t="shared" si="8"/>
        <v/>
      </c>
    </row>
    <row r="52" spans="1:24" s="112" customFormat="1" ht="30" customHeight="1" x14ac:dyDescent="0.4">
      <c r="A52" s="35">
        <v>39</v>
      </c>
      <c r="B52" s="103" t="str">
        <f>IF('（別紙2-12）3月1日～3月31日'!B52="","",'（別紙2-12）3月1日～3月31日'!B52)</f>
        <v/>
      </c>
      <c r="C52" s="202" t="str">
        <f>IF((COUNTA('（別紙2-1）4月1日～4月30日'!C52)+COUNTA('（別紙2-2）5月1日～5月31日'!C52)+COUNTA('（別紙2-3）6月1日～6月30日'!C52)+COUNTA('（別紙2-4）7月1日～7月31日'!C52)+COUNTA('（別紙2-5）8月1日～8月31日'!C52)+COUNTA('（別紙2-6）9月1日～9月30日'!C52)+COUNTA('（別紙2-7）10月1日～10月31日'!C52)+COUNTA('（別紙2-8）11月1日～11月30日'!C52)+COUNTA('（別紙2-9）12月1日～12月31日'!C52)+COUNTA('（別紙2-10）1月1日～1月31日'!C52)+COUNTA('（別紙2-11）2月1日～2月29日'!C52)+COUNTA('（別紙2-12）3月1日～3月31日'!C52))&gt;0,"○","")</f>
        <v/>
      </c>
      <c r="D52" s="220">
        <f>SUM('（別紙2-1）4月1日～4月30日'!$D52:$AG52)</f>
        <v>0</v>
      </c>
      <c r="E52" s="220">
        <f>SUM('（別紙2-2）5月1日～5月31日'!$D52:$AH52)</f>
        <v>0</v>
      </c>
      <c r="F52" s="220">
        <f>SUM('（別紙2-3）6月1日～6月30日'!$D52:$AG52)</f>
        <v>0</v>
      </c>
      <c r="G52" s="220">
        <f>SUM('（別紙2-4）7月1日～7月31日'!$D52:$AH52)</f>
        <v>0</v>
      </c>
      <c r="H52" s="220">
        <f>SUM('（別紙2-5）8月1日～8月31日'!$D52:$AH52)</f>
        <v>0</v>
      </c>
      <c r="I52" s="220">
        <f>SUM('（別紙2-6）9月1日～9月30日'!$D52:$AG52)</f>
        <v>0</v>
      </c>
      <c r="J52" s="220">
        <f>SUM('（別紙2-7）10月1日～10月31日'!$D52:$AH52)</f>
        <v>0</v>
      </c>
      <c r="K52" s="220">
        <f>SUM('（別紙2-8）11月1日～11月30日'!$D52:$AG52)</f>
        <v>0</v>
      </c>
      <c r="L52" s="220">
        <f>SUM('（別紙2-9）12月1日～12月31日'!$D52:$AH52)</f>
        <v>0</v>
      </c>
      <c r="M52" s="220">
        <f>SUM('（別紙2-10）1月1日～1月31日'!$D52:$AH52)</f>
        <v>0</v>
      </c>
      <c r="N52" s="220">
        <f>SUM('（別紙2-11）2月1日～2月29日'!$D52:$AF52)</f>
        <v>0</v>
      </c>
      <c r="O52" s="220">
        <f>SUM('（別紙2-12）3月1日～3月31日'!$D52:$AG52)</f>
        <v>0</v>
      </c>
      <c r="P52" s="221">
        <f t="shared" si="3"/>
        <v>0</v>
      </c>
      <c r="Q52" s="222" t="str">
        <f t="shared" si="4"/>
        <v/>
      </c>
      <c r="R52" s="222" t="str">
        <f t="shared" si="5"/>
        <v/>
      </c>
      <c r="S52" s="223" t="str">
        <f t="shared" si="6"/>
        <v/>
      </c>
      <c r="T52" s="224">
        <f t="shared" si="9"/>
        <v>0</v>
      </c>
      <c r="U52" s="161" t="str">
        <f>IF('（別紙2-12）3月1日～3月31日'!AI52&gt;15,"×","")</f>
        <v/>
      </c>
      <c r="V52" s="158" t="str">
        <f>IF('（別紙１）チェックリスト'!$B$43="",IF('（別紙2-12）3月1日～3月31日'!AI52&gt;10,"×",""),"")</f>
        <v/>
      </c>
      <c r="W52" s="158" t="str">
        <f>IF(C52="○",IF('（別紙2-12）3月1日～3月31日'!AI52&lt;=7,"","×"),"")</f>
        <v/>
      </c>
      <c r="X52" s="162" t="str">
        <f t="shared" si="8"/>
        <v/>
      </c>
    </row>
    <row r="53" spans="1:24" s="112" customFormat="1" ht="30" customHeight="1" thickBot="1" x14ac:dyDescent="0.45">
      <c r="A53" s="35">
        <v>40</v>
      </c>
      <c r="B53" s="104" t="str">
        <f>IF('（別紙2-12）3月1日～3月31日'!B53="","",'（別紙2-12）3月1日～3月31日'!B53)</f>
        <v/>
      </c>
      <c r="C53" s="208" t="str">
        <f>IF((COUNTA('（別紙2-1）4月1日～4月30日'!C53)+COUNTA('（別紙2-2）5月1日～5月31日'!C53)+COUNTA('（別紙2-3）6月1日～6月30日'!C53)+COUNTA('（別紙2-4）7月1日～7月31日'!C53)+COUNTA('（別紙2-5）8月1日～8月31日'!C53)+COUNTA('（別紙2-6）9月1日～9月30日'!C53)+COUNTA('（別紙2-7）10月1日～10月31日'!C53)+COUNTA('（別紙2-8）11月1日～11月30日'!C53)+COUNTA('（別紙2-9）12月1日～12月31日'!C53)+COUNTA('（別紙2-10）1月1日～1月31日'!C53)+COUNTA('（別紙2-11）2月1日～2月29日'!C53)+COUNTA('（別紙2-12）3月1日～3月31日'!C53))&gt;0,"○","")</f>
        <v/>
      </c>
      <c r="D53" s="220">
        <f>SUM('（別紙2-1）4月1日～4月30日'!$D53:$AG53)</f>
        <v>0</v>
      </c>
      <c r="E53" s="220">
        <f>SUM('（別紙2-2）5月1日～5月31日'!$D53:$AH53)</f>
        <v>0</v>
      </c>
      <c r="F53" s="220">
        <f>SUM('（別紙2-3）6月1日～6月30日'!$D53:$AG53)</f>
        <v>0</v>
      </c>
      <c r="G53" s="220">
        <f>SUM('（別紙2-4）7月1日～7月31日'!$D53:$AH53)</f>
        <v>0</v>
      </c>
      <c r="H53" s="220">
        <f>SUM('（別紙2-5）8月1日～8月31日'!$D53:$AH53)</f>
        <v>0</v>
      </c>
      <c r="I53" s="220">
        <f>SUM('（別紙2-6）9月1日～9月30日'!$D53:$AG53)</f>
        <v>0</v>
      </c>
      <c r="J53" s="220">
        <f>SUM('（別紙2-7）10月1日～10月31日'!$D53:$AH53)</f>
        <v>0</v>
      </c>
      <c r="K53" s="220">
        <f>SUM('（別紙2-8）11月1日～11月30日'!$D53:$AG53)</f>
        <v>0</v>
      </c>
      <c r="L53" s="220">
        <f>SUM('（別紙2-9）12月1日～12月31日'!$D53:$AH53)</f>
        <v>0</v>
      </c>
      <c r="M53" s="220">
        <f>SUM('（別紙2-10）1月1日～1月31日'!$D53:$AH53)</f>
        <v>0</v>
      </c>
      <c r="N53" s="220">
        <f>SUM('（別紙2-11）2月1日～2月29日'!$D53:$AF53)</f>
        <v>0</v>
      </c>
      <c r="O53" s="220">
        <f>SUM('（別紙2-12）3月1日～3月31日'!$D53:$AG53)</f>
        <v>0</v>
      </c>
      <c r="P53" s="221">
        <f t="shared" si="3"/>
        <v>0</v>
      </c>
      <c r="Q53" s="222" t="str">
        <f t="shared" si="4"/>
        <v/>
      </c>
      <c r="R53" s="222" t="str">
        <f t="shared" si="5"/>
        <v/>
      </c>
      <c r="S53" s="223" t="str">
        <f t="shared" si="6"/>
        <v/>
      </c>
      <c r="T53" s="224">
        <f t="shared" si="9"/>
        <v>0</v>
      </c>
      <c r="U53" s="165" t="str">
        <f>IF('（別紙2-12）3月1日～3月31日'!AI53&gt;15,"×","")</f>
        <v/>
      </c>
      <c r="V53" s="166" t="str">
        <f>IF('（別紙１）チェックリスト'!$B$43="",IF('（別紙2-12）3月1日～3月31日'!AI53&gt;10,"×",""),"")</f>
        <v/>
      </c>
      <c r="W53" s="166" t="str">
        <f>IF(C53="○",IF('（別紙2-12）3月1日～3月31日'!AI53&lt;=7,"","×"),"")</f>
        <v/>
      </c>
      <c r="X53" s="167" t="str">
        <f t="shared" si="8"/>
        <v/>
      </c>
    </row>
    <row r="54" spans="1:24" s="112" customFormat="1" ht="30" customHeight="1" x14ac:dyDescent="0.4">
      <c r="A54" s="71">
        <v>41</v>
      </c>
      <c r="B54" s="105" t="str">
        <f>IF('（別紙2-12）3月1日～3月31日'!B54="","",'（別紙2-12）3月1日～3月31日'!B54)</f>
        <v/>
      </c>
      <c r="C54" s="214" t="str">
        <f>IF((COUNTA('（別紙2-1）4月1日～4月30日'!C54)+COUNTA('（別紙2-2）5月1日～5月31日'!C54)+COUNTA('（別紙2-3）6月1日～6月30日'!C54)+COUNTA('（別紙2-4）7月1日～7月31日'!C54)+COUNTA('（別紙2-5）8月1日～8月31日'!C54)+COUNTA('（別紙2-6）9月1日～9月30日'!C54)+COUNTA('（別紙2-7）10月1日～10月31日'!C54)+COUNTA('（別紙2-8）11月1日～11月30日'!C54)+COUNTA('（別紙2-9）12月1日～12月31日'!C54)+COUNTA('（別紙2-10）1月1日～1月31日'!C54)+COUNTA('（別紙2-11）2月1日～2月29日'!C54)+COUNTA('（別紙2-12）3月1日～3月31日'!C54))&gt;0,"○","")</f>
        <v/>
      </c>
      <c r="D54" s="225">
        <f>SUM('（別紙2-1）4月1日～4月30日'!$D54:$AG54)</f>
        <v>0</v>
      </c>
      <c r="E54" s="225">
        <f>SUM('（別紙2-2）5月1日～5月31日'!$D54:$AH54)</f>
        <v>0</v>
      </c>
      <c r="F54" s="225">
        <f>SUM('（別紙2-3）6月1日～6月30日'!$D54:$AG54)</f>
        <v>0</v>
      </c>
      <c r="G54" s="225">
        <f>SUM('（別紙2-4）7月1日～7月31日'!$D54:$AH54)</f>
        <v>0</v>
      </c>
      <c r="H54" s="225">
        <f>SUM('（別紙2-5）8月1日～8月31日'!$D54:$AH54)</f>
        <v>0</v>
      </c>
      <c r="I54" s="225">
        <f>SUM('（別紙2-6）9月1日～9月30日'!$D54:$AG54)</f>
        <v>0</v>
      </c>
      <c r="J54" s="225">
        <f>SUM('（別紙2-7）10月1日～10月31日'!$D54:$AH54)</f>
        <v>0</v>
      </c>
      <c r="K54" s="225">
        <f>SUM('（別紙2-8）11月1日～11月30日'!$D54:$AG54)</f>
        <v>0</v>
      </c>
      <c r="L54" s="225">
        <f>SUM('（別紙2-9）12月1日～12月31日'!$D54:$AH54)</f>
        <v>0</v>
      </c>
      <c r="M54" s="225">
        <f>SUM('（別紙2-10）1月1日～1月31日'!$D54:$AH54)</f>
        <v>0</v>
      </c>
      <c r="N54" s="225">
        <f>SUM('（別紙2-11）2月1日～2月29日'!$D54:$AF54)</f>
        <v>0</v>
      </c>
      <c r="O54" s="225">
        <f>SUM('（別紙2-12）3月1日～3月31日'!$D54:$AG54)</f>
        <v>0</v>
      </c>
      <c r="P54" s="226">
        <f t="shared" si="3"/>
        <v>0</v>
      </c>
      <c r="Q54" s="227" t="str">
        <f t="shared" si="4"/>
        <v/>
      </c>
      <c r="R54" s="227" t="str">
        <f t="shared" si="5"/>
        <v/>
      </c>
      <c r="S54" s="228" t="str">
        <f t="shared" si="6"/>
        <v/>
      </c>
      <c r="T54" s="229">
        <f t="shared" si="9"/>
        <v>0</v>
      </c>
      <c r="U54" s="172" t="str">
        <f>IF('（別紙2-12）3月1日～3月31日'!AI54&gt;15,"×","")</f>
        <v/>
      </c>
      <c r="V54" s="173" t="str">
        <f>IF('（別紙１）チェックリスト'!$B$43="",IF('（別紙2-12）3月1日～3月31日'!AI54&gt;10,"×",""),"")</f>
        <v/>
      </c>
      <c r="W54" s="173" t="str">
        <f>IF(C54="○",IF('（別紙2-12）3月1日～3月31日'!AI54&lt;=7,"","×"),"")</f>
        <v/>
      </c>
      <c r="X54" s="174" t="str">
        <f t="shared" si="8"/>
        <v/>
      </c>
    </row>
    <row r="55" spans="1:24" s="112" customFormat="1" ht="30" customHeight="1" x14ac:dyDescent="0.4">
      <c r="A55" s="35">
        <v>42</v>
      </c>
      <c r="B55" s="103" t="str">
        <f>IF('（別紙2-12）3月1日～3月31日'!B55="","",'（別紙2-12）3月1日～3月31日'!B55)</f>
        <v/>
      </c>
      <c r="C55" s="202" t="str">
        <f>IF((COUNTA('（別紙2-1）4月1日～4月30日'!C55)+COUNTA('（別紙2-2）5月1日～5月31日'!C55)+COUNTA('（別紙2-3）6月1日～6月30日'!C55)+COUNTA('（別紙2-4）7月1日～7月31日'!C55)+COUNTA('（別紙2-5）8月1日～8月31日'!C55)+COUNTA('（別紙2-6）9月1日～9月30日'!C55)+COUNTA('（別紙2-7）10月1日～10月31日'!C55)+COUNTA('（別紙2-8）11月1日～11月30日'!C55)+COUNTA('（別紙2-9）12月1日～12月31日'!C55)+COUNTA('（別紙2-10）1月1日～1月31日'!C55)+COUNTA('（別紙2-11）2月1日～2月29日'!C55)+COUNTA('（別紙2-12）3月1日～3月31日'!C55))&gt;0,"○","")</f>
        <v/>
      </c>
      <c r="D55" s="220">
        <f>SUM('（別紙2-1）4月1日～4月30日'!$D55:$AG55)</f>
        <v>0</v>
      </c>
      <c r="E55" s="220">
        <f>SUM('（別紙2-2）5月1日～5月31日'!$D55:$AH55)</f>
        <v>0</v>
      </c>
      <c r="F55" s="220">
        <f>SUM('（別紙2-3）6月1日～6月30日'!$D55:$AG55)</f>
        <v>0</v>
      </c>
      <c r="G55" s="220">
        <f>SUM('（別紙2-4）7月1日～7月31日'!$D55:$AH55)</f>
        <v>0</v>
      </c>
      <c r="H55" s="220">
        <f>SUM('（別紙2-5）8月1日～8月31日'!$D55:$AH55)</f>
        <v>0</v>
      </c>
      <c r="I55" s="220">
        <f>SUM('（別紙2-6）9月1日～9月30日'!$D55:$AG55)</f>
        <v>0</v>
      </c>
      <c r="J55" s="220">
        <f>SUM('（別紙2-7）10月1日～10月31日'!$D55:$AH55)</f>
        <v>0</v>
      </c>
      <c r="K55" s="220">
        <f>SUM('（別紙2-8）11月1日～11月30日'!$D55:$AG55)</f>
        <v>0</v>
      </c>
      <c r="L55" s="220">
        <f>SUM('（別紙2-9）12月1日～12月31日'!$D55:$AH55)</f>
        <v>0</v>
      </c>
      <c r="M55" s="220">
        <f>SUM('（別紙2-10）1月1日～1月31日'!$D55:$AH55)</f>
        <v>0</v>
      </c>
      <c r="N55" s="220">
        <f>SUM('（別紙2-11）2月1日～2月29日'!$D55:$AF55)</f>
        <v>0</v>
      </c>
      <c r="O55" s="220">
        <f>SUM('（別紙2-12）3月1日～3月31日'!$D55:$AG55)</f>
        <v>0</v>
      </c>
      <c r="P55" s="221">
        <f t="shared" si="3"/>
        <v>0</v>
      </c>
      <c r="Q55" s="222" t="str">
        <f t="shared" si="4"/>
        <v/>
      </c>
      <c r="R55" s="222" t="str">
        <f t="shared" si="5"/>
        <v/>
      </c>
      <c r="S55" s="223" t="str">
        <f t="shared" si="6"/>
        <v/>
      </c>
      <c r="T55" s="224">
        <f t="shared" si="9"/>
        <v>0</v>
      </c>
      <c r="U55" s="161" t="str">
        <f>IF('（別紙2-12）3月1日～3月31日'!AI55&gt;15,"×","")</f>
        <v/>
      </c>
      <c r="V55" s="158" t="str">
        <f>IF('（別紙１）チェックリスト'!$B$43="",IF('（別紙2-12）3月1日～3月31日'!AI55&gt;10,"×",""),"")</f>
        <v/>
      </c>
      <c r="W55" s="158" t="str">
        <f>IF(C55="○",IF('（別紙2-12）3月1日～3月31日'!AI55&lt;=7,"","×"),"")</f>
        <v/>
      </c>
      <c r="X55" s="162" t="str">
        <f t="shared" si="8"/>
        <v/>
      </c>
    </row>
    <row r="56" spans="1:24" s="112" customFormat="1" ht="30" customHeight="1" x14ac:dyDescent="0.4">
      <c r="A56" s="35">
        <v>43</v>
      </c>
      <c r="B56" s="103" t="str">
        <f>IF('（別紙2-12）3月1日～3月31日'!B56="","",'（別紙2-12）3月1日～3月31日'!B56)</f>
        <v/>
      </c>
      <c r="C56" s="202" t="str">
        <f>IF((COUNTA('（別紙2-1）4月1日～4月30日'!C56)+COUNTA('（別紙2-2）5月1日～5月31日'!C56)+COUNTA('（別紙2-3）6月1日～6月30日'!C56)+COUNTA('（別紙2-4）7月1日～7月31日'!C56)+COUNTA('（別紙2-5）8月1日～8月31日'!C56)+COUNTA('（別紙2-6）9月1日～9月30日'!C56)+COUNTA('（別紙2-7）10月1日～10月31日'!C56)+COUNTA('（別紙2-8）11月1日～11月30日'!C56)+COUNTA('（別紙2-9）12月1日～12月31日'!C56)+COUNTA('（別紙2-10）1月1日～1月31日'!C56)+COUNTA('（別紙2-11）2月1日～2月29日'!C56)+COUNTA('（別紙2-12）3月1日～3月31日'!C56))&gt;0,"○","")</f>
        <v/>
      </c>
      <c r="D56" s="220">
        <f>SUM('（別紙2-1）4月1日～4月30日'!$D56:$AG56)</f>
        <v>0</v>
      </c>
      <c r="E56" s="220">
        <f>SUM('（別紙2-2）5月1日～5月31日'!$D56:$AH56)</f>
        <v>0</v>
      </c>
      <c r="F56" s="220">
        <f>SUM('（別紙2-3）6月1日～6月30日'!$D56:$AG56)</f>
        <v>0</v>
      </c>
      <c r="G56" s="220">
        <f>SUM('（別紙2-4）7月1日～7月31日'!$D56:$AH56)</f>
        <v>0</v>
      </c>
      <c r="H56" s="220">
        <f>SUM('（別紙2-5）8月1日～8月31日'!$D56:$AH56)</f>
        <v>0</v>
      </c>
      <c r="I56" s="220">
        <f>SUM('（別紙2-6）9月1日～9月30日'!$D56:$AG56)</f>
        <v>0</v>
      </c>
      <c r="J56" s="220">
        <f>SUM('（別紙2-7）10月1日～10月31日'!$D56:$AH56)</f>
        <v>0</v>
      </c>
      <c r="K56" s="220">
        <f>SUM('（別紙2-8）11月1日～11月30日'!$D56:$AG56)</f>
        <v>0</v>
      </c>
      <c r="L56" s="220">
        <f>SUM('（別紙2-9）12月1日～12月31日'!$D56:$AH56)</f>
        <v>0</v>
      </c>
      <c r="M56" s="220">
        <f>SUM('（別紙2-10）1月1日～1月31日'!$D56:$AH56)</f>
        <v>0</v>
      </c>
      <c r="N56" s="220">
        <f>SUM('（別紙2-11）2月1日～2月29日'!$D56:$AF56)</f>
        <v>0</v>
      </c>
      <c r="O56" s="220">
        <f>SUM('（別紙2-12）3月1日～3月31日'!$D56:$AG56)</f>
        <v>0</v>
      </c>
      <c r="P56" s="221">
        <f t="shared" si="3"/>
        <v>0</v>
      </c>
      <c r="Q56" s="222" t="str">
        <f t="shared" si="4"/>
        <v/>
      </c>
      <c r="R56" s="222" t="str">
        <f t="shared" si="5"/>
        <v/>
      </c>
      <c r="S56" s="223" t="str">
        <f t="shared" si="6"/>
        <v/>
      </c>
      <c r="T56" s="224">
        <f t="shared" si="9"/>
        <v>0</v>
      </c>
      <c r="U56" s="161" t="str">
        <f>IF('（別紙2-12）3月1日～3月31日'!AI56&gt;15,"×","")</f>
        <v/>
      </c>
      <c r="V56" s="158" t="str">
        <f>IF('（別紙１）チェックリスト'!$B$43="",IF('（別紙2-12）3月1日～3月31日'!AI56&gt;10,"×",""),"")</f>
        <v/>
      </c>
      <c r="W56" s="158" t="str">
        <f>IF(C56="○",IF('（別紙2-12）3月1日～3月31日'!AI56&lt;=7,"","×"),"")</f>
        <v/>
      </c>
      <c r="X56" s="162" t="str">
        <f t="shared" si="8"/>
        <v/>
      </c>
    </row>
    <row r="57" spans="1:24" s="112" customFormat="1" ht="30" customHeight="1" x14ac:dyDescent="0.4">
      <c r="A57" s="35">
        <v>44</v>
      </c>
      <c r="B57" s="103" t="str">
        <f>IF('（別紙2-12）3月1日～3月31日'!B57="","",'（別紙2-12）3月1日～3月31日'!B57)</f>
        <v/>
      </c>
      <c r="C57" s="202" t="str">
        <f>IF((COUNTA('（別紙2-1）4月1日～4月30日'!C57)+COUNTA('（別紙2-2）5月1日～5月31日'!C57)+COUNTA('（別紙2-3）6月1日～6月30日'!C57)+COUNTA('（別紙2-4）7月1日～7月31日'!C57)+COUNTA('（別紙2-5）8月1日～8月31日'!C57)+COUNTA('（別紙2-6）9月1日～9月30日'!C57)+COUNTA('（別紙2-7）10月1日～10月31日'!C57)+COUNTA('（別紙2-8）11月1日～11月30日'!C57)+COUNTA('（別紙2-9）12月1日～12月31日'!C57)+COUNTA('（別紙2-10）1月1日～1月31日'!C57)+COUNTA('（別紙2-11）2月1日～2月29日'!C57)+COUNTA('（別紙2-12）3月1日～3月31日'!C57))&gt;0,"○","")</f>
        <v/>
      </c>
      <c r="D57" s="220">
        <f>SUM('（別紙2-1）4月1日～4月30日'!$D57:$AG57)</f>
        <v>0</v>
      </c>
      <c r="E57" s="220">
        <f>SUM('（別紙2-2）5月1日～5月31日'!$D57:$AH57)</f>
        <v>0</v>
      </c>
      <c r="F57" s="220">
        <f>SUM('（別紙2-3）6月1日～6月30日'!$D57:$AG57)</f>
        <v>0</v>
      </c>
      <c r="G57" s="220">
        <f>SUM('（別紙2-4）7月1日～7月31日'!$D57:$AH57)</f>
        <v>0</v>
      </c>
      <c r="H57" s="220">
        <f>SUM('（別紙2-5）8月1日～8月31日'!$D57:$AH57)</f>
        <v>0</v>
      </c>
      <c r="I57" s="220">
        <f>SUM('（別紙2-6）9月1日～9月30日'!$D57:$AG57)</f>
        <v>0</v>
      </c>
      <c r="J57" s="220">
        <f>SUM('（別紙2-7）10月1日～10月31日'!$D57:$AH57)</f>
        <v>0</v>
      </c>
      <c r="K57" s="220">
        <f>SUM('（別紙2-8）11月1日～11月30日'!$D57:$AG57)</f>
        <v>0</v>
      </c>
      <c r="L57" s="220">
        <f>SUM('（別紙2-9）12月1日～12月31日'!$D57:$AH57)</f>
        <v>0</v>
      </c>
      <c r="M57" s="220">
        <f>SUM('（別紙2-10）1月1日～1月31日'!$D57:$AH57)</f>
        <v>0</v>
      </c>
      <c r="N57" s="220">
        <f>SUM('（別紙2-11）2月1日～2月29日'!$D57:$AF57)</f>
        <v>0</v>
      </c>
      <c r="O57" s="220">
        <f>SUM('（別紙2-12）3月1日～3月31日'!$D57:$AG57)</f>
        <v>0</v>
      </c>
      <c r="P57" s="221">
        <f t="shared" si="3"/>
        <v>0</v>
      </c>
      <c r="Q57" s="222" t="str">
        <f t="shared" si="4"/>
        <v/>
      </c>
      <c r="R57" s="222" t="str">
        <f t="shared" si="5"/>
        <v/>
      </c>
      <c r="S57" s="223" t="str">
        <f t="shared" si="6"/>
        <v/>
      </c>
      <c r="T57" s="224">
        <f t="shared" si="9"/>
        <v>0</v>
      </c>
      <c r="U57" s="161" t="str">
        <f>IF('（別紙2-12）3月1日～3月31日'!AI57&gt;15,"×","")</f>
        <v/>
      </c>
      <c r="V57" s="158" t="str">
        <f>IF('（別紙１）チェックリスト'!$B$43="",IF('（別紙2-12）3月1日～3月31日'!AI57&gt;10,"×",""),"")</f>
        <v/>
      </c>
      <c r="W57" s="158" t="str">
        <f>IF(C57="○",IF('（別紙2-12）3月1日～3月31日'!AI57&lt;=7,"","×"),"")</f>
        <v/>
      </c>
      <c r="X57" s="162" t="str">
        <f t="shared" si="8"/>
        <v/>
      </c>
    </row>
    <row r="58" spans="1:24" s="112" customFormat="1" ht="30" customHeight="1" thickBot="1" x14ac:dyDescent="0.45">
      <c r="A58" s="37">
        <v>45</v>
      </c>
      <c r="B58" s="104" t="str">
        <f>IF('（別紙2-12）3月1日～3月31日'!B58="","",'（別紙2-12）3月1日～3月31日'!B58)</f>
        <v/>
      </c>
      <c r="C58" s="208" t="str">
        <f>IF((COUNTA('（別紙2-1）4月1日～4月30日'!C58)+COUNTA('（別紙2-2）5月1日～5月31日'!C58)+COUNTA('（別紙2-3）6月1日～6月30日'!C58)+COUNTA('（別紙2-4）7月1日～7月31日'!C58)+COUNTA('（別紙2-5）8月1日～8月31日'!C58)+COUNTA('（別紙2-6）9月1日～9月30日'!C58)+COUNTA('（別紙2-7）10月1日～10月31日'!C58)+COUNTA('（別紙2-8）11月1日～11月30日'!C58)+COUNTA('（別紙2-9）12月1日～12月31日'!C58)+COUNTA('（別紙2-10）1月1日～1月31日'!C58)+COUNTA('（別紙2-11）2月1日～2月29日'!C58)+COUNTA('（別紙2-12）3月1日～3月31日'!C58))&gt;0,"○","")</f>
        <v/>
      </c>
      <c r="D58" s="209">
        <f>SUM('（別紙2-1）4月1日～4月30日'!$D58:$AG58)</f>
        <v>0</v>
      </c>
      <c r="E58" s="209">
        <f>SUM('（別紙2-2）5月1日～5月31日'!$D58:$AH58)</f>
        <v>0</v>
      </c>
      <c r="F58" s="209">
        <f>SUM('（別紙2-3）6月1日～6月30日'!$D58:$AG58)</f>
        <v>0</v>
      </c>
      <c r="G58" s="209">
        <f>SUM('（別紙2-4）7月1日～7月31日'!$D58:$AH58)</f>
        <v>0</v>
      </c>
      <c r="H58" s="209">
        <f>SUM('（別紙2-5）8月1日～8月31日'!$D58:$AH58)</f>
        <v>0</v>
      </c>
      <c r="I58" s="209">
        <f>SUM('（別紙2-6）9月1日～9月30日'!$D58:$AG58)</f>
        <v>0</v>
      </c>
      <c r="J58" s="209">
        <f>SUM('（別紙2-7）10月1日～10月31日'!$D58:$AH58)</f>
        <v>0</v>
      </c>
      <c r="K58" s="209">
        <f>SUM('（別紙2-8）11月1日～11月30日'!$D58:$AG58)</f>
        <v>0</v>
      </c>
      <c r="L58" s="209">
        <f>SUM('（別紙2-9）12月1日～12月31日'!$D58:$AH58)</f>
        <v>0</v>
      </c>
      <c r="M58" s="209">
        <f>SUM('（別紙2-10）1月1日～1月31日'!$D58:$AH58)</f>
        <v>0</v>
      </c>
      <c r="N58" s="209">
        <f>SUM('（別紙2-11）2月1日～2月29日'!$D58:$AF58)</f>
        <v>0</v>
      </c>
      <c r="O58" s="209">
        <f>SUM('（別紙2-12）3月1日～3月31日'!$D58:$AG58)</f>
        <v>0</v>
      </c>
      <c r="P58" s="210">
        <f t="shared" si="3"/>
        <v>0</v>
      </c>
      <c r="Q58" s="211" t="str">
        <f t="shared" si="4"/>
        <v/>
      </c>
      <c r="R58" s="211" t="str">
        <f t="shared" si="5"/>
        <v/>
      </c>
      <c r="S58" s="212" t="str">
        <f t="shared" si="6"/>
        <v/>
      </c>
      <c r="T58" s="213">
        <f t="shared" si="9"/>
        <v>0</v>
      </c>
      <c r="U58" s="175" t="str">
        <f>IF('（別紙2-12）3月1日～3月31日'!AI58&gt;15,"×","")</f>
        <v/>
      </c>
      <c r="V58" s="176" t="str">
        <f>IF('（別紙１）チェックリスト'!$B$43="",IF('（別紙2-12）3月1日～3月31日'!AI58&gt;10,"×",""),"")</f>
        <v/>
      </c>
      <c r="W58" s="176" t="str">
        <f>IF(C58="○",IF('（別紙2-12）3月1日～3月31日'!AI58&lt;=7,"","×"),"")</f>
        <v/>
      </c>
      <c r="X58" s="177" t="str">
        <f t="shared" si="8"/>
        <v/>
      </c>
    </row>
    <row r="59" spans="1:24" s="112" customFormat="1" ht="30" customHeight="1" x14ac:dyDescent="0.4">
      <c r="A59" s="64">
        <v>46</v>
      </c>
      <c r="B59" s="105" t="str">
        <f>IF('（別紙2-12）3月1日～3月31日'!B59="","",'（別紙2-12）3月1日～3月31日'!B59)</f>
        <v/>
      </c>
      <c r="C59" s="214" t="str">
        <f>IF((COUNTA('（別紙2-1）4月1日～4月30日'!C59)+COUNTA('（別紙2-2）5月1日～5月31日'!C59)+COUNTA('（別紙2-3）6月1日～6月30日'!C59)+COUNTA('（別紙2-4）7月1日～7月31日'!C59)+COUNTA('（別紙2-5）8月1日～8月31日'!C59)+COUNTA('（別紙2-6）9月1日～9月30日'!C59)+COUNTA('（別紙2-7）10月1日～10月31日'!C59)+COUNTA('（別紙2-8）11月1日～11月30日'!C59)+COUNTA('（別紙2-9）12月1日～12月31日'!C59)+COUNTA('（別紙2-10）1月1日～1月31日'!C59)+COUNTA('（別紙2-11）2月1日～2月29日'!C59)+COUNTA('（別紙2-12）3月1日～3月31日'!C59))&gt;0,"○","")</f>
        <v/>
      </c>
      <c r="D59" s="230">
        <f>SUM('（別紙2-1）4月1日～4月30日'!$D59:$AG59)</f>
        <v>0</v>
      </c>
      <c r="E59" s="230">
        <f>SUM('（別紙2-2）5月1日～5月31日'!$D59:$AH59)</f>
        <v>0</v>
      </c>
      <c r="F59" s="230">
        <f>SUM('（別紙2-3）6月1日～6月30日'!$D59:$AG59)</f>
        <v>0</v>
      </c>
      <c r="G59" s="230">
        <f>SUM('（別紙2-4）7月1日～7月31日'!$D59:$AH59)</f>
        <v>0</v>
      </c>
      <c r="H59" s="230">
        <f>SUM('（別紙2-5）8月1日～8月31日'!$D59:$AH59)</f>
        <v>0</v>
      </c>
      <c r="I59" s="230">
        <f>SUM('（別紙2-6）9月1日～9月30日'!$D59:$AG59)</f>
        <v>0</v>
      </c>
      <c r="J59" s="230">
        <f>SUM('（別紙2-7）10月1日～10月31日'!$D59:$AH59)</f>
        <v>0</v>
      </c>
      <c r="K59" s="230">
        <f>SUM('（別紙2-8）11月1日～11月30日'!$D59:$AG59)</f>
        <v>0</v>
      </c>
      <c r="L59" s="230">
        <f>SUM('（別紙2-9）12月1日～12月31日'!$D59:$AH59)</f>
        <v>0</v>
      </c>
      <c r="M59" s="230">
        <f>SUM('（別紙2-10）1月1日～1月31日'!$D59:$AH59)</f>
        <v>0</v>
      </c>
      <c r="N59" s="230">
        <f>SUM('（別紙2-11）2月1日～2月29日'!$D59:$AF59)</f>
        <v>0</v>
      </c>
      <c r="O59" s="230">
        <f>SUM('（別紙2-12）3月1日～3月31日'!$D59:$AG59)</f>
        <v>0</v>
      </c>
      <c r="P59" s="231">
        <f t="shared" si="3"/>
        <v>0</v>
      </c>
      <c r="Q59" s="232" t="str">
        <f t="shared" si="4"/>
        <v/>
      </c>
      <c r="R59" s="232" t="str">
        <f t="shared" si="5"/>
        <v/>
      </c>
      <c r="S59" s="233" t="str">
        <f t="shared" si="6"/>
        <v/>
      </c>
      <c r="T59" s="234">
        <f t="shared" si="9"/>
        <v>0</v>
      </c>
      <c r="U59" s="178" t="str">
        <f>IF('（別紙2-12）3月1日～3月31日'!AI59&gt;15,"×","")</f>
        <v/>
      </c>
      <c r="V59" s="179" t="str">
        <f>IF('（別紙１）チェックリスト'!$B$43="",IF('（別紙2-12）3月1日～3月31日'!AI59&gt;10,"×",""),"")</f>
        <v/>
      </c>
      <c r="W59" s="179" t="str">
        <f>IF(C59="○",IF('（別紙2-12）3月1日～3月31日'!AI59&lt;=7,"","×"),"")</f>
        <v/>
      </c>
      <c r="X59" s="180" t="str">
        <f t="shared" si="8"/>
        <v/>
      </c>
    </row>
    <row r="60" spans="1:24" s="112" customFormat="1" ht="30" customHeight="1" x14ac:dyDescent="0.4">
      <c r="A60" s="35">
        <v>47</v>
      </c>
      <c r="B60" s="103" t="str">
        <f>IF('（別紙2-12）3月1日～3月31日'!B60="","",'（別紙2-12）3月1日～3月31日'!B60)</f>
        <v/>
      </c>
      <c r="C60" s="202" t="str">
        <f>IF((COUNTA('（別紙2-1）4月1日～4月30日'!C60)+COUNTA('（別紙2-2）5月1日～5月31日'!C60)+COUNTA('（別紙2-3）6月1日～6月30日'!C60)+COUNTA('（別紙2-4）7月1日～7月31日'!C60)+COUNTA('（別紙2-5）8月1日～8月31日'!C60)+COUNTA('（別紙2-6）9月1日～9月30日'!C60)+COUNTA('（別紙2-7）10月1日～10月31日'!C60)+COUNTA('（別紙2-8）11月1日～11月30日'!C60)+COUNTA('（別紙2-9）12月1日～12月31日'!C60)+COUNTA('（別紙2-10）1月1日～1月31日'!C60)+COUNTA('（別紙2-11）2月1日～2月29日'!C60)+COUNTA('（別紙2-12）3月1日～3月31日'!C60))&gt;0,"○","")</f>
        <v/>
      </c>
      <c r="D60" s="220">
        <f>SUM('（別紙2-1）4月1日～4月30日'!$D60:$AG60)</f>
        <v>0</v>
      </c>
      <c r="E60" s="220">
        <f>SUM('（別紙2-2）5月1日～5月31日'!$D60:$AH60)</f>
        <v>0</v>
      </c>
      <c r="F60" s="220">
        <f>SUM('（別紙2-3）6月1日～6月30日'!$D60:$AG60)</f>
        <v>0</v>
      </c>
      <c r="G60" s="220">
        <f>SUM('（別紙2-4）7月1日～7月31日'!$D60:$AH60)</f>
        <v>0</v>
      </c>
      <c r="H60" s="220">
        <f>SUM('（別紙2-5）8月1日～8月31日'!$D60:$AH60)</f>
        <v>0</v>
      </c>
      <c r="I60" s="220">
        <f>SUM('（別紙2-6）9月1日～9月30日'!$D60:$AG60)</f>
        <v>0</v>
      </c>
      <c r="J60" s="220">
        <f>SUM('（別紙2-7）10月1日～10月31日'!$D60:$AH60)</f>
        <v>0</v>
      </c>
      <c r="K60" s="220">
        <f>SUM('（別紙2-8）11月1日～11月30日'!$D60:$AG60)</f>
        <v>0</v>
      </c>
      <c r="L60" s="220">
        <f>SUM('（別紙2-9）12月1日～12月31日'!$D60:$AH60)</f>
        <v>0</v>
      </c>
      <c r="M60" s="220">
        <f>SUM('（別紙2-10）1月1日～1月31日'!$D60:$AH60)</f>
        <v>0</v>
      </c>
      <c r="N60" s="220">
        <f>SUM('（別紙2-11）2月1日～2月29日'!$D60:$AF60)</f>
        <v>0</v>
      </c>
      <c r="O60" s="220">
        <f>SUM('（別紙2-12）3月1日～3月31日'!$D60:$AG60)</f>
        <v>0</v>
      </c>
      <c r="P60" s="221">
        <f t="shared" si="3"/>
        <v>0</v>
      </c>
      <c r="Q60" s="222" t="str">
        <f t="shared" si="4"/>
        <v/>
      </c>
      <c r="R60" s="222" t="str">
        <f t="shared" si="5"/>
        <v/>
      </c>
      <c r="S60" s="223" t="str">
        <f t="shared" si="6"/>
        <v/>
      </c>
      <c r="T60" s="224">
        <f t="shared" si="9"/>
        <v>0</v>
      </c>
      <c r="U60" s="161" t="str">
        <f>IF('（別紙2-12）3月1日～3月31日'!AI60&gt;15,"×","")</f>
        <v/>
      </c>
      <c r="V60" s="158" t="str">
        <f>IF('（別紙１）チェックリスト'!$B$43="",IF('（別紙2-12）3月1日～3月31日'!AI60&gt;10,"×",""),"")</f>
        <v/>
      </c>
      <c r="W60" s="158" t="str">
        <f>IF(C60="○",IF('（別紙2-12）3月1日～3月31日'!AI60&lt;=7,"","×"),"")</f>
        <v/>
      </c>
      <c r="X60" s="162" t="str">
        <f t="shared" si="8"/>
        <v/>
      </c>
    </row>
    <row r="61" spans="1:24" s="112" customFormat="1" ht="30" customHeight="1" x14ac:dyDescent="0.4">
      <c r="A61" s="35">
        <v>48</v>
      </c>
      <c r="B61" s="103" t="str">
        <f>IF('（別紙2-12）3月1日～3月31日'!B61="","",'（別紙2-12）3月1日～3月31日'!B61)</f>
        <v/>
      </c>
      <c r="C61" s="202" t="str">
        <f>IF((COUNTA('（別紙2-1）4月1日～4月30日'!C61)+COUNTA('（別紙2-2）5月1日～5月31日'!C61)+COUNTA('（別紙2-3）6月1日～6月30日'!C61)+COUNTA('（別紙2-4）7月1日～7月31日'!C61)+COUNTA('（別紙2-5）8月1日～8月31日'!C61)+COUNTA('（別紙2-6）9月1日～9月30日'!C61)+COUNTA('（別紙2-7）10月1日～10月31日'!C61)+COUNTA('（別紙2-8）11月1日～11月30日'!C61)+COUNTA('（別紙2-9）12月1日～12月31日'!C61)+COUNTA('（別紙2-10）1月1日～1月31日'!C61)+COUNTA('（別紙2-11）2月1日～2月29日'!C61)+COUNTA('（別紙2-12）3月1日～3月31日'!C61))&gt;0,"○","")</f>
        <v/>
      </c>
      <c r="D61" s="220">
        <f>SUM('（別紙2-1）4月1日～4月30日'!$D61:$AG61)</f>
        <v>0</v>
      </c>
      <c r="E61" s="220">
        <f>SUM('（別紙2-2）5月1日～5月31日'!$D61:$AH61)</f>
        <v>0</v>
      </c>
      <c r="F61" s="220">
        <f>SUM('（別紙2-3）6月1日～6月30日'!$D61:$AG61)</f>
        <v>0</v>
      </c>
      <c r="G61" s="220">
        <f>SUM('（別紙2-4）7月1日～7月31日'!$D61:$AH61)</f>
        <v>0</v>
      </c>
      <c r="H61" s="220">
        <f>SUM('（別紙2-5）8月1日～8月31日'!$D61:$AH61)</f>
        <v>0</v>
      </c>
      <c r="I61" s="220">
        <f>SUM('（別紙2-6）9月1日～9月30日'!$D61:$AG61)</f>
        <v>0</v>
      </c>
      <c r="J61" s="220">
        <f>SUM('（別紙2-7）10月1日～10月31日'!$D61:$AH61)</f>
        <v>0</v>
      </c>
      <c r="K61" s="220">
        <f>SUM('（別紙2-8）11月1日～11月30日'!$D61:$AG61)</f>
        <v>0</v>
      </c>
      <c r="L61" s="220">
        <f>SUM('（別紙2-9）12月1日～12月31日'!$D61:$AH61)</f>
        <v>0</v>
      </c>
      <c r="M61" s="220">
        <f>SUM('（別紙2-10）1月1日～1月31日'!$D61:$AH61)</f>
        <v>0</v>
      </c>
      <c r="N61" s="220">
        <f>SUM('（別紙2-11）2月1日～2月29日'!$D61:$AF61)</f>
        <v>0</v>
      </c>
      <c r="O61" s="220">
        <f>SUM('（別紙2-12）3月1日～3月31日'!$D61:$AG61)</f>
        <v>0</v>
      </c>
      <c r="P61" s="221">
        <f t="shared" si="3"/>
        <v>0</v>
      </c>
      <c r="Q61" s="222" t="str">
        <f t="shared" si="4"/>
        <v/>
      </c>
      <c r="R61" s="222" t="str">
        <f t="shared" si="5"/>
        <v/>
      </c>
      <c r="S61" s="223" t="str">
        <f t="shared" si="6"/>
        <v/>
      </c>
      <c r="T61" s="224">
        <f t="shared" si="9"/>
        <v>0</v>
      </c>
      <c r="U61" s="161" t="str">
        <f>IF('（別紙2-12）3月1日～3月31日'!AI61&gt;15,"×","")</f>
        <v/>
      </c>
      <c r="V61" s="158" t="str">
        <f>IF('（別紙１）チェックリスト'!$B$43="",IF('（別紙2-12）3月1日～3月31日'!AI61&gt;10,"×",""),"")</f>
        <v/>
      </c>
      <c r="W61" s="158" t="str">
        <f>IF(C61="○",IF('（別紙2-12）3月1日～3月31日'!AI61&lt;=7,"","×"),"")</f>
        <v/>
      </c>
      <c r="X61" s="162" t="str">
        <f t="shared" si="8"/>
        <v/>
      </c>
    </row>
    <row r="62" spans="1:24" s="112" customFormat="1" ht="30" customHeight="1" x14ac:dyDescent="0.4">
      <c r="A62" s="35">
        <v>49</v>
      </c>
      <c r="B62" s="103" t="str">
        <f>IF('（別紙2-12）3月1日～3月31日'!B62="","",'（別紙2-12）3月1日～3月31日'!B62)</f>
        <v/>
      </c>
      <c r="C62" s="202" t="str">
        <f>IF((COUNTA('（別紙2-1）4月1日～4月30日'!C62)+COUNTA('（別紙2-2）5月1日～5月31日'!C62)+COUNTA('（別紙2-3）6月1日～6月30日'!C62)+COUNTA('（別紙2-4）7月1日～7月31日'!C62)+COUNTA('（別紙2-5）8月1日～8月31日'!C62)+COUNTA('（別紙2-6）9月1日～9月30日'!C62)+COUNTA('（別紙2-7）10月1日～10月31日'!C62)+COUNTA('（別紙2-8）11月1日～11月30日'!C62)+COUNTA('（別紙2-9）12月1日～12月31日'!C62)+COUNTA('（別紙2-10）1月1日～1月31日'!C62)+COUNTA('（別紙2-11）2月1日～2月29日'!C62)+COUNTA('（別紙2-12）3月1日～3月31日'!C62))&gt;0,"○","")</f>
        <v/>
      </c>
      <c r="D62" s="220">
        <f>SUM('（別紙2-1）4月1日～4月30日'!$D62:$AG62)</f>
        <v>0</v>
      </c>
      <c r="E62" s="220">
        <f>SUM('（別紙2-2）5月1日～5月31日'!$D62:$AH62)</f>
        <v>0</v>
      </c>
      <c r="F62" s="220">
        <f>SUM('（別紙2-3）6月1日～6月30日'!$D62:$AG62)</f>
        <v>0</v>
      </c>
      <c r="G62" s="220">
        <f>SUM('（別紙2-4）7月1日～7月31日'!$D62:$AH62)</f>
        <v>0</v>
      </c>
      <c r="H62" s="220">
        <f>SUM('（別紙2-5）8月1日～8月31日'!$D62:$AH62)</f>
        <v>0</v>
      </c>
      <c r="I62" s="220">
        <f>SUM('（別紙2-6）9月1日～9月30日'!$D62:$AG62)</f>
        <v>0</v>
      </c>
      <c r="J62" s="220">
        <f>SUM('（別紙2-7）10月1日～10月31日'!$D62:$AH62)</f>
        <v>0</v>
      </c>
      <c r="K62" s="220">
        <f>SUM('（別紙2-8）11月1日～11月30日'!$D62:$AG62)</f>
        <v>0</v>
      </c>
      <c r="L62" s="220">
        <f>SUM('（別紙2-9）12月1日～12月31日'!$D62:$AH62)</f>
        <v>0</v>
      </c>
      <c r="M62" s="220">
        <f>SUM('（別紙2-10）1月1日～1月31日'!$D62:$AH62)</f>
        <v>0</v>
      </c>
      <c r="N62" s="220">
        <f>SUM('（別紙2-11）2月1日～2月29日'!$D62:$AF62)</f>
        <v>0</v>
      </c>
      <c r="O62" s="220">
        <f>SUM('（別紙2-12）3月1日～3月31日'!$D62:$AG62)</f>
        <v>0</v>
      </c>
      <c r="P62" s="221">
        <f t="shared" si="3"/>
        <v>0</v>
      </c>
      <c r="Q62" s="222" t="str">
        <f t="shared" si="4"/>
        <v/>
      </c>
      <c r="R62" s="222" t="str">
        <f t="shared" si="5"/>
        <v/>
      </c>
      <c r="S62" s="223" t="str">
        <f t="shared" si="6"/>
        <v/>
      </c>
      <c r="T62" s="224">
        <f t="shared" si="9"/>
        <v>0</v>
      </c>
      <c r="U62" s="161" t="str">
        <f>IF('（別紙2-12）3月1日～3月31日'!AI62&gt;15,"×","")</f>
        <v/>
      </c>
      <c r="V62" s="158" t="str">
        <f>IF('（別紙１）チェックリスト'!$B$43="",IF('（別紙2-12）3月1日～3月31日'!AI62&gt;10,"×",""),"")</f>
        <v/>
      </c>
      <c r="W62" s="158" t="str">
        <f>IF(C62="○",IF('（別紙2-12）3月1日～3月31日'!AI62&lt;=7,"","×"),"")</f>
        <v/>
      </c>
      <c r="X62" s="162" t="str">
        <f t="shared" si="8"/>
        <v/>
      </c>
    </row>
    <row r="63" spans="1:24" s="112" customFormat="1" ht="30" customHeight="1" thickBot="1" x14ac:dyDescent="0.45">
      <c r="A63" s="35">
        <v>50</v>
      </c>
      <c r="B63" s="104" t="str">
        <f>IF('（別紙2-12）3月1日～3月31日'!B63="","",'（別紙2-12）3月1日～3月31日'!B63)</f>
        <v/>
      </c>
      <c r="C63" s="208" t="str">
        <f>IF((COUNTA('（別紙2-1）4月1日～4月30日'!C63)+COUNTA('（別紙2-2）5月1日～5月31日'!C63)+COUNTA('（別紙2-3）6月1日～6月30日'!C63)+COUNTA('（別紙2-4）7月1日～7月31日'!C63)+COUNTA('（別紙2-5）8月1日～8月31日'!C63)+COUNTA('（別紙2-6）9月1日～9月30日'!C63)+COUNTA('（別紙2-7）10月1日～10月31日'!C63)+COUNTA('（別紙2-8）11月1日～11月30日'!C63)+COUNTA('（別紙2-9）12月1日～12月31日'!C63)+COUNTA('（別紙2-10）1月1日～1月31日'!C63)+COUNTA('（別紙2-11）2月1日～2月29日'!C63)+COUNTA('（別紙2-12）3月1日～3月31日'!C63))&gt;0,"○","")</f>
        <v/>
      </c>
      <c r="D63" s="220">
        <f>SUM('（別紙2-1）4月1日～4月30日'!$D63:$AG63)</f>
        <v>0</v>
      </c>
      <c r="E63" s="220">
        <f>SUM('（別紙2-2）5月1日～5月31日'!$D63:$AH63)</f>
        <v>0</v>
      </c>
      <c r="F63" s="220">
        <f>SUM('（別紙2-3）6月1日～6月30日'!$D63:$AG63)</f>
        <v>0</v>
      </c>
      <c r="G63" s="220">
        <f>SUM('（別紙2-4）7月1日～7月31日'!$D63:$AH63)</f>
        <v>0</v>
      </c>
      <c r="H63" s="220">
        <f>SUM('（別紙2-5）8月1日～8月31日'!$D63:$AH63)</f>
        <v>0</v>
      </c>
      <c r="I63" s="220">
        <f>SUM('（別紙2-6）9月1日～9月30日'!$D63:$AG63)</f>
        <v>0</v>
      </c>
      <c r="J63" s="220">
        <f>SUM('（別紙2-7）10月1日～10月31日'!$D63:$AH63)</f>
        <v>0</v>
      </c>
      <c r="K63" s="220">
        <f>SUM('（別紙2-8）11月1日～11月30日'!$D63:$AG63)</f>
        <v>0</v>
      </c>
      <c r="L63" s="220">
        <f>SUM('（別紙2-9）12月1日～12月31日'!$D63:$AH63)</f>
        <v>0</v>
      </c>
      <c r="M63" s="220">
        <f>SUM('（別紙2-10）1月1日～1月31日'!$D63:$AH63)</f>
        <v>0</v>
      </c>
      <c r="N63" s="220">
        <f>SUM('（別紙2-11）2月1日～2月29日'!$D63:$AF63)</f>
        <v>0</v>
      </c>
      <c r="O63" s="220">
        <f>SUM('（別紙2-12）3月1日～3月31日'!$D63:$AG63)</f>
        <v>0</v>
      </c>
      <c r="P63" s="221">
        <f t="shared" si="3"/>
        <v>0</v>
      </c>
      <c r="Q63" s="222" t="str">
        <f t="shared" si="4"/>
        <v/>
      </c>
      <c r="R63" s="222" t="str">
        <f t="shared" si="5"/>
        <v/>
      </c>
      <c r="S63" s="223" t="str">
        <f t="shared" si="6"/>
        <v/>
      </c>
      <c r="T63" s="224">
        <f t="shared" si="9"/>
        <v>0</v>
      </c>
      <c r="U63" s="165" t="str">
        <f>IF('（別紙2-12）3月1日～3月31日'!AI63&gt;15,"×","")</f>
        <v/>
      </c>
      <c r="V63" s="166" t="str">
        <f>IF('（別紙１）チェックリスト'!$B$43="",IF('（別紙2-12）3月1日～3月31日'!AI63&gt;10,"×",""),"")</f>
        <v/>
      </c>
      <c r="W63" s="166" t="str">
        <f>IF(C63="○",IF('（別紙2-12）3月1日～3月31日'!AI63&lt;=7,"","×"),"")</f>
        <v/>
      </c>
      <c r="X63" s="167" t="str">
        <f t="shared" si="8"/>
        <v/>
      </c>
    </row>
    <row r="64" spans="1:24" s="112" customFormat="1" ht="30" customHeight="1" x14ac:dyDescent="0.4">
      <c r="A64" s="71">
        <v>51</v>
      </c>
      <c r="B64" s="105" t="str">
        <f>IF('（別紙2-12）3月1日～3月31日'!B64="","",'（別紙2-12）3月1日～3月31日'!B64)</f>
        <v/>
      </c>
      <c r="C64" s="214" t="str">
        <f>IF((COUNTA('（別紙2-1）4月1日～4月30日'!C64)+COUNTA('（別紙2-2）5月1日～5月31日'!C64)+COUNTA('（別紙2-3）6月1日～6月30日'!C64)+COUNTA('（別紙2-4）7月1日～7月31日'!C64)+COUNTA('（別紙2-5）8月1日～8月31日'!C64)+COUNTA('（別紙2-6）9月1日～9月30日'!C64)+COUNTA('（別紙2-7）10月1日～10月31日'!C64)+COUNTA('（別紙2-8）11月1日～11月30日'!C64)+COUNTA('（別紙2-9）12月1日～12月31日'!C64)+COUNTA('（別紙2-10）1月1日～1月31日'!C64)+COUNTA('（別紙2-11）2月1日～2月29日'!C64)+COUNTA('（別紙2-12）3月1日～3月31日'!C64))&gt;0,"○","")</f>
        <v/>
      </c>
      <c r="D64" s="225">
        <f>SUM('（別紙2-1）4月1日～4月30日'!$D64:$AG64)</f>
        <v>0</v>
      </c>
      <c r="E64" s="225">
        <f>SUM('（別紙2-2）5月1日～5月31日'!$D64:$AH64)</f>
        <v>0</v>
      </c>
      <c r="F64" s="225">
        <f>SUM('（別紙2-3）6月1日～6月30日'!$D64:$AG64)</f>
        <v>0</v>
      </c>
      <c r="G64" s="225">
        <f>SUM('（別紙2-4）7月1日～7月31日'!$D64:$AH64)</f>
        <v>0</v>
      </c>
      <c r="H64" s="225">
        <f>SUM('（別紙2-5）8月1日～8月31日'!$D64:$AH64)</f>
        <v>0</v>
      </c>
      <c r="I64" s="225">
        <f>SUM('（別紙2-6）9月1日～9月30日'!$D64:$AG64)</f>
        <v>0</v>
      </c>
      <c r="J64" s="225">
        <f>SUM('（別紙2-7）10月1日～10月31日'!$D64:$AH64)</f>
        <v>0</v>
      </c>
      <c r="K64" s="225">
        <f>SUM('（別紙2-8）11月1日～11月30日'!$D64:$AG64)</f>
        <v>0</v>
      </c>
      <c r="L64" s="225">
        <f>SUM('（別紙2-9）12月1日～12月31日'!$D64:$AH64)</f>
        <v>0</v>
      </c>
      <c r="M64" s="225">
        <f>SUM('（別紙2-10）1月1日～1月31日'!$D64:$AH64)</f>
        <v>0</v>
      </c>
      <c r="N64" s="225">
        <f>SUM('（別紙2-11）2月1日～2月29日'!$D64:$AF64)</f>
        <v>0</v>
      </c>
      <c r="O64" s="225">
        <f>SUM('（別紙2-12）3月1日～3月31日'!$D64:$AG64)</f>
        <v>0</v>
      </c>
      <c r="P64" s="226">
        <f t="shared" si="3"/>
        <v>0</v>
      </c>
      <c r="Q64" s="227" t="str">
        <f t="shared" si="4"/>
        <v/>
      </c>
      <c r="R64" s="227" t="str">
        <f t="shared" si="5"/>
        <v/>
      </c>
      <c r="S64" s="228" t="str">
        <f t="shared" si="6"/>
        <v/>
      </c>
      <c r="T64" s="229">
        <f t="shared" si="9"/>
        <v>0</v>
      </c>
      <c r="U64" s="172" t="str">
        <f>IF('（別紙2-12）3月1日～3月31日'!AI64&gt;15,"×","")</f>
        <v/>
      </c>
      <c r="V64" s="173" t="str">
        <f>IF('（別紙１）チェックリスト'!$B$43="",IF('（別紙2-12）3月1日～3月31日'!AI64&gt;10,"×",""),"")</f>
        <v/>
      </c>
      <c r="W64" s="173" t="str">
        <f>IF(C64="○",IF('（別紙2-12）3月1日～3月31日'!AI64&lt;=7,"","×"),"")</f>
        <v/>
      </c>
      <c r="X64" s="174" t="str">
        <f t="shared" si="8"/>
        <v/>
      </c>
    </row>
    <row r="65" spans="1:24" s="112" customFormat="1" ht="30" customHeight="1" x14ac:dyDescent="0.4">
      <c r="A65" s="35">
        <v>52</v>
      </c>
      <c r="B65" s="103" t="str">
        <f>IF('（別紙2-12）3月1日～3月31日'!B65="","",'（別紙2-12）3月1日～3月31日'!B65)</f>
        <v/>
      </c>
      <c r="C65" s="202" t="str">
        <f>IF((COUNTA('（別紙2-1）4月1日～4月30日'!C65)+COUNTA('（別紙2-2）5月1日～5月31日'!C65)+COUNTA('（別紙2-3）6月1日～6月30日'!C65)+COUNTA('（別紙2-4）7月1日～7月31日'!C65)+COUNTA('（別紙2-5）8月1日～8月31日'!C65)+COUNTA('（別紙2-6）9月1日～9月30日'!C65)+COUNTA('（別紙2-7）10月1日～10月31日'!C65)+COUNTA('（別紙2-8）11月1日～11月30日'!C65)+COUNTA('（別紙2-9）12月1日～12月31日'!C65)+COUNTA('（別紙2-10）1月1日～1月31日'!C65)+COUNTA('（別紙2-11）2月1日～2月29日'!C65)+COUNTA('（別紙2-12）3月1日～3月31日'!C65))&gt;0,"○","")</f>
        <v/>
      </c>
      <c r="D65" s="220">
        <f>SUM('（別紙2-1）4月1日～4月30日'!$D65:$AG65)</f>
        <v>0</v>
      </c>
      <c r="E65" s="220">
        <f>SUM('（別紙2-2）5月1日～5月31日'!$D65:$AH65)</f>
        <v>0</v>
      </c>
      <c r="F65" s="220">
        <f>SUM('（別紙2-3）6月1日～6月30日'!$D65:$AG65)</f>
        <v>0</v>
      </c>
      <c r="G65" s="220">
        <f>SUM('（別紙2-4）7月1日～7月31日'!$D65:$AH65)</f>
        <v>0</v>
      </c>
      <c r="H65" s="220">
        <f>SUM('（別紙2-5）8月1日～8月31日'!$D65:$AH65)</f>
        <v>0</v>
      </c>
      <c r="I65" s="220">
        <f>SUM('（別紙2-6）9月1日～9月30日'!$D65:$AG65)</f>
        <v>0</v>
      </c>
      <c r="J65" s="220">
        <f>SUM('（別紙2-7）10月1日～10月31日'!$D65:$AH65)</f>
        <v>0</v>
      </c>
      <c r="K65" s="220">
        <f>SUM('（別紙2-8）11月1日～11月30日'!$D65:$AG65)</f>
        <v>0</v>
      </c>
      <c r="L65" s="220">
        <f>SUM('（別紙2-9）12月1日～12月31日'!$D65:$AH65)</f>
        <v>0</v>
      </c>
      <c r="M65" s="220">
        <f>SUM('（別紙2-10）1月1日～1月31日'!$D65:$AH65)</f>
        <v>0</v>
      </c>
      <c r="N65" s="220">
        <f>SUM('（別紙2-11）2月1日～2月29日'!$D65:$AF65)</f>
        <v>0</v>
      </c>
      <c r="O65" s="220">
        <f>SUM('（別紙2-12）3月1日～3月31日'!$D65:$AG65)</f>
        <v>0</v>
      </c>
      <c r="P65" s="221">
        <f t="shared" si="3"/>
        <v>0</v>
      </c>
      <c r="Q65" s="222" t="str">
        <f t="shared" si="4"/>
        <v/>
      </c>
      <c r="R65" s="222" t="str">
        <f t="shared" si="5"/>
        <v/>
      </c>
      <c r="S65" s="223" t="str">
        <f t="shared" si="6"/>
        <v/>
      </c>
      <c r="T65" s="224">
        <f t="shared" si="9"/>
        <v>0</v>
      </c>
      <c r="U65" s="161" t="str">
        <f>IF('（別紙2-12）3月1日～3月31日'!AI65&gt;15,"×","")</f>
        <v/>
      </c>
      <c r="V65" s="158" t="str">
        <f>IF('（別紙１）チェックリスト'!$B$43="",IF('（別紙2-12）3月1日～3月31日'!AI65&gt;10,"×",""),"")</f>
        <v/>
      </c>
      <c r="W65" s="158" t="str">
        <f>IF(C65="○",IF('（別紙2-12）3月1日～3月31日'!AI65&lt;=7,"","×"),"")</f>
        <v/>
      </c>
      <c r="X65" s="162" t="str">
        <f t="shared" si="8"/>
        <v/>
      </c>
    </row>
    <row r="66" spans="1:24" s="112" customFormat="1" ht="30" customHeight="1" x14ac:dyDescent="0.4">
      <c r="A66" s="35">
        <v>53</v>
      </c>
      <c r="B66" s="103" t="str">
        <f>IF('（別紙2-12）3月1日～3月31日'!B66="","",'（別紙2-12）3月1日～3月31日'!B66)</f>
        <v/>
      </c>
      <c r="C66" s="202" t="str">
        <f>IF((COUNTA('（別紙2-1）4月1日～4月30日'!C66)+COUNTA('（別紙2-2）5月1日～5月31日'!C66)+COUNTA('（別紙2-3）6月1日～6月30日'!C66)+COUNTA('（別紙2-4）7月1日～7月31日'!C66)+COUNTA('（別紙2-5）8月1日～8月31日'!C66)+COUNTA('（別紙2-6）9月1日～9月30日'!C66)+COUNTA('（別紙2-7）10月1日～10月31日'!C66)+COUNTA('（別紙2-8）11月1日～11月30日'!C66)+COUNTA('（別紙2-9）12月1日～12月31日'!C66)+COUNTA('（別紙2-10）1月1日～1月31日'!C66)+COUNTA('（別紙2-11）2月1日～2月29日'!C66)+COUNTA('（別紙2-12）3月1日～3月31日'!C66))&gt;0,"○","")</f>
        <v/>
      </c>
      <c r="D66" s="220">
        <f>SUM('（別紙2-1）4月1日～4月30日'!$D66:$AG66)</f>
        <v>0</v>
      </c>
      <c r="E66" s="220">
        <f>SUM('（別紙2-2）5月1日～5月31日'!$D66:$AH66)</f>
        <v>0</v>
      </c>
      <c r="F66" s="220">
        <f>SUM('（別紙2-3）6月1日～6月30日'!$D66:$AG66)</f>
        <v>0</v>
      </c>
      <c r="G66" s="220">
        <f>SUM('（別紙2-4）7月1日～7月31日'!$D66:$AH66)</f>
        <v>0</v>
      </c>
      <c r="H66" s="220">
        <f>SUM('（別紙2-5）8月1日～8月31日'!$D66:$AH66)</f>
        <v>0</v>
      </c>
      <c r="I66" s="220">
        <f>SUM('（別紙2-6）9月1日～9月30日'!$D66:$AG66)</f>
        <v>0</v>
      </c>
      <c r="J66" s="220">
        <f>SUM('（別紙2-7）10月1日～10月31日'!$D66:$AH66)</f>
        <v>0</v>
      </c>
      <c r="K66" s="220">
        <f>SUM('（別紙2-8）11月1日～11月30日'!$D66:$AG66)</f>
        <v>0</v>
      </c>
      <c r="L66" s="220">
        <f>SUM('（別紙2-9）12月1日～12月31日'!$D66:$AH66)</f>
        <v>0</v>
      </c>
      <c r="M66" s="220">
        <f>SUM('（別紙2-10）1月1日～1月31日'!$D66:$AH66)</f>
        <v>0</v>
      </c>
      <c r="N66" s="220">
        <f>SUM('（別紙2-11）2月1日～2月29日'!$D66:$AF66)</f>
        <v>0</v>
      </c>
      <c r="O66" s="220">
        <f>SUM('（別紙2-12）3月1日～3月31日'!$D66:$AG66)</f>
        <v>0</v>
      </c>
      <c r="P66" s="221">
        <f t="shared" si="3"/>
        <v>0</v>
      </c>
      <c r="Q66" s="222" t="str">
        <f t="shared" si="4"/>
        <v/>
      </c>
      <c r="R66" s="222" t="str">
        <f t="shared" si="5"/>
        <v/>
      </c>
      <c r="S66" s="223" t="str">
        <f t="shared" si="6"/>
        <v/>
      </c>
      <c r="T66" s="224">
        <f t="shared" si="9"/>
        <v>0</v>
      </c>
      <c r="U66" s="161" t="str">
        <f>IF('（別紙2-12）3月1日～3月31日'!AI66&gt;15,"×","")</f>
        <v/>
      </c>
      <c r="V66" s="158" t="str">
        <f>IF('（別紙１）チェックリスト'!$B$43="",IF('（別紙2-12）3月1日～3月31日'!AI66&gt;10,"×",""),"")</f>
        <v/>
      </c>
      <c r="W66" s="158" t="str">
        <f>IF(C66="○",IF('（別紙2-12）3月1日～3月31日'!AI66&lt;=7,"","×"),"")</f>
        <v/>
      </c>
      <c r="X66" s="162" t="str">
        <f t="shared" si="8"/>
        <v/>
      </c>
    </row>
    <row r="67" spans="1:24" s="112" customFormat="1" ht="30" customHeight="1" x14ac:dyDescent="0.4">
      <c r="A67" s="35">
        <v>54</v>
      </c>
      <c r="B67" s="103" t="str">
        <f>IF('（別紙2-12）3月1日～3月31日'!B67="","",'（別紙2-12）3月1日～3月31日'!B67)</f>
        <v/>
      </c>
      <c r="C67" s="202" t="str">
        <f>IF((COUNTA('（別紙2-1）4月1日～4月30日'!C67)+COUNTA('（別紙2-2）5月1日～5月31日'!C67)+COUNTA('（別紙2-3）6月1日～6月30日'!C67)+COUNTA('（別紙2-4）7月1日～7月31日'!C67)+COUNTA('（別紙2-5）8月1日～8月31日'!C67)+COUNTA('（別紙2-6）9月1日～9月30日'!C67)+COUNTA('（別紙2-7）10月1日～10月31日'!C67)+COUNTA('（別紙2-8）11月1日～11月30日'!C67)+COUNTA('（別紙2-9）12月1日～12月31日'!C67)+COUNTA('（別紙2-10）1月1日～1月31日'!C67)+COUNTA('（別紙2-11）2月1日～2月29日'!C67)+COUNTA('（別紙2-12）3月1日～3月31日'!C67))&gt;0,"○","")</f>
        <v/>
      </c>
      <c r="D67" s="220">
        <f>SUM('（別紙2-1）4月1日～4月30日'!$D67:$AG67)</f>
        <v>0</v>
      </c>
      <c r="E67" s="220">
        <f>SUM('（別紙2-2）5月1日～5月31日'!$D67:$AH67)</f>
        <v>0</v>
      </c>
      <c r="F67" s="220">
        <f>SUM('（別紙2-3）6月1日～6月30日'!$D67:$AG67)</f>
        <v>0</v>
      </c>
      <c r="G67" s="220">
        <f>SUM('（別紙2-4）7月1日～7月31日'!$D67:$AH67)</f>
        <v>0</v>
      </c>
      <c r="H67" s="220">
        <f>SUM('（別紙2-5）8月1日～8月31日'!$D67:$AH67)</f>
        <v>0</v>
      </c>
      <c r="I67" s="220">
        <f>SUM('（別紙2-6）9月1日～9月30日'!$D67:$AG67)</f>
        <v>0</v>
      </c>
      <c r="J67" s="220">
        <f>SUM('（別紙2-7）10月1日～10月31日'!$D67:$AH67)</f>
        <v>0</v>
      </c>
      <c r="K67" s="220">
        <f>SUM('（別紙2-8）11月1日～11月30日'!$D67:$AG67)</f>
        <v>0</v>
      </c>
      <c r="L67" s="220">
        <f>SUM('（別紙2-9）12月1日～12月31日'!$D67:$AH67)</f>
        <v>0</v>
      </c>
      <c r="M67" s="220">
        <f>SUM('（別紙2-10）1月1日～1月31日'!$D67:$AH67)</f>
        <v>0</v>
      </c>
      <c r="N67" s="220">
        <f>SUM('（別紙2-11）2月1日～2月29日'!$D67:$AF67)</f>
        <v>0</v>
      </c>
      <c r="O67" s="220">
        <f>SUM('（別紙2-12）3月1日～3月31日'!$D67:$AG67)</f>
        <v>0</v>
      </c>
      <c r="P67" s="221">
        <f t="shared" si="3"/>
        <v>0</v>
      </c>
      <c r="Q67" s="222" t="str">
        <f t="shared" si="4"/>
        <v/>
      </c>
      <c r="R67" s="222" t="str">
        <f t="shared" si="5"/>
        <v/>
      </c>
      <c r="S67" s="223" t="str">
        <f t="shared" si="6"/>
        <v/>
      </c>
      <c r="T67" s="224">
        <f t="shared" si="9"/>
        <v>0</v>
      </c>
      <c r="U67" s="161" t="str">
        <f>IF('（別紙2-12）3月1日～3月31日'!AI67&gt;15,"×","")</f>
        <v/>
      </c>
      <c r="V67" s="158" t="str">
        <f>IF('（別紙１）チェックリスト'!$B$43="",IF('（別紙2-12）3月1日～3月31日'!AI67&gt;10,"×",""),"")</f>
        <v/>
      </c>
      <c r="W67" s="158" t="str">
        <f>IF(C67="○",IF('（別紙2-12）3月1日～3月31日'!AI67&lt;=7,"","×"),"")</f>
        <v/>
      </c>
      <c r="X67" s="162" t="str">
        <f t="shared" si="8"/>
        <v/>
      </c>
    </row>
    <row r="68" spans="1:24" s="112" customFormat="1" ht="30" customHeight="1" thickBot="1" x14ac:dyDescent="0.45">
      <c r="A68" s="37">
        <v>55</v>
      </c>
      <c r="B68" s="104" t="str">
        <f>IF('（別紙2-12）3月1日～3月31日'!B68="","",'（別紙2-12）3月1日～3月31日'!B68)</f>
        <v/>
      </c>
      <c r="C68" s="208" t="str">
        <f>IF((COUNTA('（別紙2-1）4月1日～4月30日'!C68)+COUNTA('（別紙2-2）5月1日～5月31日'!C68)+COUNTA('（別紙2-3）6月1日～6月30日'!C68)+COUNTA('（別紙2-4）7月1日～7月31日'!C68)+COUNTA('（別紙2-5）8月1日～8月31日'!C68)+COUNTA('（別紙2-6）9月1日～9月30日'!C68)+COUNTA('（別紙2-7）10月1日～10月31日'!C68)+COUNTA('（別紙2-8）11月1日～11月30日'!C68)+COUNTA('（別紙2-9）12月1日～12月31日'!C68)+COUNTA('（別紙2-10）1月1日～1月31日'!C68)+COUNTA('（別紙2-11）2月1日～2月29日'!C68)+COUNTA('（別紙2-12）3月1日～3月31日'!C68))&gt;0,"○","")</f>
        <v/>
      </c>
      <c r="D68" s="209">
        <f>SUM('（別紙2-1）4月1日～4月30日'!$D68:$AG68)</f>
        <v>0</v>
      </c>
      <c r="E68" s="209">
        <f>SUM('（別紙2-2）5月1日～5月31日'!$D68:$AH68)</f>
        <v>0</v>
      </c>
      <c r="F68" s="209">
        <f>SUM('（別紙2-3）6月1日～6月30日'!$D68:$AG68)</f>
        <v>0</v>
      </c>
      <c r="G68" s="209">
        <f>SUM('（別紙2-4）7月1日～7月31日'!$D68:$AH68)</f>
        <v>0</v>
      </c>
      <c r="H68" s="209">
        <f>SUM('（別紙2-5）8月1日～8月31日'!$D68:$AH68)</f>
        <v>0</v>
      </c>
      <c r="I68" s="209">
        <f>SUM('（別紙2-6）9月1日～9月30日'!$D68:$AG68)</f>
        <v>0</v>
      </c>
      <c r="J68" s="209">
        <f>SUM('（別紙2-7）10月1日～10月31日'!$D68:$AH68)</f>
        <v>0</v>
      </c>
      <c r="K68" s="209">
        <f>SUM('（別紙2-8）11月1日～11月30日'!$D68:$AG68)</f>
        <v>0</v>
      </c>
      <c r="L68" s="209">
        <f>SUM('（別紙2-9）12月1日～12月31日'!$D68:$AH68)</f>
        <v>0</v>
      </c>
      <c r="M68" s="209">
        <f>SUM('（別紙2-10）1月1日～1月31日'!$D68:$AH68)</f>
        <v>0</v>
      </c>
      <c r="N68" s="209">
        <f>SUM('（別紙2-11）2月1日～2月29日'!$D68:$AF68)</f>
        <v>0</v>
      </c>
      <c r="O68" s="209">
        <f>SUM('（別紙2-12）3月1日～3月31日'!$D68:$AG68)</f>
        <v>0</v>
      </c>
      <c r="P68" s="210">
        <f t="shared" si="3"/>
        <v>0</v>
      </c>
      <c r="Q68" s="211" t="str">
        <f t="shared" si="4"/>
        <v/>
      </c>
      <c r="R68" s="211" t="str">
        <f t="shared" si="5"/>
        <v/>
      </c>
      <c r="S68" s="212" t="str">
        <f t="shared" si="6"/>
        <v/>
      </c>
      <c r="T68" s="213">
        <f t="shared" si="9"/>
        <v>0</v>
      </c>
      <c r="U68" s="175" t="str">
        <f>IF('（別紙2-12）3月1日～3月31日'!AI68&gt;15,"×","")</f>
        <v/>
      </c>
      <c r="V68" s="176" t="str">
        <f>IF('（別紙１）チェックリスト'!$B$43="",IF('（別紙2-12）3月1日～3月31日'!AI68&gt;10,"×",""),"")</f>
        <v/>
      </c>
      <c r="W68" s="176" t="str">
        <f>IF(C68="○",IF('（別紙2-12）3月1日～3月31日'!AI68&lt;=7,"","×"),"")</f>
        <v/>
      </c>
      <c r="X68" s="177" t="str">
        <f t="shared" si="8"/>
        <v/>
      </c>
    </row>
    <row r="69" spans="1:24" s="112" customFormat="1" ht="30" customHeight="1" x14ac:dyDescent="0.4">
      <c r="A69" s="64">
        <v>56</v>
      </c>
      <c r="B69" s="105" t="str">
        <f>IF('（別紙2-12）3月1日～3月31日'!B69="","",'（別紙2-12）3月1日～3月31日'!B69)</f>
        <v/>
      </c>
      <c r="C69" s="214" t="str">
        <f>IF((COUNTA('（別紙2-1）4月1日～4月30日'!C69)+COUNTA('（別紙2-2）5月1日～5月31日'!C69)+COUNTA('（別紙2-3）6月1日～6月30日'!C69)+COUNTA('（別紙2-4）7月1日～7月31日'!C69)+COUNTA('（別紙2-5）8月1日～8月31日'!C69)+COUNTA('（別紙2-6）9月1日～9月30日'!C69)+COUNTA('（別紙2-7）10月1日～10月31日'!C69)+COUNTA('（別紙2-8）11月1日～11月30日'!C69)+COUNTA('（別紙2-9）12月1日～12月31日'!C69)+COUNTA('（別紙2-10）1月1日～1月31日'!C69)+COUNTA('（別紙2-11）2月1日～2月29日'!C69)+COUNTA('（別紙2-12）3月1日～3月31日'!C69))&gt;0,"○","")</f>
        <v/>
      </c>
      <c r="D69" s="230">
        <f>SUM('（別紙2-1）4月1日～4月30日'!$D69:$AG69)</f>
        <v>0</v>
      </c>
      <c r="E69" s="230">
        <f>SUM('（別紙2-2）5月1日～5月31日'!$D69:$AH69)</f>
        <v>0</v>
      </c>
      <c r="F69" s="230">
        <f>SUM('（別紙2-3）6月1日～6月30日'!$D69:$AG69)</f>
        <v>0</v>
      </c>
      <c r="G69" s="230">
        <f>SUM('（別紙2-4）7月1日～7月31日'!$D69:$AH69)</f>
        <v>0</v>
      </c>
      <c r="H69" s="230">
        <f>SUM('（別紙2-5）8月1日～8月31日'!$D69:$AH69)</f>
        <v>0</v>
      </c>
      <c r="I69" s="230">
        <f>SUM('（別紙2-6）9月1日～9月30日'!$D69:$AG69)</f>
        <v>0</v>
      </c>
      <c r="J69" s="230">
        <f>SUM('（別紙2-7）10月1日～10月31日'!$D69:$AH69)</f>
        <v>0</v>
      </c>
      <c r="K69" s="230">
        <f>SUM('（別紙2-8）11月1日～11月30日'!$D69:$AG69)</f>
        <v>0</v>
      </c>
      <c r="L69" s="230">
        <f>SUM('（別紙2-9）12月1日～12月31日'!$D69:$AH69)</f>
        <v>0</v>
      </c>
      <c r="M69" s="230">
        <f>SUM('（別紙2-10）1月1日～1月31日'!$D69:$AH69)</f>
        <v>0</v>
      </c>
      <c r="N69" s="230">
        <f>SUM('（別紙2-11）2月1日～2月29日'!$D69:$AF69)</f>
        <v>0</v>
      </c>
      <c r="O69" s="230">
        <f>SUM('（別紙2-12）3月1日～3月31日'!$D69:$AG69)</f>
        <v>0</v>
      </c>
      <c r="P69" s="231">
        <f t="shared" si="3"/>
        <v>0</v>
      </c>
      <c r="Q69" s="232" t="str">
        <f t="shared" si="4"/>
        <v/>
      </c>
      <c r="R69" s="232" t="str">
        <f t="shared" si="5"/>
        <v/>
      </c>
      <c r="S69" s="233" t="str">
        <f t="shared" si="6"/>
        <v/>
      </c>
      <c r="T69" s="234">
        <f t="shared" si="9"/>
        <v>0</v>
      </c>
      <c r="U69" s="178" t="str">
        <f>IF('（別紙2-12）3月1日～3月31日'!AI69&gt;15,"×","")</f>
        <v/>
      </c>
      <c r="V69" s="179" t="str">
        <f>IF('（別紙１）チェックリスト'!$B$43="",IF('（別紙2-12）3月1日～3月31日'!AI69&gt;10,"×",""),"")</f>
        <v/>
      </c>
      <c r="W69" s="179" t="str">
        <f>IF(C69="○",IF('（別紙2-12）3月1日～3月31日'!AI69&lt;=7,"","×"),"")</f>
        <v/>
      </c>
      <c r="X69" s="180" t="str">
        <f t="shared" si="8"/>
        <v/>
      </c>
    </row>
    <row r="70" spans="1:24" s="112" customFormat="1" ht="30" customHeight="1" x14ac:dyDescent="0.4">
      <c r="A70" s="35">
        <v>57</v>
      </c>
      <c r="B70" s="103" t="str">
        <f>IF('（別紙2-12）3月1日～3月31日'!B70="","",'（別紙2-12）3月1日～3月31日'!B70)</f>
        <v/>
      </c>
      <c r="C70" s="202" t="str">
        <f>IF((COUNTA('（別紙2-1）4月1日～4月30日'!C70)+COUNTA('（別紙2-2）5月1日～5月31日'!C70)+COUNTA('（別紙2-3）6月1日～6月30日'!C70)+COUNTA('（別紙2-4）7月1日～7月31日'!C70)+COUNTA('（別紙2-5）8月1日～8月31日'!C70)+COUNTA('（別紙2-6）9月1日～9月30日'!C70)+COUNTA('（別紙2-7）10月1日～10月31日'!C70)+COUNTA('（別紙2-8）11月1日～11月30日'!C70)+COUNTA('（別紙2-9）12月1日～12月31日'!C70)+COUNTA('（別紙2-10）1月1日～1月31日'!C70)+COUNTA('（別紙2-11）2月1日～2月29日'!C70)+COUNTA('（別紙2-12）3月1日～3月31日'!C70))&gt;0,"○","")</f>
        <v/>
      </c>
      <c r="D70" s="220">
        <f>SUM('（別紙2-1）4月1日～4月30日'!$D70:$AG70)</f>
        <v>0</v>
      </c>
      <c r="E70" s="220">
        <f>SUM('（別紙2-2）5月1日～5月31日'!$D70:$AH70)</f>
        <v>0</v>
      </c>
      <c r="F70" s="220">
        <f>SUM('（別紙2-3）6月1日～6月30日'!$D70:$AG70)</f>
        <v>0</v>
      </c>
      <c r="G70" s="220">
        <f>SUM('（別紙2-4）7月1日～7月31日'!$D70:$AH70)</f>
        <v>0</v>
      </c>
      <c r="H70" s="220">
        <f>SUM('（別紙2-5）8月1日～8月31日'!$D70:$AH70)</f>
        <v>0</v>
      </c>
      <c r="I70" s="220">
        <f>SUM('（別紙2-6）9月1日～9月30日'!$D70:$AG70)</f>
        <v>0</v>
      </c>
      <c r="J70" s="220">
        <f>SUM('（別紙2-7）10月1日～10月31日'!$D70:$AH70)</f>
        <v>0</v>
      </c>
      <c r="K70" s="220">
        <f>SUM('（別紙2-8）11月1日～11月30日'!$D70:$AG70)</f>
        <v>0</v>
      </c>
      <c r="L70" s="220">
        <f>SUM('（別紙2-9）12月1日～12月31日'!$D70:$AH70)</f>
        <v>0</v>
      </c>
      <c r="M70" s="220">
        <f>SUM('（別紙2-10）1月1日～1月31日'!$D70:$AH70)</f>
        <v>0</v>
      </c>
      <c r="N70" s="220">
        <f>SUM('（別紙2-11）2月1日～2月29日'!$D70:$AF70)</f>
        <v>0</v>
      </c>
      <c r="O70" s="220">
        <f>SUM('（別紙2-12）3月1日～3月31日'!$D70:$AG70)</f>
        <v>0</v>
      </c>
      <c r="P70" s="221">
        <f t="shared" si="3"/>
        <v>0</v>
      </c>
      <c r="Q70" s="222" t="str">
        <f t="shared" si="4"/>
        <v/>
      </c>
      <c r="R70" s="222" t="str">
        <f t="shared" si="5"/>
        <v/>
      </c>
      <c r="S70" s="223" t="str">
        <f t="shared" si="6"/>
        <v/>
      </c>
      <c r="T70" s="224">
        <f t="shared" si="9"/>
        <v>0</v>
      </c>
      <c r="U70" s="161" t="str">
        <f>IF('（別紙2-12）3月1日～3月31日'!AI70&gt;15,"×","")</f>
        <v/>
      </c>
      <c r="V70" s="158" t="str">
        <f>IF('（別紙１）チェックリスト'!$B$43="",IF('（別紙2-12）3月1日～3月31日'!AI70&gt;10,"×",""),"")</f>
        <v/>
      </c>
      <c r="W70" s="158" t="str">
        <f>IF(C70="○",IF('（別紙2-12）3月1日～3月31日'!AI70&lt;=7,"","×"),"")</f>
        <v/>
      </c>
      <c r="X70" s="162" t="str">
        <f t="shared" si="8"/>
        <v/>
      </c>
    </row>
    <row r="71" spans="1:24" s="112" customFormat="1" ht="30" customHeight="1" x14ac:dyDescent="0.4">
      <c r="A71" s="35">
        <v>58</v>
      </c>
      <c r="B71" s="103" t="str">
        <f>IF('（別紙2-12）3月1日～3月31日'!B71="","",'（別紙2-12）3月1日～3月31日'!B71)</f>
        <v/>
      </c>
      <c r="C71" s="202" t="str">
        <f>IF((COUNTA('（別紙2-1）4月1日～4月30日'!C71)+COUNTA('（別紙2-2）5月1日～5月31日'!C71)+COUNTA('（別紙2-3）6月1日～6月30日'!C71)+COUNTA('（別紙2-4）7月1日～7月31日'!C71)+COUNTA('（別紙2-5）8月1日～8月31日'!C71)+COUNTA('（別紙2-6）9月1日～9月30日'!C71)+COUNTA('（別紙2-7）10月1日～10月31日'!C71)+COUNTA('（別紙2-8）11月1日～11月30日'!C71)+COUNTA('（別紙2-9）12月1日～12月31日'!C71)+COUNTA('（別紙2-10）1月1日～1月31日'!C71)+COUNTA('（別紙2-11）2月1日～2月29日'!C71)+COUNTA('（別紙2-12）3月1日～3月31日'!C71))&gt;0,"○","")</f>
        <v/>
      </c>
      <c r="D71" s="220">
        <f>SUM('（別紙2-1）4月1日～4月30日'!$D71:$AG71)</f>
        <v>0</v>
      </c>
      <c r="E71" s="220">
        <f>SUM('（別紙2-2）5月1日～5月31日'!$D71:$AH71)</f>
        <v>0</v>
      </c>
      <c r="F71" s="220">
        <f>SUM('（別紙2-3）6月1日～6月30日'!$D71:$AG71)</f>
        <v>0</v>
      </c>
      <c r="G71" s="220">
        <f>SUM('（別紙2-4）7月1日～7月31日'!$D71:$AH71)</f>
        <v>0</v>
      </c>
      <c r="H71" s="220">
        <f>SUM('（別紙2-5）8月1日～8月31日'!$D71:$AH71)</f>
        <v>0</v>
      </c>
      <c r="I71" s="220">
        <f>SUM('（別紙2-6）9月1日～9月30日'!$D71:$AG71)</f>
        <v>0</v>
      </c>
      <c r="J71" s="220">
        <f>SUM('（別紙2-7）10月1日～10月31日'!$D71:$AH71)</f>
        <v>0</v>
      </c>
      <c r="K71" s="220">
        <f>SUM('（別紙2-8）11月1日～11月30日'!$D71:$AG71)</f>
        <v>0</v>
      </c>
      <c r="L71" s="220">
        <f>SUM('（別紙2-9）12月1日～12月31日'!$D71:$AH71)</f>
        <v>0</v>
      </c>
      <c r="M71" s="220">
        <f>SUM('（別紙2-10）1月1日～1月31日'!$D71:$AH71)</f>
        <v>0</v>
      </c>
      <c r="N71" s="220">
        <f>SUM('（別紙2-11）2月1日～2月29日'!$D71:$AF71)</f>
        <v>0</v>
      </c>
      <c r="O71" s="220">
        <f>SUM('（別紙2-12）3月1日～3月31日'!$D71:$AG71)</f>
        <v>0</v>
      </c>
      <c r="P71" s="221">
        <f t="shared" si="3"/>
        <v>0</v>
      </c>
      <c r="Q71" s="222" t="str">
        <f t="shared" si="4"/>
        <v/>
      </c>
      <c r="R71" s="222" t="str">
        <f t="shared" si="5"/>
        <v/>
      </c>
      <c r="S71" s="223" t="str">
        <f t="shared" si="6"/>
        <v/>
      </c>
      <c r="T71" s="224">
        <f t="shared" si="9"/>
        <v>0</v>
      </c>
      <c r="U71" s="161" t="str">
        <f>IF('（別紙2-12）3月1日～3月31日'!AI71&gt;15,"×","")</f>
        <v/>
      </c>
      <c r="V71" s="158" t="str">
        <f>IF('（別紙１）チェックリスト'!$B$43="",IF('（別紙2-12）3月1日～3月31日'!AI71&gt;10,"×",""),"")</f>
        <v/>
      </c>
      <c r="W71" s="158" t="str">
        <f>IF(C71="○",IF('（別紙2-12）3月1日～3月31日'!AI71&lt;=7,"","×"),"")</f>
        <v/>
      </c>
      <c r="X71" s="162" t="str">
        <f t="shared" si="8"/>
        <v/>
      </c>
    </row>
    <row r="72" spans="1:24" s="112" customFormat="1" ht="30" customHeight="1" x14ac:dyDescent="0.4">
      <c r="A72" s="35">
        <v>59</v>
      </c>
      <c r="B72" s="103" t="str">
        <f>IF('（別紙2-12）3月1日～3月31日'!B72="","",'（別紙2-12）3月1日～3月31日'!B72)</f>
        <v/>
      </c>
      <c r="C72" s="202" t="str">
        <f>IF((COUNTA('（別紙2-1）4月1日～4月30日'!C72)+COUNTA('（別紙2-2）5月1日～5月31日'!C72)+COUNTA('（別紙2-3）6月1日～6月30日'!C72)+COUNTA('（別紙2-4）7月1日～7月31日'!C72)+COUNTA('（別紙2-5）8月1日～8月31日'!C72)+COUNTA('（別紙2-6）9月1日～9月30日'!C72)+COUNTA('（別紙2-7）10月1日～10月31日'!C72)+COUNTA('（別紙2-8）11月1日～11月30日'!C72)+COUNTA('（別紙2-9）12月1日～12月31日'!C72)+COUNTA('（別紙2-10）1月1日～1月31日'!C72)+COUNTA('（別紙2-11）2月1日～2月29日'!C72)+COUNTA('（別紙2-12）3月1日～3月31日'!C72))&gt;0,"○","")</f>
        <v/>
      </c>
      <c r="D72" s="220">
        <f>SUM('（別紙2-1）4月1日～4月30日'!$D72:$AG72)</f>
        <v>0</v>
      </c>
      <c r="E72" s="220">
        <f>SUM('（別紙2-2）5月1日～5月31日'!$D72:$AH72)</f>
        <v>0</v>
      </c>
      <c r="F72" s="220">
        <f>SUM('（別紙2-3）6月1日～6月30日'!$D72:$AG72)</f>
        <v>0</v>
      </c>
      <c r="G72" s="220">
        <f>SUM('（別紙2-4）7月1日～7月31日'!$D72:$AH72)</f>
        <v>0</v>
      </c>
      <c r="H72" s="220">
        <f>SUM('（別紙2-5）8月1日～8月31日'!$D72:$AH72)</f>
        <v>0</v>
      </c>
      <c r="I72" s="220">
        <f>SUM('（別紙2-6）9月1日～9月30日'!$D72:$AG72)</f>
        <v>0</v>
      </c>
      <c r="J72" s="220">
        <f>SUM('（別紙2-7）10月1日～10月31日'!$D72:$AH72)</f>
        <v>0</v>
      </c>
      <c r="K72" s="220">
        <f>SUM('（別紙2-8）11月1日～11月30日'!$D72:$AG72)</f>
        <v>0</v>
      </c>
      <c r="L72" s="220">
        <f>SUM('（別紙2-9）12月1日～12月31日'!$D72:$AH72)</f>
        <v>0</v>
      </c>
      <c r="M72" s="220">
        <f>SUM('（別紙2-10）1月1日～1月31日'!$D72:$AH72)</f>
        <v>0</v>
      </c>
      <c r="N72" s="220">
        <f>SUM('（別紙2-11）2月1日～2月29日'!$D72:$AF72)</f>
        <v>0</v>
      </c>
      <c r="O72" s="220">
        <f>SUM('（別紙2-12）3月1日～3月31日'!$D72:$AG72)</f>
        <v>0</v>
      </c>
      <c r="P72" s="221">
        <f t="shared" si="3"/>
        <v>0</v>
      </c>
      <c r="Q72" s="222" t="str">
        <f t="shared" si="4"/>
        <v/>
      </c>
      <c r="R72" s="222" t="str">
        <f t="shared" si="5"/>
        <v/>
      </c>
      <c r="S72" s="223" t="str">
        <f t="shared" si="6"/>
        <v/>
      </c>
      <c r="T72" s="224">
        <f t="shared" si="9"/>
        <v>0</v>
      </c>
      <c r="U72" s="161" t="str">
        <f>IF('（別紙2-12）3月1日～3月31日'!AI72&gt;15,"×","")</f>
        <v/>
      </c>
      <c r="V72" s="158" t="str">
        <f>IF('（別紙１）チェックリスト'!$B$43="",IF('（別紙2-12）3月1日～3月31日'!AI72&gt;10,"×",""),"")</f>
        <v/>
      </c>
      <c r="W72" s="158" t="str">
        <f>IF(C72="○",IF('（別紙2-12）3月1日～3月31日'!AI72&lt;=7,"","×"),"")</f>
        <v/>
      </c>
      <c r="X72" s="162" t="str">
        <f t="shared" si="8"/>
        <v/>
      </c>
    </row>
    <row r="73" spans="1:24" s="112" customFormat="1" ht="30" customHeight="1" thickBot="1" x14ac:dyDescent="0.45">
      <c r="A73" s="35">
        <v>60</v>
      </c>
      <c r="B73" s="106" t="str">
        <f>IF('（別紙2-12）3月1日～3月31日'!B73="","",'（別紙2-12）3月1日～3月31日'!B73)</f>
        <v/>
      </c>
      <c r="C73" s="208" t="str">
        <f>IF((COUNTA('（別紙2-1）4月1日～4月30日'!C73)+COUNTA('（別紙2-2）5月1日～5月31日'!C73)+COUNTA('（別紙2-3）6月1日～6月30日'!C73)+COUNTA('（別紙2-4）7月1日～7月31日'!C73)+COUNTA('（別紙2-5）8月1日～8月31日'!C73)+COUNTA('（別紙2-6）9月1日～9月30日'!C73)+COUNTA('（別紙2-7）10月1日～10月31日'!C73)+COUNTA('（別紙2-8）11月1日～11月30日'!C73)+COUNTA('（別紙2-9）12月1日～12月31日'!C73)+COUNTA('（別紙2-10）1月1日～1月31日'!C73)+COUNTA('（別紙2-11）2月1日～2月29日'!C73)+COUNTA('（別紙2-12）3月1日～3月31日'!C73))&gt;0,"○","")</f>
        <v/>
      </c>
      <c r="D73" s="220">
        <f>SUM('（別紙2-1）4月1日～4月30日'!$D73:$AG73)</f>
        <v>0</v>
      </c>
      <c r="E73" s="220">
        <f>SUM('（別紙2-2）5月1日～5月31日'!$D73:$AH73)</f>
        <v>0</v>
      </c>
      <c r="F73" s="220">
        <f>SUM('（別紙2-3）6月1日～6月30日'!$D73:$AG73)</f>
        <v>0</v>
      </c>
      <c r="G73" s="220">
        <f>SUM('（別紙2-4）7月1日～7月31日'!$D73:$AH73)</f>
        <v>0</v>
      </c>
      <c r="H73" s="220">
        <f>SUM('（別紙2-5）8月1日～8月31日'!$D73:$AH73)</f>
        <v>0</v>
      </c>
      <c r="I73" s="220">
        <f>SUM('（別紙2-6）9月1日～9月30日'!$D73:$AG73)</f>
        <v>0</v>
      </c>
      <c r="J73" s="220">
        <f>SUM('（別紙2-7）10月1日～10月31日'!$D73:$AH73)</f>
        <v>0</v>
      </c>
      <c r="K73" s="220">
        <f>SUM('（別紙2-8）11月1日～11月30日'!$D73:$AG73)</f>
        <v>0</v>
      </c>
      <c r="L73" s="220">
        <f>SUM('（別紙2-9）12月1日～12月31日'!$D73:$AH73)</f>
        <v>0</v>
      </c>
      <c r="M73" s="220">
        <f>SUM('（別紙2-10）1月1日～1月31日'!$D73:$AH73)</f>
        <v>0</v>
      </c>
      <c r="N73" s="220">
        <f>SUM('（別紙2-11）2月1日～2月29日'!$D73:$AF73)</f>
        <v>0</v>
      </c>
      <c r="O73" s="220">
        <f>SUM('（別紙2-12）3月1日～3月31日'!$D73:$AG73)</f>
        <v>0</v>
      </c>
      <c r="P73" s="221">
        <f t="shared" si="3"/>
        <v>0</v>
      </c>
      <c r="Q73" s="222" t="str">
        <f t="shared" si="4"/>
        <v/>
      </c>
      <c r="R73" s="222" t="str">
        <f t="shared" si="5"/>
        <v/>
      </c>
      <c r="S73" s="223" t="str">
        <f t="shared" si="6"/>
        <v/>
      </c>
      <c r="T73" s="224">
        <f t="shared" si="9"/>
        <v>0</v>
      </c>
      <c r="U73" s="165" t="str">
        <f>IF('（別紙2-12）3月1日～3月31日'!AI73&gt;15,"×","")</f>
        <v/>
      </c>
      <c r="V73" s="166" t="str">
        <f>IF('（別紙１）チェックリスト'!$B$43="",IF('（別紙2-12）3月1日～3月31日'!AI73&gt;10,"×",""),"")</f>
        <v/>
      </c>
      <c r="W73" s="166" t="str">
        <f>IF(C73="○",IF('（別紙2-12）3月1日～3月31日'!AI73&lt;=7,"","×"),"")</f>
        <v/>
      </c>
      <c r="X73" s="167" t="str">
        <f t="shared" si="8"/>
        <v/>
      </c>
    </row>
    <row r="74" spans="1:24" s="112" customFormat="1" ht="30" customHeight="1" x14ac:dyDescent="0.4">
      <c r="A74" s="71">
        <v>61</v>
      </c>
      <c r="B74" s="103" t="str">
        <f>IF('（別紙2-12）3月1日～3月31日'!B74="","",'（別紙2-12）3月1日～3月31日'!B74)</f>
        <v/>
      </c>
      <c r="C74" s="214" t="str">
        <f>IF((COUNTA('（別紙2-1）4月1日～4月30日'!C74)+COUNTA('（別紙2-2）5月1日～5月31日'!C74)+COUNTA('（別紙2-3）6月1日～6月30日'!C74)+COUNTA('（別紙2-4）7月1日～7月31日'!C74)+COUNTA('（別紙2-5）8月1日～8月31日'!C74)+COUNTA('（別紙2-6）9月1日～9月30日'!C74)+COUNTA('（別紙2-7）10月1日～10月31日'!C74)+COUNTA('（別紙2-8）11月1日～11月30日'!C74)+COUNTA('（別紙2-9）12月1日～12月31日'!C74)+COUNTA('（別紙2-10）1月1日～1月31日'!C74)+COUNTA('（別紙2-11）2月1日～2月29日'!C74)+COUNTA('（別紙2-12）3月1日～3月31日'!C74))&gt;0,"○","")</f>
        <v/>
      </c>
      <c r="D74" s="225">
        <f>SUM('（別紙2-1）4月1日～4月30日'!$D74:$AG74)</f>
        <v>0</v>
      </c>
      <c r="E74" s="225">
        <f>SUM('（別紙2-2）5月1日～5月31日'!$D74:$AH74)</f>
        <v>0</v>
      </c>
      <c r="F74" s="225">
        <f>SUM('（別紙2-3）6月1日～6月30日'!$D74:$AG74)</f>
        <v>0</v>
      </c>
      <c r="G74" s="225">
        <f>SUM('（別紙2-4）7月1日～7月31日'!$D74:$AH74)</f>
        <v>0</v>
      </c>
      <c r="H74" s="225">
        <f>SUM('（別紙2-5）8月1日～8月31日'!$D74:$AH74)</f>
        <v>0</v>
      </c>
      <c r="I74" s="225">
        <f>SUM('（別紙2-6）9月1日～9月30日'!$D74:$AG74)</f>
        <v>0</v>
      </c>
      <c r="J74" s="225">
        <f>SUM('（別紙2-7）10月1日～10月31日'!$D74:$AH74)</f>
        <v>0</v>
      </c>
      <c r="K74" s="225">
        <f>SUM('（別紙2-8）11月1日～11月30日'!$D74:$AG74)</f>
        <v>0</v>
      </c>
      <c r="L74" s="225">
        <f>SUM('（別紙2-9）12月1日～12月31日'!$D74:$AH74)</f>
        <v>0</v>
      </c>
      <c r="M74" s="225">
        <f>SUM('（別紙2-10）1月1日～1月31日'!$D74:$AH74)</f>
        <v>0</v>
      </c>
      <c r="N74" s="225">
        <f>SUM('（別紙2-11）2月1日～2月29日'!$D74:$AF74)</f>
        <v>0</v>
      </c>
      <c r="O74" s="225">
        <f>SUM('（別紙2-12）3月1日～3月31日'!$D74:$AG74)</f>
        <v>0</v>
      </c>
      <c r="P74" s="226">
        <f t="shared" si="3"/>
        <v>0</v>
      </c>
      <c r="Q74" s="227" t="str">
        <f t="shared" si="4"/>
        <v/>
      </c>
      <c r="R74" s="227" t="str">
        <f t="shared" si="5"/>
        <v/>
      </c>
      <c r="S74" s="228" t="str">
        <f t="shared" si="6"/>
        <v/>
      </c>
      <c r="T74" s="229">
        <f t="shared" si="9"/>
        <v>0</v>
      </c>
      <c r="U74" s="172" t="str">
        <f>IF('（別紙2-12）3月1日～3月31日'!AI74&gt;15,"×","")</f>
        <v/>
      </c>
      <c r="V74" s="173" t="str">
        <f>IF('（別紙１）チェックリスト'!$B$43="",IF('（別紙2-12）3月1日～3月31日'!AI74&gt;10,"×",""),"")</f>
        <v/>
      </c>
      <c r="W74" s="173" t="str">
        <f>IF(C74="○",IF('（別紙2-12）3月1日～3月31日'!AI74&lt;=7,"","×"),"")</f>
        <v/>
      </c>
      <c r="X74" s="174" t="str">
        <f t="shared" si="8"/>
        <v/>
      </c>
    </row>
    <row r="75" spans="1:24" s="112" customFormat="1" ht="30" customHeight="1" x14ac:dyDescent="0.4">
      <c r="A75" s="35">
        <v>62</v>
      </c>
      <c r="B75" s="103" t="str">
        <f>IF('（別紙2-12）3月1日～3月31日'!B75="","",'（別紙2-12）3月1日～3月31日'!B75)</f>
        <v/>
      </c>
      <c r="C75" s="202" t="str">
        <f>IF((COUNTA('（別紙2-1）4月1日～4月30日'!C75)+COUNTA('（別紙2-2）5月1日～5月31日'!C75)+COUNTA('（別紙2-3）6月1日～6月30日'!C75)+COUNTA('（別紙2-4）7月1日～7月31日'!C75)+COUNTA('（別紙2-5）8月1日～8月31日'!C75)+COUNTA('（別紙2-6）9月1日～9月30日'!C75)+COUNTA('（別紙2-7）10月1日～10月31日'!C75)+COUNTA('（別紙2-8）11月1日～11月30日'!C75)+COUNTA('（別紙2-9）12月1日～12月31日'!C75)+COUNTA('（別紙2-10）1月1日～1月31日'!C75)+COUNTA('（別紙2-11）2月1日～2月29日'!C75)+COUNTA('（別紙2-12）3月1日～3月31日'!C75))&gt;0,"○","")</f>
        <v/>
      </c>
      <c r="D75" s="220">
        <f>SUM('（別紙2-1）4月1日～4月30日'!$D75:$AG75)</f>
        <v>0</v>
      </c>
      <c r="E75" s="220">
        <f>SUM('（別紙2-2）5月1日～5月31日'!$D75:$AH75)</f>
        <v>0</v>
      </c>
      <c r="F75" s="220">
        <f>SUM('（別紙2-3）6月1日～6月30日'!$D75:$AG75)</f>
        <v>0</v>
      </c>
      <c r="G75" s="220">
        <f>SUM('（別紙2-4）7月1日～7月31日'!$D75:$AH75)</f>
        <v>0</v>
      </c>
      <c r="H75" s="220">
        <f>SUM('（別紙2-5）8月1日～8月31日'!$D75:$AH75)</f>
        <v>0</v>
      </c>
      <c r="I75" s="220">
        <f>SUM('（別紙2-6）9月1日～9月30日'!$D75:$AG75)</f>
        <v>0</v>
      </c>
      <c r="J75" s="220">
        <f>SUM('（別紙2-7）10月1日～10月31日'!$D75:$AH75)</f>
        <v>0</v>
      </c>
      <c r="K75" s="220">
        <f>SUM('（別紙2-8）11月1日～11月30日'!$D75:$AG75)</f>
        <v>0</v>
      </c>
      <c r="L75" s="220">
        <f>SUM('（別紙2-9）12月1日～12月31日'!$D75:$AH75)</f>
        <v>0</v>
      </c>
      <c r="M75" s="220">
        <f>SUM('（別紙2-10）1月1日～1月31日'!$D75:$AH75)</f>
        <v>0</v>
      </c>
      <c r="N75" s="220">
        <f>SUM('（別紙2-11）2月1日～2月29日'!$D75:$AF75)</f>
        <v>0</v>
      </c>
      <c r="O75" s="220">
        <f>SUM('（別紙2-12）3月1日～3月31日'!$D75:$AG75)</f>
        <v>0</v>
      </c>
      <c r="P75" s="221">
        <f t="shared" si="3"/>
        <v>0</v>
      </c>
      <c r="Q75" s="222" t="str">
        <f t="shared" si="4"/>
        <v/>
      </c>
      <c r="R75" s="222" t="str">
        <f t="shared" si="5"/>
        <v/>
      </c>
      <c r="S75" s="223" t="str">
        <f t="shared" si="6"/>
        <v/>
      </c>
      <c r="T75" s="224">
        <f t="shared" si="9"/>
        <v>0</v>
      </c>
      <c r="U75" s="161" t="str">
        <f>IF('（別紙2-12）3月1日～3月31日'!AI75&gt;15,"×","")</f>
        <v/>
      </c>
      <c r="V75" s="158" t="str">
        <f>IF('（別紙１）チェックリスト'!$B$43="",IF('（別紙2-12）3月1日～3月31日'!AI75&gt;10,"×",""),"")</f>
        <v/>
      </c>
      <c r="W75" s="158" t="str">
        <f>IF(C75="○",IF('（別紙2-12）3月1日～3月31日'!AI75&lt;=7,"","×"),"")</f>
        <v/>
      </c>
      <c r="X75" s="162" t="str">
        <f t="shared" si="8"/>
        <v/>
      </c>
    </row>
    <row r="76" spans="1:24" s="112" customFormat="1" ht="30" customHeight="1" x14ac:dyDescent="0.4">
      <c r="A76" s="35">
        <v>63</v>
      </c>
      <c r="B76" s="103" t="str">
        <f>IF('（別紙2-12）3月1日～3月31日'!B76="","",'（別紙2-12）3月1日～3月31日'!B76)</f>
        <v/>
      </c>
      <c r="C76" s="202" t="str">
        <f>IF((COUNTA('（別紙2-1）4月1日～4月30日'!C76)+COUNTA('（別紙2-2）5月1日～5月31日'!C76)+COUNTA('（別紙2-3）6月1日～6月30日'!C76)+COUNTA('（別紙2-4）7月1日～7月31日'!C76)+COUNTA('（別紙2-5）8月1日～8月31日'!C76)+COUNTA('（別紙2-6）9月1日～9月30日'!C76)+COUNTA('（別紙2-7）10月1日～10月31日'!C76)+COUNTA('（別紙2-8）11月1日～11月30日'!C76)+COUNTA('（別紙2-9）12月1日～12月31日'!C76)+COUNTA('（別紙2-10）1月1日～1月31日'!C76)+COUNTA('（別紙2-11）2月1日～2月29日'!C76)+COUNTA('（別紙2-12）3月1日～3月31日'!C76))&gt;0,"○","")</f>
        <v/>
      </c>
      <c r="D76" s="220">
        <f>SUM('（別紙2-1）4月1日～4月30日'!$D76:$AG76)</f>
        <v>0</v>
      </c>
      <c r="E76" s="220">
        <f>SUM('（別紙2-2）5月1日～5月31日'!$D76:$AH76)</f>
        <v>0</v>
      </c>
      <c r="F76" s="220">
        <f>SUM('（別紙2-3）6月1日～6月30日'!$D76:$AG76)</f>
        <v>0</v>
      </c>
      <c r="G76" s="220">
        <f>SUM('（別紙2-4）7月1日～7月31日'!$D76:$AH76)</f>
        <v>0</v>
      </c>
      <c r="H76" s="220">
        <f>SUM('（別紙2-5）8月1日～8月31日'!$D76:$AH76)</f>
        <v>0</v>
      </c>
      <c r="I76" s="220">
        <f>SUM('（別紙2-6）9月1日～9月30日'!$D76:$AG76)</f>
        <v>0</v>
      </c>
      <c r="J76" s="220">
        <f>SUM('（別紙2-7）10月1日～10月31日'!$D76:$AH76)</f>
        <v>0</v>
      </c>
      <c r="K76" s="220">
        <f>SUM('（別紙2-8）11月1日～11月30日'!$D76:$AG76)</f>
        <v>0</v>
      </c>
      <c r="L76" s="220">
        <f>SUM('（別紙2-9）12月1日～12月31日'!$D76:$AH76)</f>
        <v>0</v>
      </c>
      <c r="M76" s="220">
        <f>SUM('（別紙2-10）1月1日～1月31日'!$D76:$AH76)</f>
        <v>0</v>
      </c>
      <c r="N76" s="220">
        <f>SUM('（別紙2-11）2月1日～2月29日'!$D76:$AF76)</f>
        <v>0</v>
      </c>
      <c r="O76" s="220">
        <f>SUM('（別紙2-12）3月1日～3月31日'!$D76:$AG76)</f>
        <v>0</v>
      </c>
      <c r="P76" s="221">
        <f t="shared" si="3"/>
        <v>0</v>
      </c>
      <c r="Q76" s="222" t="str">
        <f t="shared" si="4"/>
        <v/>
      </c>
      <c r="R76" s="222" t="str">
        <f t="shared" si="5"/>
        <v/>
      </c>
      <c r="S76" s="223" t="str">
        <f t="shared" si="6"/>
        <v/>
      </c>
      <c r="T76" s="224">
        <f t="shared" si="9"/>
        <v>0</v>
      </c>
      <c r="U76" s="161" t="str">
        <f>IF('（別紙2-12）3月1日～3月31日'!AI76&gt;15,"×","")</f>
        <v/>
      </c>
      <c r="V76" s="158" t="str">
        <f>IF('（別紙１）チェックリスト'!$B$43="",IF('（別紙2-12）3月1日～3月31日'!AI76&gt;10,"×",""),"")</f>
        <v/>
      </c>
      <c r="W76" s="158" t="str">
        <f>IF(C76="○",IF('（別紙2-12）3月1日～3月31日'!AI76&lt;=7,"","×"),"")</f>
        <v/>
      </c>
      <c r="X76" s="162" t="str">
        <f t="shared" si="8"/>
        <v/>
      </c>
    </row>
    <row r="77" spans="1:24" s="112" customFormat="1" ht="30" customHeight="1" x14ac:dyDescent="0.4">
      <c r="A77" s="35">
        <v>64</v>
      </c>
      <c r="B77" s="103" t="str">
        <f>IF('（別紙2-12）3月1日～3月31日'!B77="","",'（別紙2-12）3月1日～3月31日'!B77)</f>
        <v/>
      </c>
      <c r="C77" s="202" t="str">
        <f>IF((COUNTA('（別紙2-1）4月1日～4月30日'!C77)+COUNTA('（別紙2-2）5月1日～5月31日'!C77)+COUNTA('（別紙2-3）6月1日～6月30日'!C77)+COUNTA('（別紙2-4）7月1日～7月31日'!C77)+COUNTA('（別紙2-5）8月1日～8月31日'!C77)+COUNTA('（別紙2-6）9月1日～9月30日'!C77)+COUNTA('（別紙2-7）10月1日～10月31日'!C77)+COUNTA('（別紙2-8）11月1日～11月30日'!C77)+COUNTA('（別紙2-9）12月1日～12月31日'!C77)+COUNTA('（別紙2-10）1月1日～1月31日'!C77)+COUNTA('（別紙2-11）2月1日～2月29日'!C77)+COUNTA('（別紙2-12）3月1日～3月31日'!C77))&gt;0,"○","")</f>
        <v/>
      </c>
      <c r="D77" s="220">
        <f>SUM('（別紙2-1）4月1日～4月30日'!$D77:$AG77)</f>
        <v>0</v>
      </c>
      <c r="E77" s="220">
        <f>SUM('（別紙2-2）5月1日～5月31日'!$D77:$AH77)</f>
        <v>0</v>
      </c>
      <c r="F77" s="220">
        <f>SUM('（別紙2-3）6月1日～6月30日'!$D77:$AG77)</f>
        <v>0</v>
      </c>
      <c r="G77" s="220">
        <f>SUM('（別紙2-4）7月1日～7月31日'!$D77:$AH77)</f>
        <v>0</v>
      </c>
      <c r="H77" s="220">
        <f>SUM('（別紙2-5）8月1日～8月31日'!$D77:$AH77)</f>
        <v>0</v>
      </c>
      <c r="I77" s="220">
        <f>SUM('（別紙2-6）9月1日～9月30日'!$D77:$AG77)</f>
        <v>0</v>
      </c>
      <c r="J77" s="220">
        <f>SUM('（別紙2-7）10月1日～10月31日'!$D77:$AH77)</f>
        <v>0</v>
      </c>
      <c r="K77" s="220">
        <f>SUM('（別紙2-8）11月1日～11月30日'!$D77:$AG77)</f>
        <v>0</v>
      </c>
      <c r="L77" s="220">
        <f>SUM('（別紙2-9）12月1日～12月31日'!$D77:$AH77)</f>
        <v>0</v>
      </c>
      <c r="M77" s="220">
        <f>SUM('（別紙2-10）1月1日～1月31日'!$D77:$AH77)</f>
        <v>0</v>
      </c>
      <c r="N77" s="220">
        <f>SUM('（別紙2-11）2月1日～2月29日'!$D77:$AF77)</f>
        <v>0</v>
      </c>
      <c r="O77" s="220">
        <f>SUM('（別紙2-12）3月1日～3月31日'!$D77:$AG77)</f>
        <v>0</v>
      </c>
      <c r="P77" s="221">
        <f t="shared" si="3"/>
        <v>0</v>
      </c>
      <c r="Q77" s="222" t="str">
        <f t="shared" si="4"/>
        <v/>
      </c>
      <c r="R77" s="222" t="str">
        <f t="shared" si="5"/>
        <v/>
      </c>
      <c r="S77" s="223" t="str">
        <f t="shared" si="6"/>
        <v/>
      </c>
      <c r="T77" s="224">
        <f t="shared" si="9"/>
        <v>0</v>
      </c>
      <c r="U77" s="161" t="str">
        <f>IF('（別紙2-12）3月1日～3月31日'!AI77&gt;15,"×","")</f>
        <v/>
      </c>
      <c r="V77" s="158" t="str">
        <f>IF('（別紙１）チェックリスト'!$B$43="",IF('（別紙2-12）3月1日～3月31日'!AI77&gt;10,"×",""),"")</f>
        <v/>
      </c>
      <c r="W77" s="158" t="str">
        <f>IF(C77="○",IF('（別紙2-12）3月1日～3月31日'!AI77&lt;=7,"","×"),"")</f>
        <v/>
      </c>
      <c r="X77" s="162" t="str">
        <f t="shared" si="8"/>
        <v/>
      </c>
    </row>
    <row r="78" spans="1:24" s="112" customFormat="1" ht="30" customHeight="1" thickBot="1" x14ac:dyDescent="0.45">
      <c r="A78" s="37">
        <v>65</v>
      </c>
      <c r="B78" s="104" t="str">
        <f>IF('（別紙2-12）3月1日～3月31日'!B78="","",'（別紙2-12）3月1日～3月31日'!B78)</f>
        <v/>
      </c>
      <c r="C78" s="208" t="str">
        <f>IF((COUNTA('（別紙2-1）4月1日～4月30日'!C78)+COUNTA('（別紙2-2）5月1日～5月31日'!C78)+COUNTA('（別紙2-3）6月1日～6月30日'!C78)+COUNTA('（別紙2-4）7月1日～7月31日'!C78)+COUNTA('（別紙2-5）8月1日～8月31日'!C78)+COUNTA('（別紙2-6）9月1日～9月30日'!C78)+COUNTA('（別紙2-7）10月1日～10月31日'!C78)+COUNTA('（別紙2-8）11月1日～11月30日'!C78)+COUNTA('（別紙2-9）12月1日～12月31日'!C78)+COUNTA('（別紙2-10）1月1日～1月31日'!C78)+COUNTA('（別紙2-11）2月1日～2月29日'!C78)+COUNTA('（別紙2-12）3月1日～3月31日'!C78))&gt;0,"○","")</f>
        <v/>
      </c>
      <c r="D78" s="209">
        <f>SUM('（別紙2-1）4月1日～4月30日'!$D78:$AG78)</f>
        <v>0</v>
      </c>
      <c r="E78" s="209">
        <f>SUM('（別紙2-2）5月1日～5月31日'!$D78:$AH78)</f>
        <v>0</v>
      </c>
      <c r="F78" s="209">
        <f>SUM('（別紙2-3）6月1日～6月30日'!$D78:$AG78)</f>
        <v>0</v>
      </c>
      <c r="G78" s="209">
        <f>SUM('（別紙2-4）7月1日～7月31日'!$D78:$AH78)</f>
        <v>0</v>
      </c>
      <c r="H78" s="209">
        <f>SUM('（別紙2-5）8月1日～8月31日'!$D78:$AH78)</f>
        <v>0</v>
      </c>
      <c r="I78" s="209">
        <f>SUM('（別紙2-6）9月1日～9月30日'!$D78:$AG78)</f>
        <v>0</v>
      </c>
      <c r="J78" s="209">
        <f>SUM('（別紙2-7）10月1日～10月31日'!$D78:$AH78)</f>
        <v>0</v>
      </c>
      <c r="K78" s="209">
        <f>SUM('（別紙2-8）11月1日～11月30日'!$D78:$AG78)</f>
        <v>0</v>
      </c>
      <c r="L78" s="209">
        <f>SUM('（別紙2-9）12月1日～12月31日'!$D78:$AH78)</f>
        <v>0</v>
      </c>
      <c r="M78" s="209">
        <f>SUM('（別紙2-10）1月1日～1月31日'!$D78:$AH78)</f>
        <v>0</v>
      </c>
      <c r="N78" s="209">
        <f>SUM('（別紙2-11）2月1日～2月29日'!$D78:$AF78)</f>
        <v>0</v>
      </c>
      <c r="O78" s="209">
        <f>SUM('（別紙2-12）3月1日～3月31日'!$D78:$AG78)</f>
        <v>0</v>
      </c>
      <c r="P78" s="210">
        <f t="shared" si="3"/>
        <v>0</v>
      </c>
      <c r="Q78" s="211" t="str">
        <f t="shared" si="4"/>
        <v/>
      </c>
      <c r="R78" s="211" t="str">
        <f t="shared" si="5"/>
        <v/>
      </c>
      <c r="S78" s="212" t="str">
        <f t="shared" si="6"/>
        <v/>
      </c>
      <c r="T78" s="213">
        <f t="shared" ref="T78:T109" si="10">P78*10000</f>
        <v>0</v>
      </c>
      <c r="U78" s="175" t="str">
        <f>IF('（別紙2-12）3月1日～3月31日'!AI78&gt;15,"×","")</f>
        <v/>
      </c>
      <c r="V78" s="176" t="str">
        <f>IF('（別紙１）チェックリスト'!$B$43="",IF('（別紙2-12）3月1日～3月31日'!AI78&gt;10,"×",""),"")</f>
        <v/>
      </c>
      <c r="W78" s="176" t="str">
        <f>IF(C78="○",IF('（別紙2-12）3月1日～3月31日'!AI78&lt;=7,"","×"),"")</f>
        <v/>
      </c>
      <c r="X78" s="177" t="str">
        <f t="shared" si="8"/>
        <v/>
      </c>
    </row>
    <row r="79" spans="1:24" s="112" customFormat="1" ht="30" customHeight="1" x14ac:dyDescent="0.4">
      <c r="A79" s="64">
        <v>66</v>
      </c>
      <c r="B79" s="105" t="str">
        <f>IF('（別紙2-12）3月1日～3月31日'!B79="","",'（別紙2-12）3月1日～3月31日'!B79)</f>
        <v/>
      </c>
      <c r="C79" s="214" t="str">
        <f>IF((COUNTA('（別紙2-1）4月1日～4月30日'!C79)+COUNTA('（別紙2-2）5月1日～5月31日'!C79)+COUNTA('（別紙2-3）6月1日～6月30日'!C79)+COUNTA('（別紙2-4）7月1日～7月31日'!C79)+COUNTA('（別紙2-5）8月1日～8月31日'!C79)+COUNTA('（別紙2-6）9月1日～9月30日'!C79)+COUNTA('（別紙2-7）10月1日～10月31日'!C79)+COUNTA('（別紙2-8）11月1日～11月30日'!C79)+COUNTA('（別紙2-9）12月1日～12月31日'!C79)+COUNTA('（別紙2-10）1月1日～1月31日'!C79)+COUNTA('（別紙2-11）2月1日～2月29日'!C79)+COUNTA('（別紙2-12）3月1日～3月31日'!C79))&gt;0,"○","")</f>
        <v/>
      </c>
      <c r="D79" s="230">
        <f>SUM('（別紙2-1）4月1日～4月30日'!$D79:$AG79)</f>
        <v>0</v>
      </c>
      <c r="E79" s="230">
        <f>SUM('（別紙2-2）5月1日～5月31日'!$D79:$AH79)</f>
        <v>0</v>
      </c>
      <c r="F79" s="230">
        <f>SUM('（別紙2-3）6月1日～6月30日'!$D79:$AG79)</f>
        <v>0</v>
      </c>
      <c r="G79" s="230">
        <f>SUM('（別紙2-4）7月1日～7月31日'!$D79:$AH79)</f>
        <v>0</v>
      </c>
      <c r="H79" s="230">
        <f>SUM('（別紙2-5）8月1日～8月31日'!$D79:$AH79)</f>
        <v>0</v>
      </c>
      <c r="I79" s="230">
        <f>SUM('（別紙2-6）9月1日～9月30日'!$D79:$AG79)</f>
        <v>0</v>
      </c>
      <c r="J79" s="230">
        <f>SUM('（別紙2-7）10月1日～10月31日'!$D79:$AH79)</f>
        <v>0</v>
      </c>
      <c r="K79" s="230">
        <f>SUM('（別紙2-8）11月1日～11月30日'!$D79:$AG79)</f>
        <v>0</v>
      </c>
      <c r="L79" s="230">
        <f>SUM('（別紙2-9）12月1日～12月31日'!$D79:$AH79)</f>
        <v>0</v>
      </c>
      <c r="M79" s="230">
        <f>SUM('（別紙2-10）1月1日～1月31日'!$D79:$AH79)</f>
        <v>0</v>
      </c>
      <c r="N79" s="230">
        <f>SUM('（別紙2-11）2月1日～2月29日'!$D79:$AF79)</f>
        <v>0</v>
      </c>
      <c r="O79" s="230">
        <f>SUM('（別紙2-12）3月1日～3月31日'!$D79:$AG79)</f>
        <v>0</v>
      </c>
      <c r="P79" s="231">
        <f t="shared" ref="P79:P142" si="11">SUM(D79:O79)</f>
        <v>0</v>
      </c>
      <c r="Q79" s="232" t="str">
        <f t="shared" ref="Q79:Q142" si="12">IF((D79&gt;0),2304,IF((E79&gt;0),2305,IF((F79&gt;0),2306,IF((G79&gt;0),2307,IF((H79&gt;0),2308,IF((I79&gt;0),2309,
IF((J79&gt;0),2310,IF((K79&gt;0),2311,IF((L79&gt;0),2312,IF((M79&gt;0),2401,IF((N79&gt;0),2402,IF((O79&gt;0),2403,""))))))))))))</f>
        <v/>
      </c>
      <c r="R79" s="232" t="str">
        <f t="shared" ref="R79:R142" si="13">IF((O79&gt;0),2403,IF((N79&gt;0),2402,IF((M79&gt;0),2401,IF((L79&gt;0),2312,IF((K79&gt;0),2311,IF((J79&gt;0),2310,
IF((I79&gt;0),2309,IF((H79&gt;0),2308,IF((G79&gt;0),2307,IF((F79&gt;0),2306,IF((E79&gt;0),2305,IF((D79&gt;0),2304,""))))))))))))</f>
        <v/>
      </c>
      <c r="S79" s="233" t="str">
        <f t="shared" ref="S79:S142" si="14">IF(COUNTIF(D79:O79,"&gt;0")&gt;1,1,"")</f>
        <v/>
      </c>
      <c r="T79" s="234">
        <f t="shared" si="10"/>
        <v>0</v>
      </c>
      <c r="U79" s="178" t="str">
        <f>IF('（別紙2-12）3月1日～3月31日'!AI79&gt;15,"×","")</f>
        <v/>
      </c>
      <c r="V79" s="179" t="str">
        <f>IF('（別紙１）チェックリスト'!$B$43="",IF('（別紙2-12）3月1日～3月31日'!AI79&gt;10,"×",""),"")</f>
        <v/>
      </c>
      <c r="W79" s="179" t="str">
        <f>IF(C79="○",IF('（別紙2-12）3月1日～3月31日'!AI79&lt;=7,"","×"),"")</f>
        <v/>
      </c>
      <c r="X79" s="180" t="str">
        <f t="shared" ref="X79:X142" si="15">IF(AND(B79="",P79&gt;0),"×","")</f>
        <v/>
      </c>
    </row>
    <row r="80" spans="1:24" s="112" customFormat="1" ht="30" customHeight="1" x14ac:dyDescent="0.4">
      <c r="A80" s="35">
        <v>67</v>
      </c>
      <c r="B80" s="103" t="str">
        <f>IF('（別紙2-12）3月1日～3月31日'!B80="","",'（別紙2-12）3月1日～3月31日'!B80)</f>
        <v/>
      </c>
      <c r="C80" s="202" t="str">
        <f>IF((COUNTA('（別紙2-1）4月1日～4月30日'!C80)+COUNTA('（別紙2-2）5月1日～5月31日'!C80)+COUNTA('（別紙2-3）6月1日～6月30日'!C80)+COUNTA('（別紙2-4）7月1日～7月31日'!C80)+COUNTA('（別紙2-5）8月1日～8月31日'!C80)+COUNTA('（別紙2-6）9月1日～9月30日'!C80)+COUNTA('（別紙2-7）10月1日～10月31日'!C80)+COUNTA('（別紙2-8）11月1日～11月30日'!C80)+COUNTA('（別紙2-9）12月1日～12月31日'!C80)+COUNTA('（別紙2-10）1月1日～1月31日'!C80)+COUNTA('（別紙2-11）2月1日～2月29日'!C80)+COUNTA('（別紙2-12）3月1日～3月31日'!C80))&gt;0,"○","")</f>
        <v/>
      </c>
      <c r="D80" s="220">
        <f>SUM('（別紙2-1）4月1日～4月30日'!$D80:$AG80)</f>
        <v>0</v>
      </c>
      <c r="E80" s="220">
        <f>SUM('（別紙2-2）5月1日～5月31日'!$D80:$AH80)</f>
        <v>0</v>
      </c>
      <c r="F80" s="220">
        <f>SUM('（別紙2-3）6月1日～6月30日'!$D80:$AG80)</f>
        <v>0</v>
      </c>
      <c r="G80" s="220">
        <f>SUM('（別紙2-4）7月1日～7月31日'!$D80:$AH80)</f>
        <v>0</v>
      </c>
      <c r="H80" s="220">
        <f>SUM('（別紙2-5）8月1日～8月31日'!$D80:$AH80)</f>
        <v>0</v>
      </c>
      <c r="I80" s="220">
        <f>SUM('（別紙2-6）9月1日～9月30日'!$D80:$AG80)</f>
        <v>0</v>
      </c>
      <c r="J80" s="220">
        <f>SUM('（別紙2-7）10月1日～10月31日'!$D80:$AH80)</f>
        <v>0</v>
      </c>
      <c r="K80" s="220">
        <f>SUM('（別紙2-8）11月1日～11月30日'!$D80:$AG80)</f>
        <v>0</v>
      </c>
      <c r="L80" s="220">
        <f>SUM('（別紙2-9）12月1日～12月31日'!$D80:$AH80)</f>
        <v>0</v>
      </c>
      <c r="M80" s="220">
        <f>SUM('（別紙2-10）1月1日～1月31日'!$D80:$AH80)</f>
        <v>0</v>
      </c>
      <c r="N80" s="220">
        <f>SUM('（別紙2-11）2月1日～2月29日'!$D80:$AF80)</f>
        <v>0</v>
      </c>
      <c r="O80" s="220">
        <f>SUM('（別紙2-12）3月1日～3月31日'!$D80:$AG80)</f>
        <v>0</v>
      </c>
      <c r="P80" s="221">
        <f t="shared" si="11"/>
        <v>0</v>
      </c>
      <c r="Q80" s="222" t="str">
        <f t="shared" si="12"/>
        <v/>
      </c>
      <c r="R80" s="222" t="str">
        <f t="shared" si="13"/>
        <v/>
      </c>
      <c r="S80" s="223" t="str">
        <f t="shared" si="14"/>
        <v/>
      </c>
      <c r="T80" s="224">
        <f t="shared" si="10"/>
        <v>0</v>
      </c>
      <c r="U80" s="161" t="str">
        <f>IF('（別紙2-12）3月1日～3月31日'!AI80&gt;15,"×","")</f>
        <v/>
      </c>
      <c r="V80" s="158" t="str">
        <f>IF('（別紙１）チェックリスト'!$B$43="",IF('（別紙2-12）3月1日～3月31日'!AI80&gt;10,"×",""),"")</f>
        <v/>
      </c>
      <c r="W80" s="158" t="str">
        <f>IF(C80="○",IF('（別紙2-12）3月1日～3月31日'!AI80&lt;=7,"","×"),"")</f>
        <v/>
      </c>
      <c r="X80" s="162" t="str">
        <f t="shared" si="15"/>
        <v/>
      </c>
    </row>
    <row r="81" spans="1:24" s="112" customFormat="1" ht="30" customHeight="1" x14ac:dyDescent="0.4">
      <c r="A81" s="35">
        <v>68</v>
      </c>
      <c r="B81" s="103" t="str">
        <f>IF('（別紙2-12）3月1日～3月31日'!B81="","",'（別紙2-12）3月1日～3月31日'!B81)</f>
        <v/>
      </c>
      <c r="C81" s="202" t="str">
        <f>IF((COUNTA('（別紙2-1）4月1日～4月30日'!C81)+COUNTA('（別紙2-2）5月1日～5月31日'!C81)+COUNTA('（別紙2-3）6月1日～6月30日'!C81)+COUNTA('（別紙2-4）7月1日～7月31日'!C81)+COUNTA('（別紙2-5）8月1日～8月31日'!C81)+COUNTA('（別紙2-6）9月1日～9月30日'!C81)+COUNTA('（別紙2-7）10月1日～10月31日'!C81)+COUNTA('（別紙2-8）11月1日～11月30日'!C81)+COUNTA('（別紙2-9）12月1日～12月31日'!C81)+COUNTA('（別紙2-10）1月1日～1月31日'!C81)+COUNTA('（別紙2-11）2月1日～2月29日'!C81)+COUNTA('（別紙2-12）3月1日～3月31日'!C81))&gt;0,"○","")</f>
        <v/>
      </c>
      <c r="D81" s="220">
        <f>SUM('（別紙2-1）4月1日～4月30日'!$D81:$AG81)</f>
        <v>0</v>
      </c>
      <c r="E81" s="220">
        <f>SUM('（別紙2-2）5月1日～5月31日'!$D81:$AH81)</f>
        <v>0</v>
      </c>
      <c r="F81" s="220">
        <f>SUM('（別紙2-3）6月1日～6月30日'!$D81:$AG81)</f>
        <v>0</v>
      </c>
      <c r="G81" s="220">
        <f>SUM('（別紙2-4）7月1日～7月31日'!$D81:$AH81)</f>
        <v>0</v>
      </c>
      <c r="H81" s="220">
        <f>SUM('（別紙2-5）8月1日～8月31日'!$D81:$AH81)</f>
        <v>0</v>
      </c>
      <c r="I81" s="220">
        <f>SUM('（別紙2-6）9月1日～9月30日'!$D81:$AG81)</f>
        <v>0</v>
      </c>
      <c r="J81" s="220">
        <f>SUM('（別紙2-7）10月1日～10月31日'!$D81:$AH81)</f>
        <v>0</v>
      </c>
      <c r="K81" s="220">
        <f>SUM('（別紙2-8）11月1日～11月30日'!$D81:$AG81)</f>
        <v>0</v>
      </c>
      <c r="L81" s="220">
        <f>SUM('（別紙2-9）12月1日～12月31日'!$D81:$AH81)</f>
        <v>0</v>
      </c>
      <c r="M81" s="220">
        <f>SUM('（別紙2-10）1月1日～1月31日'!$D81:$AH81)</f>
        <v>0</v>
      </c>
      <c r="N81" s="220">
        <f>SUM('（別紙2-11）2月1日～2月29日'!$D81:$AF81)</f>
        <v>0</v>
      </c>
      <c r="O81" s="220">
        <f>SUM('（別紙2-12）3月1日～3月31日'!$D81:$AG81)</f>
        <v>0</v>
      </c>
      <c r="P81" s="221">
        <f t="shared" si="11"/>
        <v>0</v>
      </c>
      <c r="Q81" s="222" t="str">
        <f t="shared" si="12"/>
        <v/>
      </c>
      <c r="R81" s="222" t="str">
        <f t="shared" si="13"/>
        <v/>
      </c>
      <c r="S81" s="223" t="str">
        <f t="shared" si="14"/>
        <v/>
      </c>
      <c r="T81" s="224">
        <f t="shared" si="10"/>
        <v>0</v>
      </c>
      <c r="U81" s="161" t="str">
        <f>IF('（別紙2-12）3月1日～3月31日'!AI81&gt;15,"×","")</f>
        <v/>
      </c>
      <c r="V81" s="158" t="str">
        <f>IF('（別紙１）チェックリスト'!$B$43="",IF('（別紙2-12）3月1日～3月31日'!AI81&gt;10,"×",""),"")</f>
        <v/>
      </c>
      <c r="W81" s="158" t="str">
        <f>IF(C81="○",IF('（別紙2-12）3月1日～3月31日'!AI81&lt;=7,"","×"),"")</f>
        <v/>
      </c>
      <c r="X81" s="162" t="str">
        <f t="shared" si="15"/>
        <v/>
      </c>
    </row>
    <row r="82" spans="1:24" s="112" customFormat="1" ht="30" customHeight="1" x14ac:dyDescent="0.4">
      <c r="A82" s="35">
        <v>69</v>
      </c>
      <c r="B82" s="103" t="str">
        <f>IF('（別紙2-12）3月1日～3月31日'!B82="","",'（別紙2-12）3月1日～3月31日'!B82)</f>
        <v/>
      </c>
      <c r="C82" s="202" t="str">
        <f>IF((COUNTA('（別紙2-1）4月1日～4月30日'!C82)+COUNTA('（別紙2-2）5月1日～5月31日'!C82)+COUNTA('（別紙2-3）6月1日～6月30日'!C82)+COUNTA('（別紙2-4）7月1日～7月31日'!C82)+COUNTA('（別紙2-5）8月1日～8月31日'!C82)+COUNTA('（別紙2-6）9月1日～9月30日'!C82)+COUNTA('（別紙2-7）10月1日～10月31日'!C82)+COUNTA('（別紙2-8）11月1日～11月30日'!C82)+COUNTA('（別紙2-9）12月1日～12月31日'!C82)+COUNTA('（別紙2-10）1月1日～1月31日'!C82)+COUNTA('（別紙2-11）2月1日～2月29日'!C82)+COUNTA('（別紙2-12）3月1日～3月31日'!C82))&gt;0,"○","")</f>
        <v/>
      </c>
      <c r="D82" s="220">
        <f>SUM('（別紙2-1）4月1日～4月30日'!$D82:$AG82)</f>
        <v>0</v>
      </c>
      <c r="E82" s="220">
        <f>SUM('（別紙2-2）5月1日～5月31日'!$D82:$AH82)</f>
        <v>0</v>
      </c>
      <c r="F82" s="220">
        <f>SUM('（別紙2-3）6月1日～6月30日'!$D82:$AG82)</f>
        <v>0</v>
      </c>
      <c r="G82" s="220">
        <f>SUM('（別紙2-4）7月1日～7月31日'!$D82:$AH82)</f>
        <v>0</v>
      </c>
      <c r="H82" s="220">
        <f>SUM('（別紙2-5）8月1日～8月31日'!$D82:$AH82)</f>
        <v>0</v>
      </c>
      <c r="I82" s="220">
        <f>SUM('（別紙2-6）9月1日～9月30日'!$D82:$AG82)</f>
        <v>0</v>
      </c>
      <c r="J82" s="220">
        <f>SUM('（別紙2-7）10月1日～10月31日'!$D82:$AH82)</f>
        <v>0</v>
      </c>
      <c r="K82" s="220">
        <f>SUM('（別紙2-8）11月1日～11月30日'!$D82:$AG82)</f>
        <v>0</v>
      </c>
      <c r="L82" s="220">
        <f>SUM('（別紙2-9）12月1日～12月31日'!$D82:$AH82)</f>
        <v>0</v>
      </c>
      <c r="M82" s="220">
        <f>SUM('（別紙2-10）1月1日～1月31日'!$D82:$AH82)</f>
        <v>0</v>
      </c>
      <c r="N82" s="220">
        <f>SUM('（別紙2-11）2月1日～2月29日'!$D82:$AF82)</f>
        <v>0</v>
      </c>
      <c r="O82" s="220">
        <f>SUM('（別紙2-12）3月1日～3月31日'!$D82:$AG82)</f>
        <v>0</v>
      </c>
      <c r="P82" s="221">
        <f t="shared" si="11"/>
        <v>0</v>
      </c>
      <c r="Q82" s="222" t="str">
        <f t="shared" si="12"/>
        <v/>
      </c>
      <c r="R82" s="222" t="str">
        <f t="shared" si="13"/>
        <v/>
      </c>
      <c r="S82" s="223" t="str">
        <f t="shared" si="14"/>
        <v/>
      </c>
      <c r="T82" s="224">
        <f t="shared" si="10"/>
        <v>0</v>
      </c>
      <c r="U82" s="161" t="str">
        <f>IF('（別紙2-12）3月1日～3月31日'!AI82&gt;15,"×","")</f>
        <v/>
      </c>
      <c r="V82" s="158" t="str">
        <f>IF('（別紙１）チェックリスト'!$B$43="",IF('（別紙2-12）3月1日～3月31日'!AI82&gt;10,"×",""),"")</f>
        <v/>
      </c>
      <c r="W82" s="158" t="str">
        <f>IF(C82="○",IF('（別紙2-12）3月1日～3月31日'!AI82&lt;=7,"","×"),"")</f>
        <v/>
      </c>
      <c r="X82" s="162" t="str">
        <f t="shared" si="15"/>
        <v/>
      </c>
    </row>
    <row r="83" spans="1:24" s="112" customFormat="1" ht="30" customHeight="1" thickBot="1" x14ac:dyDescent="0.45">
      <c r="A83" s="35">
        <v>70</v>
      </c>
      <c r="B83" s="104" t="str">
        <f>IF('（別紙2-12）3月1日～3月31日'!B83="","",'（別紙2-12）3月1日～3月31日'!B83)</f>
        <v/>
      </c>
      <c r="C83" s="208" t="str">
        <f>IF((COUNTA('（別紙2-1）4月1日～4月30日'!C83)+COUNTA('（別紙2-2）5月1日～5月31日'!C83)+COUNTA('（別紙2-3）6月1日～6月30日'!C83)+COUNTA('（別紙2-4）7月1日～7月31日'!C83)+COUNTA('（別紙2-5）8月1日～8月31日'!C83)+COUNTA('（別紙2-6）9月1日～9月30日'!C83)+COUNTA('（別紙2-7）10月1日～10月31日'!C83)+COUNTA('（別紙2-8）11月1日～11月30日'!C83)+COUNTA('（別紙2-9）12月1日～12月31日'!C83)+COUNTA('（別紙2-10）1月1日～1月31日'!C83)+COUNTA('（別紙2-11）2月1日～2月29日'!C83)+COUNTA('（別紙2-12）3月1日～3月31日'!C83))&gt;0,"○","")</f>
        <v/>
      </c>
      <c r="D83" s="220">
        <f>SUM('（別紙2-1）4月1日～4月30日'!$D83:$AG83)</f>
        <v>0</v>
      </c>
      <c r="E83" s="220">
        <f>SUM('（別紙2-2）5月1日～5月31日'!$D83:$AH83)</f>
        <v>0</v>
      </c>
      <c r="F83" s="220">
        <f>SUM('（別紙2-3）6月1日～6月30日'!$D83:$AG83)</f>
        <v>0</v>
      </c>
      <c r="G83" s="220">
        <f>SUM('（別紙2-4）7月1日～7月31日'!$D83:$AH83)</f>
        <v>0</v>
      </c>
      <c r="H83" s="220">
        <f>SUM('（別紙2-5）8月1日～8月31日'!$D83:$AH83)</f>
        <v>0</v>
      </c>
      <c r="I83" s="220">
        <f>SUM('（別紙2-6）9月1日～9月30日'!$D83:$AG83)</f>
        <v>0</v>
      </c>
      <c r="J83" s="220">
        <f>SUM('（別紙2-7）10月1日～10月31日'!$D83:$AH83)</f>
        <v>0</v>
      </c>
      <c r="K83" s="220">
        <f>SUM('（別紙2-8）11月1日～11月30日'!$D83:$AG83)</f>
        <v>0</v>
      </c>
      <c r="L83" s="220">
        <f>SUM('（別紙2-9）12月1日～12月31日'!$D83:$AH83)</f>
        <v>0</v>
      </c>
      <c r="M83" s="220">
        <f>SUM('（別紙2-10）1月1日～1月31日'!$D83:$AH83)</f>
        <v>0</v>
      </c>
      <c r="N83" s="220">
        <f>SUM('（別紙2-11）2月1日～2月29日'!$D83:$AF83)</f>
        <v>0</v>
      </c>
      <c r="O83" s="220">
        <f>SUM('（別紙2-12）3月1日～3月31日'!$D83:$AG83)</f>
        <v>0</v>
      </c>
      <c r="P83" s="221">
        <f t="shared" si="11"/>
        <v>0</v>
      </c>
      <c r="Q83" s="222" t="str">
        <f t="shared" si="12"/>
        <v/>
      </c>
      <c r="R83" s="222" t="str">
        <f t="shared" si="13"/>
        <v/>
      </c>
      <c r="S83" s="223" t="str">
        <f t="shared" si="14"/>
        <v/>
      </c>
      <c r="T83" s="224">
        <f t="shared" si="10"/>
        <v>0</v>
      </c>
      <c r="U83" s="165" t="str">
        <f>IF('（別紙2-12）3月1日～3月31日'!AI83&gt;15,"×","")</f>
        <v/>
      </c>
      <c r="V83" s="166" t="str">
        <f>IF('（別紙１）チェックリスト'!$B$43="",IF('（別紙2-12）3月1日～3月31日'!AI83&gt;10,"×",""),"")</f>
        <v/>
      </c>
      <c r="W83" s="166" t="str">
        <f>IF(C83="○",IF('（別紙2-12）3月1日～3月31日'!AI83&lt;=7,"","×"),"")</f>
        <v/>
      </c>
      <c r="X83" s="167" t="str">
        <f t="shared" si="15"/>
        <v/>
      </c>
    </row>
    <row r="84" spans="1:24" s="112" customFormat="1" ht="30" customHeight="1" x14ac:dyDescent="0.4">
      <c r="A84" s="71">
        <v>71</v>
      </c>
      <c r="B84" s="105" t="str">
        <f>IF('（別紙2-12）3月1日～3月31日'!B84="","",'（別紙2-12）3月1日～3月31日'!B84)</f>
        <v/>
      </c>
      <c r="C84" s="214" t="str">
        <f>IF((COUNTA('（別紙2-1）4月1日～4月30日'!C84)+COUNTA('（別紙2-2）5月1日～5月31日'!C84)+COUNTA('（別紙2-3）6月1日～6月30日'!C84)+COUNTA('（別紙2-4）7月1日～7月31日'!C84)+COUNTA('（別紙2-5）8月1日～8月31日'!C84)+COUNTA('（別紙2-6）9月1日～9月30日'!C84)+COUNTA('（別紙2-7）10月1日～10月31日'!C84)+COUNTA('（別紙2-8）11月1日～11月30日'!C84)+COUNTA('（別紙2-9）12月1日～12月31日'!C84)+COUNTA('（別紙2-10）1月1日～1月31日'!C84)+COUNTA('（別紙2-11）2月1日～2月29日'!C84)+COUNTA('（別紙2-12）3月1日～3月31日'!C84))&gt;0,"○","")</f>
        <v/>
      </c>
      <c r="D84" s="225">
        <f>SUM('（別紙2-1）4月1日～4月30日'!$D84:$AG84)</f>
        <v>0</v>
      </c>
      <c r="E84" s="225">
        <f>SUM('（別紙2-2）5月1日～5月31日'!$D84:$AH84)</f>
        <v>0</v>
      </c>
      <c r="F84" s="225">
        <f>SUM('（別紙2-3）6月1日～6月30日'!$D84:$AG84)</f>
        <v>0</v>
      </c>
      <c r="G84" s="225">
        <f>SUM('（別紙2-4）7月1日～7月31日'!$D84:$AH84)</f>
        <v>0</v>
      </c>
      <c r="H84" s="225">
        <f>SUM('（別紙2-5）8月1日～8月31日'!$D84:$AH84)</f>
        <v>0</v>
      </c>
      <c r="I84" s="225">
        <f>SUM('（別紙2-6）9月1日～9月30日'!$D84:$AG84)</f>
        <v>0</v>
      </c>
      <c r="J84" s="225">
        <f>SUM('（別紙2-7）10月1日～10月31日'!$D84:$AH84)</f>
        <v>0</v>
      </c>
      <c r="K84" s="225">
        <f>SUM('（別紙2-8）11月1日～11月30日'!$D84:$AG84)</f>
        <v>0</v>
      </c>
      <c r="L84" s="225">
        <f>SUM('（別紙2-9）12月1日～12月31日'!$D84:$AH84)</f>
        <v>0</v>
      </c>
      <c r="M84" s="225">
        <f>SUM('（別紙2-10）1月1日～1月31日'!$D84:$AH84)</f>
        <v>0</v>
      </c>
      <c r="N84" s="225">
        <f>SUM('（別紙2-11）2月1日～2月29日'!$D84:$AF84)</f>
        <v>0</v>
      </c>
      <c r="O84" s="225">
        <f>SUM('（別紙2-12）3月1日～3月31日'!$D84:$AG84)</f>
        <v>0</v>
      </c>
      <c r="P84" s="226">
        <f t="shared" si="11"/>
        <v>0</v>
      </c>
      <c r="Q84" s="227" t="str">
        <f t="shared" si="12"/>
        <v/>
      </c>
      <c r="R84" s="227" t="str">
        <f t="shared" si="13"/>
        <v/>
      </c>
      <c r="S84" s="228" t="str">
        <f t="shared" si="14"/>
        <v/>
      </c>
      <c r="T84" s="229">
        <f t="shared" si="10"/>
        <v>0</v>
      </c>
      <c r="U84" s="172" t="str">
        <f>IF('（別紙2-12）3月1日～3月31日'!AI84&gt;15,"×","")</f>
        <v/>
      </c>
      <c r="V84" s="173" t="str">
        <f>IF('（別紙１）チェックリスト'!$B$43="",IF('（別紙2-12）3月1日～3月31日'!AI84&gt;10,"×",""),"")</f>
        <v/>
      </c>
      <c r="W84" s="173" t="str">
        <f>IF(C84="○",IF('（別紙2-12）3月1日～3月31日'!AI84&lt;=7,"","×"),"")</f>
        <v/>
      </c>
      <c r="X84" s="174" t="str">
        <f t="shared" si="15"/>
        <v/>
      </c>
    </row>
    <row r="85" spans="1:24" s="112" customFormat="1" ht="30" customHeight="1" x14ac:dyDescent="0.4">
      <c r="A85" s="35">
        <v>72</v>
      </c>
      <c r="B85" s="103" t="str">
        <f>IF('（別紙2-12）3月1日～3月31日'!B85="","",'（別紙2-12）3月1日～3月31日'!B85)</f>
        <v/>
      </c>
      <c r="C85" s="202" t="str">
        <f>IF((COUNTA('（別紙2-1）4月1日～4月30日'!C85)+COUNTA('（別紙2-2）5月1日～5月31日'!C85)+COUNTA('（別紙2-3）6月1日～6月30日'!C85)+COUNTA('（別紙2-4）7月1日～7月31日'!C85)+COUNTA('（別紙2-5）8月1日～8月31日'!C85)+COUNTA('（別紙2-6）9月1日～9月30日'!C85)+COUNTA('（別紙2-7）10月1日～10月31日'!C85)+COUNTA('（別紙2-8）11月1日～11月30日'!C85)+COUNTA('（別紙2-9）12月1日～12月31日'!C85)+COUNTA('（別紙2-10）1月1日～1月31日'!C85)+COUNTA('（別紙2-11）2月1日～2月29日'!C85)+COUNTA('（別紙2-12）3月1日～3月31日'!C85))&gt;0,"○","")</f>
        <v/>
      </c>
      <c r="D85" s="220">
        <f>SUM('（別紙2-1）4月1日～4月30日'!$D85:$AG85)</f>
        <v>0</v>
      </c>
      <c r="E85" s="220">
        <f>SUM('（別紙2-2）5月1日～5月31日'!$D85:$AH85)</f>
        <v>0</v>
      </c>
      <c r="F85" s="220">
        <f>SUM('（別紙2-3）6月1日～6月30日'!$D85:$AG85)</f>
        <v>0</v>
      </c>
      <c r="G85" s="220">
        <f>SUM('（別紙2-4）7月1日～7月31日'!$D85:$AH85)</f>
        <v>0</v>
      </c>
      <c r="H85" s="220">
        <f>SUM('（別紙2-5）8月1日～8月31日'!$D85:$AH85)</f>
        <v>0</v>
      </c>
      <c r="I85" s="220">
        <f>SUM('（別紙2-6）9月1日～9月30日'!$D85:$AG85)</f>
        <v>0</v>
      </c>
      <c r="J85" s="220">
        <f>SUM('（別紙2-7）10月1日～10月31日'!$D85:$AH85)</f>
        <v>0</v>
      </c>
      <c r="K85" s="220">
        <f>SUM('（別紙2-8）11月1日～11月30日'!$D85:$AG85)</f>
        <v>0</v>
      </c>
      <c r="L85" s="220">
        <f>SUM('（別紙2-9）12月1日～12月31日'!$D85:$AH85)</f>
        <v>0</v>
      </c>
      <c r="M85" s="220">
        <f>SUM('（別紙2-10）1月1日～1月31日'!$D85:$AH85)</f>
        <v>0</v>
      </c>
      <c r="N85" s="220">
        <f>SUM('（別紙2-11）2月1日～2月29日'!$D85:$AF85)</f>
        <v>0</v>
      </c>
      <c r="O85" s="220">
        <f>SUM('（別紙2-12）3月1日～3月31日'!$D85:$AG85)</f>
        <v>0</v>
      </c>
      <c r="P85" s="221">
        <f t="shared" si="11"/>
        <v>0</v>
      </c>
      <c r="Q85" s="222" t="str">
        <f t="shared" si="12"/>
        <v/>
      </c>
      <c r="R85" s="222" t="str">
        <f t="shared" si="13"/>
        <v/>
      </c>
      <c r="S85" s="223" t="str">
        <f t="shared" si="14"/>
        <v/>
      </c>
      <c r="T85" s="224">
        <f t="shared" si="10"/>
        <v>0</v>
      </c>
      <c r="U85" s="161" t="str">
        <f>IF('（別紙2-12）3月1日～3月31日'!AI85&gt;15,"×","")</f>
        <v/>
      </c>
      <c r="V85" s="158" t="str">
        <f>IF('（別紙１）チェックリスト'!$B$43="",IF('（別紙2-12）3月1日～3月31日'!AI85&gt;10,"×",""),"")</f>
        <v/>
      </c>
      <c r="W85" s="158" t="str">
        <f>IF(C85="○",IF('（別紙2-12）3月1日～3月31日'!AI85&lt;=7,"","×"),"")</f>
        <v/>
      </c>
      <c r="X85" s="162" t="str">
        <f t="shared" si="15"/>
        <v/>
      </c>
    </row>
    <row r="86" spans="1:24" s="112" customFormat="1" ht="30" customHeight="1" x14ac:dyDescent="0.4">
      <c r="A86" s="35">
        <v>73</v>
      </c>
      <c r="B86" s="103" t="str">
        <f>IF('（別紙2-12）3月1日～3月31日'!B86="","",'（別紙2-12）3月1日～3月31日'!B86)</f>
        <v/>
      </c>
      <c r="C86" s="202" t="str">
        <f>IF((COUNTA('（別紙2-1）4月1日～4月30日'!C86)+COUNTA('（別紙2-2）5月1日～5月31日'!C86)+COUNTA('（別紙2-3）6月1日～6月30日'!C86)+COUNTA('（別紙2-4）7月1日～7月31日'!C86)+COUNTA('（別紙2-5）8月1日～8月31日'!C86)+COUNTA('（別紙2-6）9月1日～9月30日'!C86)+COUNTA('（別紙2-7）10月1日～10月31日'!C86)+COUNTA('（別紙2-8）11月1日～11月30日'!C86)+COUNTA('（別紙2-9）12月1日～12月31日'!C86)+COUNTA('（別紙2-10）1月1日～1月31日'!C86)+COUNTA('（別紙2-11）2月1日～2月29日'!C86)+COUNTA('（別紙2-12）3月1日～3月31日'!C86))&gt;0,"○","")</f>
        <v/>
      </c>
      <c r="D86" s="220">
        <f>SUM('（別紙2-1）4月1日～4月30日'!$D86:$AG86)</f>
        <v>0</v>
      </c>
      <c r="E86" s="220">
        <f>SUM('（別紙2-2）5月1日～5月31日'!$D86:$AH86)</f>
        <v>0</v>
      </c>
      <c r="F86" s="220">
        <f>SUM('（別紙2-3）6月1日～6月30日'!$D86:$AG86)</f>
        <v>0</v>
      </c>
      <c r="G86" s="220">
        <f>SUM('（別紙2-4）7月1日～7月31日'!$D86:$AH86)</f>
        <v>0</v>
      </c>
      <c r="H86" s="220">
        <f>SUM('（別紙2-5）8月1日～8月31日'!$D86:$AH86)</f>
        <v>0</v>
      </c>
      <c r="I86" s="220">
        <f>SUM('（別紙2-6）9月1日～9月30日'!$D86:$AG86)</f>
        <v>0</v>
      </c>
      <c r="J86" s="220">
        <f>SUM('（別紙2-7）10月1日～10月31日'!$D86:$AH86)</f>
        <v>0</v>
      </c>
      <c r="K86" s="220">
        <f>SUM('（別紙2-8）11月1日～11月30日'!$D86:$AG86)</f>
        <v>0</v>
      </c>
      <c r="L86" s="220">
        <f>SUM('（別紙2-9）12月1日～12月31日'!$D86:$AH86)</f>
        <v>0</v>
      </c>
      <c r="M86" s="220">
        <f>SUM('（別紙2-10）1月1日～1月31日'!$D86:$AH86)</f>
        <v>0</v>
      </c>
      <c r="N86" s="220">
        <f>SUM('（別紙2-11）2月1日～2月29日'!$D86:$AF86)</f>
        <v>0</v>
      </c>
      <c r="O86" s="220">
        <f>SUM('（別紙2-12）3月1日～3月31日'!$D86:$AG86)</f>
        <v>0</v>
      </c>
      <c r="P86" s="221">
        <f t="shared" si="11"/>
        <v>0</v>
      </c>
      <c r="Q86" s="222" t="str">
        <f t="shared" si="12"/>
        <v/>
      </c>
      <c r="R86" s="222" t="str">
        <f t="shared" si="13"/>
        <v/>
      </c>
      <c r="S86" s="223" t="str">
        <f t="shared" si="14"/>
        <v/>
      </c>
      <c r="T86" s="224">
        <f t="shared" si="10"/>
        <v>0</v>
      </c>
      <c r="U86" s="161" t="str">
        <f>IF('（別紙2-12）3月1日～3月31日'!AI86&gt;15,"×","")</f>
        <v/>
      </c>
      <c r="V86" s="158" t="str">
        <f>IF('（別紙１）チェックリスト'!$B$43="",IF('（別紙2-12）3月1日～3月31日'!AI86&gt;10,"×",""),"")</f>
        <v/>
      </c>
      <c r="W86" s="158" t="str">
        <f>IF(C86="○",IF('（別紙2-12）3月1日～3月31日'!AI86&lt;=7,"","×"),"")</f>
        <v/>
      </c>
      <c r="X86" s="162" t="str">
        <f t="shared" si="15"/>
        <v/>
      </c>
    </row>
    <row r="87" spans="1:24" s="112" customFormat="1" ht="30" customHeight="1" x14ac:dyDescent="0.4">
      <c r="A87" s="35">
        <v>74</v>
      </c>
      <c r="B87" s="103" t="str">
        <f>IF('（別紙2-12）3月1日～3月31日'!B87="","",'（別紙2-12）3月1日～3月31日'!B87)</f>
        <v/>
      </c>
      <c r="C87" s="202" t="str">
        <f>IF((COUNTA('（別紙2-1）4月1日～4月30日'!C87)+COUNTA('（別紙2-2）5月1日～5月31日'!C87)+COUNTA('（別紙2-3）6月1日～6月30日'!C87)+COUNTA('（別紙2-4）7月1日～7月31日'!C87)+COUNTA('（別紙2-5）8月1日～8月31日'!C87)+COUNTA('（別紙2-6）9月1日～9月30日'!C87)+COUNTA('（別紙2-7）10月1日～10月31日'!C87)+COUNTA('（別紙2-8）11月1日～11月30日'!C87)+COUNTA('（別紙2-9）12月1日～12月31日'!C87)+COUNTA('（別紙2-10）1月1日～1月31日'!C87)+COUNTA('（別紙2-11）2月1日～2月29日'!C87)+COUNTA('（別紙2-12）3月1日～3月31日'!C87))&gt;0,"○","")</f>
        <v/>
      </c>
      <c r="D87" s="220">
        <f>SUM('（別紙2-1）4月1日～4月30日'!$D87:$AG87)</f>
        <v>0</v>
      </c>
      <c r="E87" s="220">
        <f>SUM('（別紙2-2）5月1日～5月31日'!$D87:$AH87)</f>
        <v>0</v>
      </c>
      <c r="F87" s="220">
        <f>SUM('（別紙2-3）6月1日～6月30日'!$D87:$AG87)</f>
        <v>0</v>
      </c>
      <c r="G87" s="220">
        <f>SUM('（別紙2-4）7月1日～7月31日'!$D87:$AH87)</f>
        <v>0</v>
      </c>
      <c r="H87" s="220">
        <f>SUM('（別紙2-5）8月1日～8月31日'!$D87:$AH87)</f>
        <v>0</v>
      </c>
      <c r="I87" s="220">
        <f>SUM('（別紙2-6）9月1日～9月30日'!$D87:$AG87)</f>
        <v>0</v>
      </c>
      <c r="J87" s="220">
        <f>SUM('（別紙2-7）10月1日～10月31日'!$D87:$AH87)</f>
        <v>0</v>
      </c>
      <c r="K87" s="220">
        <f>SUM('（別紙2-8）11月1日～11月30日'!$D87:$AG87)</f>
        <v>0</v>
      </c>
      <c r="L87" s="220">
        <f>SUM('（別紙2-9）12月1日～12月31日'!$D87:$AH87)</f>
        <v>0</v>
      </c>
      <c r="M87" s="220">
        <f>SUM('（別紙2-10）1月1日～1月31日'!$D87:$AH87)</f>
        <v>0</v>
      </c>
      <c r="N87" s="220">
        <f>SUM('（別紙2-11）2月1日～2月29日'!$D87:$AF87)</f>
        <v>0</v>
      </c>
      <c r="O87" s="220">
        <f>SUM('（別紙2-12）3月1日～3月31日'!$D87:$AG87)</f>
        <v>0</v>
      </c>
      <c r="P87" s="221">
        <f t="shared" si="11"/>
        <v>0</v>
      </c>
      <c r="Q87" s="222" t="str">
        <f t="shared" si="12"/>
        <v/>
      </c>
      <c r="R87" s="222" t="str">
        <f t="shared" si="13"/>
        <v/>
      </c>
      <c r="S87" s="223" t="str">
        <f t="shared" si="14"/>
        <v/>
      </c>
      <c r="T87" s="224">
        <f t="shared" si="10"/>
        <v>0</v>
      </c>
      <c r="U87" s="161" t="str">
        <f>IF('（別紙2-12）3月1日～3月31日'!AI87&gt;15,"×","")</f>
        <v/>
      </c>
      <c r="V87" s="158" t="str">
        <f>IF('（別紙１）チェックリスト'!$B$43="",IF('（別紙2-12）3月1日～3月31日'!AI87&gt;10,"×",""),"")</f>
        <v/>
      </c>
      <c r="W87" s="158" t="str">
        <f>IF(C87="○",IF('（別紙2-12）3月1日～3月31日'!AI87&lt;=7,"","×"),"")</f>
        <v/>
      </c>
      <c r="X87" s="162" t="str">
        <f t="shared" si="15"/>
        <v/>
      </c>
    </row>
    <row r="88" spans="1:24" s="112" customFormat="1" ht="30" customHeight="1" thickBot="1" x14ac:dyDescent="0.45">
      <c r="A88" s="37">
        <v>75</v>
      </c>
      <c r="B88" s="104" t="str">
        <f>IF('（別紙2-12）3月1日～3月31日'!B88="","",'（別紙2-12）3月1日～3月31日'!B88)</f>
        <v/>
      </c>
      <c r="C88" s="208" t="str">
        <f>IF((COUNTA('（別紙2-1）4月1日～4月30日'!C88)+COUNTA('（別紙2-2）5月1日～5月31日'!C88)+COUNTA('（別紙2-3）6月1日～6月30日'!C88)+COUNTA('（別紙2-4）7月1日～7月31日'!C88)+COUNTA('（別紙2-5）8月1日～8月31日'!C88)+COUNTA('（別紙2-6）9月1日～9月30日'!C88)+COUNTA('（別紙2-7）10月1日～10月31日'!C88)+COUNTA('（別紙2-8）11月1日～11月30日'!C88)+COUNTA('（別紙2-9）12月1日～12月31日'!C88)+COUNTA('（別紙2-10）1月1日～1月31日'!C88)+COUNTA('（別紙2-11）2月1日～2月29日'!C88)+COUNTA('（別紙2-12）3月1日～3月31日'!C88))&gt;0,"○","")</f>
        <v/>
      </c>
      <c r="D88" s="209">
        <f>SUM('（別紙2-1）4月1日～4月30日'!$D88:$AG88)</f>
        <v>0</v>
      </c>
      <c r="E88" s="209">
        <f>SUM('（別紙2-2）5月1日～5月31日'!$D88:$AH88)</f>
        <v>0</v>
      </c>
      <c r="F88" s="209">
        <f>SUM('（別紙2-3）6月1日～6月30日'!$D88:$AG88)</f>
        <v>0</v>
      </c>
      <c r="G88" s="209">
        <f>SUM('（別紙2-4）7月1日～7月31日'!$D88:$AH88)</f>
        <v>0</v>
      </c>
      <c r="H88" s="209">
        <f>SUM('（別紙2-5）8月1日～8月31日'!$D88:$AH88)</f>
        <v>0</v>
      </c>
      <c r="I88" s="209">
        <f>SUM('（別紙2-6）9月1日～9月30日'!$D88:$AG88)</f>
        <v>0</v>
      </c>
      <c r="J88" s="209">
        <f>SUM('（別紙2-7）10月1日～10月31日'!$D88:$AH88)</f>
        <v>0</v>
      </c>
      <c r="K88" s="209">
        <f>SUM('（別紙2-8）11月1日～11月30日'!$D88:$AG88)</f>
        <v>0</v>
      </c>
      <c r="L88" s="209">
        <f>SUM('（別紙2-9）12月1日～12月31日'!$D88:$AH88)</f>
        <v>0</v>
      </c>
      <c r="M88" s="209">
        <f>SUM('（別紙2-10）1月1日～1月31日'!$D88:$AH88)</f>
        <v>0</v>
      </c>
      <c r="N88" s="209">
        <f>SUM('（別紙2-11）2月1日～2月29日'!$D88:$AF88)</f>
        <v>0</v>
      </c>
      <c r="O88" s="209">
        <f>SUM('（別紙2-12）3月1日～3月31日'!$D88:$AG88)</f>
        <v>0</v>
      </c>
      <c r="P88" s="210">
        <f t="shared" si="11"/>
        <v>0</v>
      </c>
      <c r="Q88" s="211" t="str">
        <f t="shared" si="12"/>
        <v/>
      </c>
      <c r="R88" s="211" t="str">
        <f t="shared" si="13"/>
        <v/>
      </c>
      <c r="S88" s="212" t="str">
        <f t="shared" si="14"/>
        <v/>
      </c>
      <c r="T88" s="213">
        <f t="shared" si="10"/>
        <v>0</v>
      </c>
      <c r="U88" s="175" t="str">
        <f>IF('（別紙2-12）3月1日～3月31日'!AI88&gt;15,"×","")</f>
        <v/>
      </c>
      <c r="V88" s="176" t="str">
        <f>IF('（別紙１）チェックリスト'!$B$43="",IF('（別紙2-12）3月1日～3月31日'!AI88&gt;10,"×",""),"")</f>
        <v/>
      </c>
      <c r="W88" s="176" t="str">
        <f>IF(C88="○",IF('（別紙2-12）3月1日～3月31日'!AI88&lt;=7,"","×"),"")</f>
        <v/>
      </c>
      <c r="X88" s="177" t="str">
        <f t="shared" si="15"/>
        <v/>
      </c>
    </row>
    <row r="89" spans="1:24" s="112" customFormat="1" ht="30" customHeight="1" x14ac:dyDescent="0.4">
      <c r="A89" s="64">
        <v>76</v>
      </c>
      <c r="B89" s="105" t="str">
        <f>IF('（別紙2-12）3月1日～3月31日'!B89="","",'（別紙2-12）3月1日～3月31日'!B89)</f>
        <v/>
      </c>
      <c r="C89" s="214" t="str">
        <f>IF((COUNTA('（別紙2-1）4月1日～4月30日'!C89)+COUNTA('（別紙2-2）5月1日～5月31日'!C89)+COUNTA('（別紙2-3）6月1日～6月30日'!C89)+COUNTA('（別紙2-4）7月1日～7月31日'!C89)+COUNTA('（別紙2-5）8月1日～8月31日'!C89)+COUNTA('（別紙2-6）9月1日～9月30日'!C89)+COUNTA('（別紙2-7）10月1日～10月31日'!C89)+COUNTA('（別紙2-8）11月1日～11月30日'!C89)+COUNTA('（別紙2-9）12月1日～12月31日'!C89)+COUNTA('（別紙2-10）1月1日～1月31日'!C89)+COUNTA('（別紙2-11）2月1日～2月29日'!C89)+COUNTA('（別紙2-12）3月1日～3月31日'!C89))&gt;0,"○","")</f>
        <v/>
      </c>
      <c r="D89" s="230">
        <f>SUM('（別紙2-1）4月1日～4月30日'!$D89:$AG89)</f>
        <v>0</v>
      </c>
      <c r="E89" s="230">
        <f>SUM('（別紙2-2）5月1日～5月31日'!$D89:$AH89)</f>
        <v>0</v>
      </c>
      <c r="F89" s="230">
        <f>SUM('（別紙2-3）6月1日～6月30日'!$D89:$AG89)</f>
        <v>0</v>
      </c>
      <c r="G89" s="230">
        <f>SUM('（別紙2-4）7月1日～7月31日'!$D89:$AH89)</f>
        <v>0</v>
      </c>
      <c r="H89" s="230">
        <f>SUM('（別紙2-5）8月1日～8月31日'!$D89:$AH89)</f>
        <v>0</v>
      </c>
      <c r="I89" s="230">
        <f>SUM('（別紙2-6）9月1日～9月30日'!$D89:$AG89)</f>
        <v>0</v>
      </c>
      <c r="J89" s="230">
        <f>SUM('（別紙2-7）10月1日～10月31日'!$D89:$AH89)</f>
        <v>0</v>
      </c>
      <c r="K89" s="230">
        <f>SUM('（別紙2-8）11月1日～11月30日'!$D89:$AG89)</f>
        <v>0</v>
      </c>
      <c r="L89" s="230">
        <f>SUM('（別紙2-9）12月1日～12月31日'!$D89:$AH89)</f>
        <v>0</v>
      </c>
      <c r="M89" s="230">
        <f>SUM('（別紙2-10）1月1日～1月31日'!$D89:$AH89)</f>
        <v>0</v>
      </c>
      <c r="N89" s="230">
        <f>SUM('（別紙2-11）2月1日～2月29日'!$D89:$AF89)</f>
        <v>0</v>
      </c>
      <c r="O89" s="230">
        <f>SUM('（別紙2-12）3月1日～3月31日'!$D89:$AG89)</f>
        <v>0</v>
      </c>
      <c r="P89" s="231">
        <f t="shared" si="11"/>
        <v>0</v>
      </c>
      <c r="Q89" s="232" t="str">
        <f t="shared" si="12"/>
        <v/>
      </c>
      <c r="R89" s="232" t="str">
        <f t="shared" si="13"/>
        <v/>
      </c>
      <c r="S89" s="233" t="str">
        <f t="shared" si="14"/>
        <v/>
      </c>
      <c r="T89" s="234">
        <f t="shared" si="10"/>
        <v>0</v>
      </c>
      <c r="U89" s="178" t="str">
        <f>IF('（別紙2-12）3月1日～3月31日'!AI89&gt;15,"×","")</f>
        <v/>
      </c>
      <c r="V89" s="179" t="str">
        <f>IF('（別紙１）チェックリスト'!$B$43="",IF('（別紙2-12）3月1日～3月31日'!AI89&gt;10,"×",""),"")</f>
        <v/>
      </c>
      <c r="W89" s="179" t="str">
        <f>IF(C89="○",IF('（別紙2-12）3月1日～3月31日'!AI89&lt;=7,"","×"),"")</f>
        <v/>
      </c>
      <c r="X89" s="180" t="str">
        <f t="shared" si="15"/>
        <v/>
      </c>
    </row>
    <row r="90" spans="1:24" s="112" customFormat="1" ht="30" customHeight="1" x14ac:dyDescent="0.4">
      <c r="A90" s="35">
        <v>77</v>
      </c>
      <c r="B90" s="103" t="str">
        <f>IF('（別紙2-12）3月1日～3月31日'!B90="","",'（別紙2-12）3月1日～3月31日'!B90)</f>
        <v/>
      </c>
      <c r="C90" s="202" t="str">
        <f>IF((COUNTA('（別紙2-1）4月1日～4月30日'!C90)+COUNTA('（別紙2-2）5月1日～5月31日'!C90)+COUNTA('（別紙2-3）6月1日～6月30日'!C90)+COUNTA('（別紙2-4）7月1日～7月31日'!C90)+COUNTA('（別紙2-5）8月1日～8月31日'!C90)+COUNTA('（別紙2-6）9月1日～9月30日'!C90)+COUNTA('（別紙2-7）10月1日～10月31日'!C90)+COUNTA('（別紙2-8）11月1日～11月30日'!C90)+COUNTA('（別紙2-9）12月1日～12月31日'!C90)+COUNTA('（別紙2-10）1月1日～1月31日'!C90)+COUNTA('（別紙2-11）2月1日～2月29日'!C90)+COUNTA('（別紙2-12）3月1日～3月31日'!C90))&gt;0,"○","")</f>
        <v/>
      </c>
      <c r="D90" s="220">
        <f>SUM('（別紙2-1）4月1日～4月30日'!$D90:$AG90)</f>
        <v>0</v>
      </c>
      <c r="E90" s="220">
        <f>SUM('（別紙2-2）5月1日～5月31日'!$D90:$AH90)</f>
        <v>0</v>
      </c>
      <c r="F90" s="220">
        <f>SUM('（別紙2-3）6月1日～6月30日'!$D90:$AG90)</f>
        <v>0</v>
      </c>
      <c r="G90" s="220">
        <f>SUM('（別紙2-4）7月1日～7月31日'!$D90:$AH90)</f>
        <v>0</v>
      </c>
      <c r="H90" s="220">
        <f>SUM('（別紙2-5）8月1日～8月31日'!$D90:$AH90)</f>
        <v>0</v>
      </c>
      <c r="I90" s="220">
        <f>SUM('（別紙2-6）9月1日～9月30日'!$D90:$AG90)</f>
        <v>0</v>
      </c>
      <c r="J90" s="220">
        <f>SUM('（別紙2-7）10月1日～10月31日'!$D90:$AH90)</f>
        <v>0</v>
      </c>
      <c r="K90" s="220">
        <f>SUM('（別紙2-8）11月1日～11月30日'!$D90:$AG90)</f>
        <v>0</v>
      </c>
      <c r="L90" s="220">
        <f>SUM('（別紙2-9）12月1日～12月31日'!$D90:$AH90)</f>
        <v>0</v>
      </c>
      <c r="M90" s="220">
        <f>SUM('（別紙2-10）1月1日～1月31日'!$D90:$AH90)</f>
        <v>0</v>
      </c>
      <c r="N90" s="220">
        <f>SUM('（別紙2-11）2月1日～2月29日'!$D90:$AF90)</f>
        <v>0</v>
      </c>
      <c r="O90" s="220">
        <f>SUM('（別紙2-12）3月1日～3月31日'!$D90:$AG90)</f>
        <v>0</v>
      </c>
      <c r="P90" s="221">
        <f t="shared" si="11"/>
        <v>0</v>
      </c>
      <c r="Q90" s="222" t="str">
        <f t="shared" si="12"/>
        <v/>
      </c>
      <c r="R90" s="222" t="str">
        <f t="shared" si="13"/>
        <v/>
      </c>
      <c r="S90" s="223" t="str">
        <f t="shared" si="14"/>
        <v/>
      </c>
      <c r="T90" s="224">
        <f t="shared" si="10"/>
        <v>0</v>
      </c>
      <c r="U90" s="161" t="str">
        <f>IF('（別紙2-12）3月1日～3月31日'!AI90&gt;15,"×","")</f>
        <v/>
      </c>
      <c r="V90" s="158" t="str">
        <f>IF('（別紙１）チェックリスト'!$B$43="",IF('（別紙2-12）3月1日～3月31日'!AI90&gt;10,"×",""),"")</f>
        <v/>
      </c>
      <c r="W90" s="158" t="str">
        <f>IF(C90="○",IF('（別紙2-12）3月1日～3月31日'!AI90&lt;=7,"","×"),"")</f>
        <v/>
      </c>
      <c r="X90" s="162" t="str">
        <f t="shared" si="15"/>
        <v/>
      </c>
    </row>
    <row r="91" spans="1:24" s="112" customFormat="1" ht="30" customHeight="1" x14ac:dyDescent="0.4">
      <c r="A91" s="35">
        <v>78</v>
      </c>
      <c r="B91" s="103" t="str">
        <f>IF('（別紙2-12）3月1日～3月31日'!B91="","",'（別紙2-12）3月1日～3月31日'!B91)</f>
        <v/>
      </c>
      <c r="C91" s="202" t="str">
        <f>IF((COUNTA('（別紙2-1）4月1日～4月30日'!C91)+COUNTA('（別紙2-2）5月1日～5月31日'!C91)+COUNTA('（別紙2-3）6月1日～6月30日'!C91)+COUNTA('（別紙2-4）7月1日～7月31日'!C91)+COUNTA('（別紙2-5）8月1日～8月31日'!C91)+COUNTA('（別紙2-6）9月1日～9月30日'!C91)+COUNTA('（別紙2-7）10月1日～10月31日'!C91)+COUNTA('（別紙2-8）11月1日～11月30日'!C91)+COUNTA('（別紙2-9）12月1日～12月31日'!C91)+COUNTA('（別紙2-10）1月1日～1月31日'!C91)+COUNTA('（別紙2-11）2月1日～2月29日'!C91)+COUNTA('（別紙2-12）3月1日～3月31日'!C91))&gt;0,"○","")</f>
        <v/>
      </c>
      <c r="D91" s="220">
        <f>SUM('（別紙2-1）4月1日～4月30日'!$D91:$AG91)</f>
        <v>0</v>
      </c>
      <c r="E91" s="220">
        <f>SUM('（別紙2-2）5月1日～5月31日'!$D91:$AH91)</f>
        <v>0</v>
      </c>
      <c r="F91" s="220">
        <f>SUM('（別紙2-3）6月1日～6月30日'!$D91:$AG91)</f>
        <v>0</v>
      </c>
      <c r="G91" s="220">
        <f>SUM('（別紙2-4）7月1日～7月31日'!$D91:$AH91)</f>
        <v>0</v>
      </c>
      <c r="H91" s="220">
        <f>SUM('（別紙2-5）8月1日～8月31日'!$D91:$AH91)</f>
        <v>0</v>
      </c>
      <c r="I91" s="220">
        <f>SUM('（別紙2-6）9月1日～9月30日'!$D91:$AG91)</f>
        <v>0</v>
      </c>
      <c r="J91" s="220">
        <f>SUM('（別紙2-7）10月1日～10月31日'!$D91:$AH91)</f>
        <v>0</v>
      </c>
      <c r="K91" s="220">
        <f>SUM('（別紙2-8）11月1日～11月30日'!$D91:$AG91)</f>
        <v>0</v>
      </c>
      <c r="L91" s="220">
        <f>SUM('（別紙2-9）12月1日～12月31日'!$D91:$AH91)</f>
        <v>0</v>
      </c>
      <c r="M91" s="220">
        <f>SUM('（別紙2-10）1月1日～1月31日'!$D91:$AH91)</f>
        <v>0</v>
      </c>
      <c r="N91" s="220">
        <f>SUM('（別紙2-11）2月1日～2月29日'!$D91:$AF91)</f>
        <v>0</v>
      </c>
      <c r="O91" s="220">
        <f>SUM('（別紙2-12）3月1日～3月31日'!$D91:$AG91)</f>
        <v>0</v>
      </c>
      <c r="P91" s="221">
        <f t="shared" si="11"/>
        <v>0</v>
      </c>
      <c r="Q91" s="222" t="str">
        <f t="shared" si="12"/>
        <v/>
      </c>
      <c r="R91" s="222" t="str">
        <f t="shared" si="13"/>
        <v/>
      </c>
      <c r="S91" s="223" t="str">
        <f t="shared" si="14"/>
        <v/>
      </c>
      <c r="T91" s="224">
        <f t="shared" si="10"/>
        <v>0</v>
      </c>
      <c r="U91" s="161" t="str">
        <f>IF('（別紙2-12）3月1日～3月31日'!AI91&gt;15,"×","")</f>
        <v/>
      </c>
      <c r="V91" s="158" t="str">
        <f>IF('（別紙１）チェックリスト'!$B$43="",IF('（別紙2-12）3月1日～3月31日'!AI91&gt;10,"×",""),"")</f>
        <v/>
      </c>
      <c r="W91" s="158" t="str">
        <f>IF(C91="○",IF('（別紙2-12）3月1日～3月31日'!AI91&lt;=7,"","×"),"")</f>
        <v/>
      </c>
      <c r="X91" s="162" t="str">
        <f t="shared" si="15"/>
        <v/>
      </c>
    </row>
    <row r="92" spans="1:24" s="112" customFormat="1" ht="30" customHeight="1" x14ac:dyDescent="0.4">
      <c r="A92" s="35">
        <v>79</v>
      </c>
      <c r="B92" s="103" t="str">
        <f>IF('（別紙2-12）3月1日～3月31日'!B92="","",'（別紙2-12）3月1日～3月31日'!B92)</f>
        <v/>
      </c>
      <c r="C92" s="202" t="str">
        <f>IF((COUNTA('（別紙2-1）4月1日～4月30日'!C92)+COUNTA('（別紙2-2）5月1日～5月31日'!C92)+COUNTA('（別紙2-3）6月1日～6月30日'!C92)+COUNTA('（別紙2-4）7月1日～7月31日'!C92)+COUNTA('（別紙2-5）8月1日～8月31日'!C92)+COUNTA('（別紙2-6）9月1日～9月30日'!C92)+COUNTA('（別紙2-7）10月1日～10月31日'!C92)+COUNTA('（別紙2-8）11月1日～11月30日'!C92)+COUNTA('（別紙2-9）12月1日～12月31日'!C92)+COUNTA('（別紙2-10）1月1日～1月31日'!C92)+COUNTA('（別紙2-11）2月1日～2月29日'!C92)+COUNTA('（別紙2-12）3月1日～3月31日'!C92))&gt;0,"○","")</f>
        <v/>
      </c>
      <c r="D92" s="220">
        <f>SUM('（別紙2-1）4月1日～4月30日'!$D92:$AG92)</f>
        <v>0</v>
      </c>
      <c r="E92" s="220">
        <f>SUM('（別紙2-2）5月1日～5月31日'!$D92:$AH92)</f>
        <v>0</v>
      </c>
      <c r="F92" s="220">
        <f>SUM('（別紙2-3）6月1日～6月30日'!$D92:$AG92)</f>
        <v>0</v>
      </c>
      <c r="G92" s="220">
        <f>SUM('（別紙2-4）7月1日～7月31日'!$D92:$AH92)</f>
        <v>0</v>
      </c>
      <c r="H92" s="220">
        <f>SUM('（別紙2-5）8月1日～8月31日'!$D92:$AH92)</f>
        <v>0</v>
      </c>
      <c r="I92" s="220">
        <f>SUM('（別紙2-6）9月1日～9月30日'!$D92:$AG92)</f>
        <v>0</v>
      </c>
      <c r="J92" s="220">
        <f>SUM('（別紙2-7）10月1日～10月31日'!$D92:$AH92)</f>
        <v>0</v>
      </c>
      <c r="K92" s="220">
        <f>SUM('（別紙2-8）11月1日～11月30日'!$D92:$AG92)</f>
        <v>0</v>
      </c>
      <c r="L92" s="220">
        <f>SUM('（別紙2-9）12月1日～12月31日'!$D92:$AH92)</f>
        <v>0</v>
      </c>
      <c r="M92" s="220">
        <f>SUM('（別紙2-10）1月1日～1月31日'!$D92:$AH92)</f>
        <v>0</v>
      </c>
      <c r="N92" s="220">
        <f>SUM('（別紙2-11）2月1日～2月29日'!$D92:$AF92)</f>
        <v>0</v>
      </c>
      <c r="O92" s="220">
        <f>SUM('（別紙2-12）3月1日～3月31日'!$D92:$AG92)</f>
        <v>0</v>
      </c>
      <c r="P92" s="221">
        <f t="shared" si="11"/>
        <v>0</v>
      </c>
      <c r="Q92" s="222" t="str">
        <f t="shared" si="12"/>
        <v/>
      </c>
      <c r="R92" s="222" t="str">
        <f t="shared" si="13"/>
        <v/>
      </c>
      <c r="S92" s="223" t="str">
        <f t="shared" si="14"/>
        <v/>
      </c>
      <c r="T92" s="224">
        <f t="shared" si="10"/>
        <v>0</v>
      </c>
      <c r="U92" s="161" t="str">
        <f>IF('（別紙2-12）3月1日～3月31日'!AI92&gt;15,"×","")</f>
        <v/>
      </c>
      <c r="V92" s="158" t="str">
        <f>IF('（別紙１）チェックリスト'!$B$43="",IF('（別紙2-12）3月1日～3月31日'!AI92&gt;10,"×",""),"")</f>
        <v/>
      </c>
      <c r="W92" s="158" t="str">
        <f>IF(C92="○",IF('（別紙2-12）3月1日～3月31日'!AI92&lt;=7,"","×"),"")</f>
        <v/>
      </c>
      <c r="X92" s="162" t="str">
        <f t="shared" si="15"/>
        <v/>
      </c>
    </row>
    <row r="93" spans="1:24" s="112" customFormat="1" ht="30" customHeight="1" thickBot="1" x14ac:dyDescent="0.45">
      <c r="A93" s="35">
        <v>80</v>
      </c>
      <c r="B93" s="104" t="str">
        <f>IF('（別紙2-12）3月1日～3月31日'!B93="","",'（別紙2-12）3月1日～3月31日'!B93)</f>
        <v/>
      </c>
      <c r="C93" s="235" t="str">
        <f>IF((COUNTA('（別紙2-1）4月1日～4月30日'!C93)+COUNTA('（別紙2-2）5月1日～5月31日'!C93)+COUNTA('（別紙2-3）6月1日～6月30日'!C93)+COUNTA('（別紙2-4）7月1日～7月31日'!C93)+COUNTA('（別紙2-5）8月1日～8月31日'!C93)+COUNTA('（別紙2-6）9月1日～9月30日'!C93)+COUNTA('（別紙2-7）10月1日～10月31日'!C93)+COUNTA('（別紙2-8）11月1日～11月30日'!C93)+COUNTA('（別紙2-9）12月1日～12月31日'!C93)+COUNTA('（別紙2-10）1月1日～1月31日'!C93)+COUNTA('（別紙2-11）2月1日～2月29日'!C93)+COUNTA('（別紙2-12）3月1日～3月31日'!C93))&gt;0,"○","")</f>
        <v/>
      </c>
      <c r="D93" s="220">
        <f>SUM('（別紙2-1）4月1日～4月30日'!$D93:$AG93)</f>
        <v>0</v>
      </c>
      <c r="E93" s="220">
        <f>SUM('（別紙2-2）5月1日～5月31日'!$D93:$AH93)</f>
        <v>0</v>
      </c>
      <c r="F93" s="220">
        <f>SUM('（別紙2-3）6月1日～6月30日'!$D93:$AG93)</f>
        <v>0</v>
      </c>
      <c r="G93" s="220">
        <f>SUM('（別紙2-4）7月1日～7月31日'!$D93:$AH93)</f>
        <v>0</v>
      </c>
      <c r="H93" s="220">
        <f>SUM('（別紙2-5）8月1日～8月31日'!$D93:$AH93)</f>
        <v>0</v>
      </c>
      <c r="I93" s="220">
        <f>SUM('（別紙2-6）9月1日～9月30日'!$D93:$AG93)</f>
        <v>0</v>
      </c>
      <c r="J93" s="220">
        <f>SUM('（別紙2-7）10月1日～10月31日'!$D93:$AH93)</f>
        <v>0</v>
      </c>
      <c r="K93" s="220">
        <f>SUM('（別紙2-8）11月1日～11月30日'!$D93:$AG93)</f>
        <v>0</v>
      </c>
      <c r="L93" s="220">
        <f>SUM('（別紙2-9）12月1日～12月31日'!$D93:$AH93)</f>
        <v>0</v>
      </c>
      <c r="M93" s="220">
        <f>SUM('（別紙2-10）1月1日～1月31日'!$D93:$AH93)</f>
        <v>0</v>
      </c>
      <c r="N93" s="220">
        <f>SUM('（別紙2-11）2月1日～2月29日'!$D93:$AF93)</f>
        <v>0</v>
      </c>
      <c r="O93" s="220">
        <f>SUM('（別紙2-12）3月1日～3月31日'!$D93:$AG93)</f>
        <v>0</v>
      </c>
      <c r="P93" s="221">
        <f t="shared" si="11"/>
        <v>0</v>
      </c>
      <c r="Q93" s="222" t="str">
        <f t="shared" si="12"/>
        <v/>
      </c>
      <c r="R93" s="222" t="str">
        <f t="shared" si="13"/>
        <v/>
      </c>
      <c r="S93" s="223" t="str">
        <f t="shared" si="14"/>
        <v/>
      </c>
      <c r="T93" s="224">
        <f t="shared" si="10"/>
        <v>0</v>
      </c>
      <c r="U93" s="165" t="str">
        <f>IF('（別紙2-12）3月1日～3月31日'!AI93&gt;15,"×","")</f>
        <v/>
      </c>
      <c r="V93" s="166" t="str">
        <f>IF('（別紙１）チェックリスト'!$B$43="",IF('（別紙2-12）3月1日～3月31日'!AI93&gt;10,"×",""),"")</f>
        <v/>
      </c>
      <c r="W93" s="166" t="str">
        <f>IF(C93="○",IF('（別紙2-12）3月1日～3月31日'!AI93&lt;=7,"","×"),"")</f>
        <v/>
      </c>
      <c r="X93" s="167" t="str">
        <f t="shared" si="15"/>
        <v/>
      </c>
    </row>
    <row r="94" spans="1:24" s="112" customFormat="1" ht="30" customHeight="1" x14ac:dyDescent="0.4">
      <c r="A94" s="71">
        <v>81</v>
      </c>
      <c r="B94" s="105" t="str">
        <f>IF('（別紙2-12）3月1日～3月31日'!B94="","",'（別紙2-12）3月1日～3月31日'!B94)</f>
        <v/>
      </c>
      <c r="C94" s="196" t="str">
        <f>IF((COUNTA('（別紙2-1）4月1日～4月30日'!C94)+COUNTA('（別紙2-2）5月1日～5月31日'!C94)+COUNTA('（別紙2-3）6月1日～6月30日'!C94)+COUNTA('（別紙2-4）7月1日～7月31日'!C94)+COUNTA('（別紙2-5）8月1日～8月31日'!C94)+COUNTA('（別紙2-6）9月1日～9月30日'!C94)+COUNTA('（別紙2-7）10月1日～10月31日'!C94)+COUNTA('（別紙2-8）11月1日～11月30日'!C94)+COUNTA('（別紙2-9）12月1日～12月31日'!C94)+COUNTA('（別紙2-10）1月1日～1月31日'!C94)+COUNTA('（別紙2-11）2月1日～2月29日'!C94)+COUNTA('（別紙2-12）3月1日～3月31日'!C94))&gt;0,"○","")</f>
        <v/>
      </c>
      <c r="D94" s="225">
        <f>SUM('（別紙2-1）4月1日～4月30日'!$D94:$AG94)</f>
        <v>0</v>
      </c>
      <c r="E94" s="225">
        <f>SUM('（別紙2-2）5月1日～5月31日'!$D94:$AH94)</f>
        <v>0</v>
      </c>
      <c r="F94" s="225">
        <f>SUM('（別紙2-3）6月1日～6月30日'!$D94:$AG94)</f>
        <v>0</v>
      </c>
      <c r="G94" s="225">
        <f>SUM('（別紙2-4）7月1日～7月31日'!$D94:$AH94)</f>
        <v>0</v>
      </c>
      <c r="H94" s="225">
        <f>SUM('（別紙2-5）8月1日～8月31日'!$D94:$AH94)</f>
        <v>0</v>
      </c>
      <c r="I94" s="225">
        <f>SUM('（別紙2-6）9月1日～9月30日'!$D94:$AG94)</f>
        <v>0</v>
      </c>
      <c r="J94" s="225">
        <f>SUM('（別紙2-7）10月1日～10月31日'!$D94:$AH94)</f>
        <v>0</v>
      </c>
      <c r="K94" s="225">
        <f>SUM('（別紙2-8）11月1日～11月30日'!$D94:$AG94)</f>
        <v>0</v>
      </c>
      <c r="L94" s="225">
        <f>SUM('（別紙2-9）12月1日～12月31日'!$D94:$AH94)</f>
        <v>0</v>
      </c>
      <c r="M94" s="225">
        <f>SUM('（別紙2-10）1月1日～1月31日'!$D94:$AH94)</f>
        <v>0</v>
      </c>
      <c r="N94" s="225">
        <f>SUM('（別紙2-11）2月1日～2月29日'!$D94:$AF94)</f>
        <v>0</v>
      </c>
      <c r="O94" s="225">
        <f>SUM('（別紙2-12）3月1日～3月31日'!$D94:$AG94)</f>
        <v>0</v>
      </c>
      <c r="P94" s="226">
        <f t="shared" si="11"/>
        <v>0</v>
      </c>
      <c r="Q94" s="227" t="str">
        <f t="shared" si="12"/>
        <v/>
      </c>
      <c r="R94" s="227" t="str">
        <f t="shared" si="13"/>
        <v/>
      </c>
      <c r="S94" s="228" t="str">
        <f t="shared" si="14"/>
        <v/>
      </c>
      <c r="T94" s="229">
        <f t="shared" si="10"/>
        <v>0</v>
      </c>
      <c r="U94" s="172" t="str">
        <f>IF('（別紙2-12）3月1日～3月31日'!AI94&gt;15,"×","")</f>
        <v/>
      </c>
      <c r="V94" s="173" t="str">
        <f>IF('（別紙１）チェックリスト'!$B$43="",IF('（別紙2-12）3月1日～3月31日'!AI94&gt;10,"×",""),"")</f>
        <v/>
      </c>
      <c r="W94" s="173" t="str">
        <f>IF(C94="○",IF('（別紙2-12）3月1日～3月31日'!AI94&lt;=7,"","×"),"")</f>
        <v/>
      </c>
      <c r="X94" s="174" t="str">
        <f t="shared" si="15"/>
        <v/>
      </c>
    </row>
    <row r="95" spans="1:24" s="112" customFormat="1" ht="30" customHeight="1" x14ac:dyDescent="0.4">
      <c r="A95" s="35">
        <v>82</v>
      </c>
      <c r="B95" s="103" t="str">
        <f>IF('（別紙2-12）3月1日～3月31日'!B95="","",'（別紙2-12）3月1日～3月31日'!B95)</f>
        <v/>
      </c>
      <c r="C95" s="202" t="str">
        <f>IF((COUNTA('（別紙2-1）4月1日～4月30日'!C95)+COUNTA('（別紙2-2）5月1日～5月31日'!C95)+COUNTA('（別紙2-3）6月1日～6月30日'!C95)+COUNTA('（別紙2-4）7月1日～7月31日'!C95)+COUNTA('（別紙2-5）8月1日～8月31日'!C95)+COUNTA('（別紙2-6）9月1日～9月30日'!C95)+COUNTA('（別紙2-7）10月1日～10月31日'!C95)+COUNTA('（別紙2-8）11月1日～11月30日'!C95)+COUNTA('（別紙2-9）12月1日～12月31日'!C95)+COUNTA('（別紙2-10）1月1日～1月31日'!C95)+COUNTA('（別紙2-11）2月1日～2月29日'!C95)+COUNTA('（別紙2-12）3月1日～3月31日'!C95))&gt;0,"○","")</f>
        <v/>
      </c>
      <c r="D95" s="220">
        <f>SUM('（別紙2-1）4月1日～4月30日'!$D95:$AG95)</f>
        <v>0</v>
      </c>
      <c r="E95" s="220">
        <f>SUM('（別紙2-2）5月1日～5月31日'!$D95:$AH95)</f>
        <v>0</v>
      </c>
      <c r="F95" s="220">
        <f>SUM('（別紙2-3）6月1日～6月30日'!$D95:$AG95)</f>
        <v>0</v>
      </c>
      <c r="G95" s="220">
        <f>SUM('（別紙2-4）7月1日～7月31日'!$D95:$AH95)</f>
        <v>0</v>
      </c>
      <c r="H95" s="220">
        <f>SUM('（別紙2-5）8月1日～8月31日'!$D95:$AH95)</f>
        <v>0</v>
      </c>
      <c r="I95" s="220">
        <f>SUM('（別紙2-6）9月1日～9月30日'!$D95:$AG95)</f>
        <v>0</v>
      </c>
      <c r="J95" s="220">
        <f>SUM('（別紙2-7）10月1日～10月31日'!$D95:$AH95)</f>
        <v>0</v>
      </c>
      <c r="K95" s="220">
        <f>SUM('（別紙2-8）11月1日～11月30日'!$D95:$AG95)</f>
        <v>0</v>
      </c>
      <c r="L95" s="220">
        <f>SUM('（別紙2-9）12月1日～12月31日'!$D95:$AH95)</f>
        <v>0</v>
      </c>
      <c r="M95" s="220">
        <f>SUM('（別紙2-10）1月1日～1月31日'!$D95:$AH95)</f>
        <v>0</v>
      </c>
      <c r="N95" s="220">
        <f>SUM('（別紙2-11）2月1日～2月29日'!$D95:$AF95)</f>
        <v>0</v>
      </c>
      <c r="O95" s="220">
        <f>SUM('（別紙2-12）3月1日～3月31日'!$D95:$AG95)</f>
        <v>0</v>
      </c>
      <c r="P95" s="221">
        <f t="shared" si="11"/>
        <v>0</v>
      </c>
      <c r="Q95" s="222" t="str">
        <f t="shared" si="12"/>
        <v/>
      </c>
      <c r="R95" s="222" t="str">
        <f t="shared" si="13"/>
        <v/>
      </c>
      <c r="S95" s="223" t="str">
        <f t="shared" si="14"/>
        <v/>
      </c>
      <c r="T95" s="224">
        <f t="shared" si="10"/>
        <v>0</v>
      </c>
      <c r="U95" s="161" t="str">
        <f>IF('（別紙2-12）3月1日～3月31日'!AI95&gt;15,"×","")</f>
        <v/>
      </c>
      <c r="V95" s="158" t="str">
        <f>IF('（別紙１）チェックリスト'!$B$43="",IF('（別紙2-12）3月1日～3月31日'!AI95&gt;10,"×",""),"")</f>
        <v/>
      </c>
      <c r="W95" s="158" t="str">
        <f>IF(C95="○",IF('（別紙2-12）3月1日～3月31日'!AI95&lt;=7,"","×"),"")</f>
        <v/>
      </c>
      <c r="X95" s="162" t="str">
        <f t="shared" si="15"/>
        <v/>
      </c>
    </row>
    <row r="96" spans="1:24" s="112" customFormat="1" ht="30" customHeight="1" x14ac:dyDescent="0.4">
      <c r="A96" s="35">
        <v>83</v>
      </c>
      <c r="B96" s="103" t="str">
        <f>IF('（別紙2-12）3月1日～3月31日'!B96="","",'（別紙2-12）3月1日～3月31日'!B96)</f>
        <v/>
      </c>
      <c r="C96" s="202" t="str">
        <f>IF((COUNTA('（別紙2-1）4月1日～4月30日'!C96)+COUNTA('（別紙2-2）5月1日～5月31日'!C96)+COUNTA('（別紙2-3）6月1日～6月30日'!C96)+COUNTA('（別紙2-4）7月1日～7月31日'!C96)+COUNTA('（別紙2-5）8月1日～8月31日'!C96)+COUNTA('（別紙2-6）9月1日～9月30日'!C96)+COUNTA('（別紙2-7）10月1日～10月31日'!C96)+COUNTA('（別紙2-8）11月1日～11月30日'!C96)+COUNTA('（別紙2-9）12月1日～12月31日'!C96)+COUNTA('（別紙2-10）1月1日～1月31日'!C96)+COUNTA('（別紙2-11）2月1日～2月29日'!C96)+COUNTA('（別紙2-12）3月1日～3月31日'!C96))&gt;0,"○","")</f>
        <v/>
      </c>
      <c r="D96" s="220">
        <f>SUM('（別紙2-1）4月1日～4月30日'!$D96:$AG96)</f>
        <v>0</v>
      </c>
      <c r="E96" s="220">
        <f>SUM('（別紙2-2）5月1日～5月31日'!$D96:$AH96)</f>
        <v>0</v>
      </c>
      <c r="F96" s="220">
        <f>SUM('（別紙2-3）6月1日～6月30日'!$D96:$AG96)</f>
        <v>0</v>
      </c>
      <c r="G96" s="220">
        <f>SUM('（別紙2-4）7月1日～7月31日'!$D96:$AH96)</f>
        <v>0</v>
      </c>
      <c r="H96" s="220">
        <f>SUM('（別紙2-5）8月1日～8月31日'!$D96:$AH96)</f>
        <v>0</v>
      </c>
      <c r="I96" s="220">
        <f>SUM('（別紙2-6）9月1日～9月30日'!$D96:$AG96)</f>
        <v>0</v>
      </c>
      <c r="J96" s="220">
        <f>SUM('（別紙2-7）10月1日～10月31日'!$D96:$AH96)</f>
        <v>0</v>
      </c>
      <c r="K96" s="220">
        <f>SUM('（別紙2-8）11月1日～11月30日'!$D96:$AG96)</f>
        <v>0</v>
      </c>
      <c r="L96" s="220">
        <f>SUM('（別紙2-9）12月1日～12月31日'!$D96:$AH96)</f>
        <v>0</v>
      </c>
      <c r="M96" s="220">
        <f>SUM('（別紙2-10）1月1日～1月31日'!$D96:$AH96)</f>
        <v>0</v>
      </c>
      <c r="N96" s="220">
        <f>SUM('（別紙2-11）2月1日～2月29日'!$D96:$AF96)</f>
        <v>0</v>
      </c>
      <c r="O96" s="220">
        <f>SUM('（別紙2-12）3月1日～3月31日'!$D96:$AG96)</f>
        <v>0</v>
      </c>
      <c r="P96" s="221">
        <f t="shared" si="11"/>
        <v>0</v>
      </c>
      <c r="Q96" s="222" t="str">
        <f t="shared" si="12"/>
        <v/>
      </c>
      <c r="R96" s="222" t="str">
        <f t="shared" si="13"/>
        <v/>
      </c>
      <c r="S96" s="223" t="str">
        <f t="shared" si="14"/>
        <v/>
      </c>
      <c r="T96" s="224">
        <f t="shared" si="10"/>
        <v>0</v>
      </c>
      <c r="U96" s="161" t="str">
        <f>IF('（別紙2-12）3月1日～3月31日'!AI96&gt;15,"×","")</f>
        <v/>
      </c>
      <c r="V96" s="158" t="str">
        <f>IF('（別紙１）チェックリスト'!$B$43="",IF('（別紙2-12）3月1日～3月31日'!AI96&gt;10,"×",""),"")</f>
        <v/>
      </c>
      <c r="W96" s="158" t="str">
        <f>IF(C96="○",IF('（別紙2-12）3月1日～3月31日'!AI96&lt;=7,"","×"),"")</f>
        <v/>
      </c>
      <c r="X96" s="162" t="str">
        <f t="shared" si="15"/>
        <v/>
      </c>
    </row>
    <row r="97" spans="1:24" s="112" customFormat="1" ht="30" customHeight="1" x14ac:dyDescent="0.4">
      <c r="A97" s="35">
        <v>84</v>
      </c>
      <c r="B97" s="103" t="str">
        <f>IF('（別紙2-12）3月1日～3月31日'!B97="","",'（別紙2-12）3月1日～3月31日'!B97)</f>
        <v/>
      </c>
      <c r="C97" s="202" t="str">
        <f>IF((COUNTA('（別紙2-1）4月1日～4月30日'!C97)+COUNTA('（別紙2-2）5月1日～5月31日'!C97)+COUNTA('（別紙2-3）6月1日～6月30日'!C97)+COUNTA('（別紙2-4）7月1日～7月31日'!C97)+COUNTA('（別紙2-5）8月1日～8月31日'!C97)+COUNTA('（別紙2-6）9月1日～9月30日'!C97)+COUNTA('（別紙2-7）10月1日～10月31日'!C97)+COUNTA('（別紙2-8）11月1日～11月30日'!C97)+COUNTA('（別紙2-9）12月1日～12月31日'!C97)+COUNTA('（別紙2-10）1月1日～1月31日'!C97)+COUNTA('（別紙2-11）2月1日～2月29日'!C97)+COUNTA('（別紙2-12）3月1日～3月31日'!C97))&gt;0,"○","")</f>
        <v/>
      </c>
      <c r="D97" s="220">
        <f>SUM('（別紙2-1）4月1日～4月30日'!$D97:$AG97)</f>
        <v>0</v>
      </c>
      <c r="E97" s="220">
        <f>SUM('（別紙2-2）5月1日～5月31日'!$D97:$AH97)</f>
        <v>0</v>
      </c>
      <c r="F97" s="220">
        <f>SUM('（別紙2-3）6月1日～6月30日'!$D97:$AG97)</f>
        <v>0</v>
      </c>
      <c r="G97" s="220">
        <f>SUM('（別紙2-4）7月1日～7月31日'!$D97:$AH97)</f>
        <v>0</v>
      </c>
      <c r="H97" s="220">
        <f>SUM('（別紙2-5）8月1日～8月31日'!$D97:$AH97)</f>
        <v>0</v>
      </c>
      <c r="I97" s="220">
        <f>SUM('（別紙2-6）9月1日～9月30日'!$D97:$AG97)</f>
        <v>0</v>
      </c>
      <c r="J97" s="220">
        <f>SUM('（別紙2-7）10月1日～10月31日'!$D97:$AH97)</f>
        <v>0</v>
      </c>
      <c r="K97" s="220">
        <f>SUM('（別紙2-8）11月1日～11月30日'!$D97:$AG97)</f>
        <v>0</v>
      </c>
      <c r="L97" s="220">
        <f>SUM('（別紙2-9）12月1日～12月31日'!$D97:$AH97)</f>
        <v>0</v>
      </c>
      <c r="M97" s="220">
        <f>SUM('（別紙2-10）1月1日～1月31日'!$D97:$AH97)</f>
        <v>0</v>
      </c>
      <c r="N97" s="220">
        <f>SUM('（別紙2-11）2月1日～2月29日'!$D97:$AF97)</f>
        <v>0</v>
      </c>
      <c r="O97" s="220">
        <f>SUM('（別紙2-12）3月1日～3月31日'!$D97:$AG97)</f>
        <v>0</v>
      </c>
      <c r="P97" s="221">
        <f t="shared" si="11"/>
        <v>0</v>
      </c>
      <c r="Q97" s="222" t="str">
        <f t="shared" si="12"/>
        <v/>
      </c>
      <c r="R97" s="222" t="str">
        <f t="shared" si="13"/>
        <v/>
      </c>
      <c r="S97" s="223" t="str">
        <f t="shared" si="14"/>
        <v/>
      </c>
      <c r="T97" s="224">
        <f t="shared" si="10"/>
        <v>0</v>
      </c>
      <c r="U97" s="161" t="str">
        <f>IF('（別紙2-12）3月1日～3月31日'!AI97&gt;15,"×","")</f>
        <v/>
      </c>
      <c r="V97" s="158" t="str">
        <f>IF('（別紙１）チェックリスト'!$B$43="",IF('（別紙2-12）3月1日～3月31日'!AI97&gt;10,"×",""),"")</f>
        <v/>
      </c>
      <c r="W97" s="158" t="str">
        <f>IF(C97="○",IF('（別紙2-12）3月1日～3月31日'!AI97&lt;=7,"","×"),"")</f>
        <v/>
      </c>
      <c r="X97" s="162" t="str">
        <f t="shared" si="15"/>
        <v/>
      </c>
    </row>
    <row r="98" spans="1:24" s="112" customFormat="1" ht="30" customHeight="1" thickBot="1" x14ac:dyDescent="0.45">
      <c r="A98" s="37">
        <v>85</v>
      </c>
      <c r="B98" s="104" t="str">
        <f>IF('（別紙2-12）3月1日～3月31日'!B98="","",'（別紙2-12）3月1日～3月31日'!B98)</f>
        <v/>
      </c>
      <c r="C98" s="235" t="str">
        <f>IF((COUNTA('（別紙2-1）4月1日～4月30日'!C98)+COUNTA('（別紙2-2）5月1日～5月31日'!C98)+COUNTA('（別紙2-3）6月1日～6月30日'!C98)+COUNTA('（別紙2-4）7月1日～7月31日'!C98)+COUNTA('（別紙2-5）8月1日～8月31日'!C98)+COUNTA('（別紙2-6）9月1日～9月30日'!C98)+COUNTA('（別紙2-7）10月1日～10月31日'!C98)+COUNTA('（別紙2-8）11月1日～11月30日'!C98)+COUNTA('（別紙2-9）12月1日～12月31日'!C98)+COUNTA('（別紙2-10）1月1日～1月31日'!C98)+COUNTA('（別紙2-11）2月1日～2月29日'!C98)+COUNTA('（別紙2-12）3月1日～3月31日'!C98))&gt;0,"○","")</f>
        <v/>
      </c>
      <c r="D98" s="209">
        <f>SUM('（別紙2-1）4月1日～4月30日'!$D98:$AG98)</f>
        <v>0</v>
      </c>
      <c r="E98" s="209">
        <f>SUM('（別紙2-2）5月1日～5月31日'!$D98:$AH98)</f>
        <v>0</v>
      </c>
      <c r="F98" s="209">
        <f>SUM('（別紙2-3）6月1日～6月30日'!$D98:$AG98)</f>
        <v>0</v>
      </c>
      <c r="G98" s="209">
        <f>SUM('（別紙2-4）7月1日～7月31日'!$D98:$AH98)</f>
        <v>0</v>
      </c>
      <c r="H98" s="209">
        <f>SUM('（別紙2-5）8月1日～8月31日'!$D98:$AH98)</f>
        <v>0</v>
      </c>
      <c r="I98" s="209">
        <f>SUM('（別紙2-6）9月1日～9月30日'!$D98:$AG98)</f>
        <v>0</v>
      </c>
      <c r="J98" s="209">
        <f>SUM('（別紙2-7）10月1日～10月31日'!$D98:$AH98)</f>
        <v>0</v>
      </c>
      <c r="K98" s="209">
        <f>SUM('（別紙2-8）11月1日～11月30日'!$D98:$AG98)</f>
        <v>0</v>
      </c>
      <c r="L98" s="209">
        <f>SUM('（別紙2-9）12月1日～12月31日'!$D98:$AH98)</f>
        <v>0</v>
      </c>
      <c r="M98" s="209">
        <f>SUM('（別紙2-10）1月1日～1月31日'!$D98:$AH98)</f>
        <v>0</v>
      </c>
      <c r="N98" s="209">
        <f>SUM('（別紙2-11）2月1日～2月29日'!$D98:$AF98)</f>
        <v>0</v>
      </c>
      <c r="O98" s="209">
        <f>SUM('（別紙2-12）3月1日～3月31日'!$D98:$AG98)</f>
        <v>0</v>
      </c>
      <c r="P98" s="210">
        <f t="shared" si="11"/>
        <v>0</v>
      </c>
      <c r="Q98" s="211" t="str">
        <f t="shared" si="12"/>
        <v/>
      </c>
      <c r="R98" s="211" t="str">
        <f t="shared" si="13"/>
        <v/>
      </c>
      <c r="S98" s="212" t="str">
        <f t="shared" si="14"/>
        <v/>
      </c>
      <c r="T98" s="213">
        <f t="shared" si="10"/>
        <v>0</v>
      </c>
      <c r="U98" s="175" t="str">
        <f>IF('（別紙2-12）3月1日～3月31日'!AI98&gt;15,"×","")</f>
        <v/>
      </c>
      <c r="V98" s="176" t="str">
        <f>IF('（別紙１）チェックリスト'!$B$43="",IF('（別紙2-12）3月1日～3月31日'!AI98&gt;10,"×",""),"")</f>
        <v/>
      </c>
      <c r="W98" s="176" t="str">
        <f>IF(C98="○",IF('（別紙2-12）3月1日～3月31日'!AI98&lt;=7,"","×"),"")</f>
        <v/>
      </c>
      <c r="X98" s="177" t="str">
        <f t="shared" si="15"/>
        <v/>
      </c>
    </row>
    <row r="99" spans="1:24" s="112" customFormat="1" ht="30" customHeight="1" x14ac:dyDescent="0.4">
      <c r="A99" s="64">
        <v>86</v>
      </c>
      <c r="B99" s="105" t="str">
        <f>IF('（別紙2-12）3月1日～3月31日'!B99="","",'（別紙2-12）3月1日～3月31日'!B99)</f>
        <v/>
      </c>
      <c r="C99" s="196" t="str">
        <f>IF((COUNTA('（別紙2-1）4月1日～4月30日'!C99)+COUNTA('（別紙2-2）5月1日～5月31日'!C99)+COUNTA('（別紙2-3）6月1日～6月30日'!C99)+COUNTA('（別紙2-4）7月1日～7月31日'!C99)+COUNTA('（別紙2-5）8月1日～8月31日'!C99)+COUNTA('（別紙2-6）9月1日～9月30日'!C99)+COUNTA('（別紙2-7）10月1日～10月31日'!C99)+COUNTA('（別紙2-8）11月1日～11月30日'!C99)+COUNTA('（別紙2-9）12月1日～12月31日'!C99)+COUNTA('（別紙2-10）1月1日～1月31日'!C99)+COUNTA('（別紙2-11）2月1日～2月29日'!C99)+COUNTA('（別紙2-12）3月1日～3月31日'!C99))&gt;0,"○","")</f>
        <v/>
      </c>
      <c r="D99" s="230">
        <f>SUM('（別紙2-1）4月1日～4月30日'!$D99:$AG99)</f>
        <v>0</v>
      </c>
      <c r="E99" s="230">
        <f>SUM('（別紙2-2）5月1日～5月31日'!$D99:$AH99)</f>
        <v>0</v>
      </c>
      <c r="F99" s="230">
        <f>SUM('（別紙2-3）6月1日～6月30日'!$D99:$AG99)</f>
        <v>0</v>
      </c>
      <c r="G99" s="230">
        <f>SUM('（別紙2-4）7月1日～7月31日'!$D99:$AH99)</f>
        <v>0</v>
      </c>
      <c r="H99" s="230">
        <f>SUM('（別紙2-5）8月1日～8月31日'!$D99:$AH99)</f>
        <v>0</v>
      </c>
      <c r="I99" s="230">
        <f>SUM('（別紙2-6）9月1日～9月30日'!$D99:$AG99)</f>
        <v>0</v>
      </c>
      <c r="J99" s="230">
        <f>SUM('（別紙2-7）10月1日～10月31日'!$D99:$AH99)</f>
        <v>0</v>
      </c>
      <c r="K99" s="230">
        <f>SUM('（別紙2-8）11月1日～11月30日'!$D99:$AG99)</f>
        <v>0</v>
      </c>
      <c r="L99" s="230">
        <f>SUM('（別紙2-9）12月1日～12月31日'!$D99:$AH99)</f>
        <v>0</v>
      </c>
      <c r="M99" s="230">
        <f>SUM('（別紙2-10）1月1日～1月31日'!$D99:$AH99)</f>
        <v>0</v>
      </c>
      <c r="N99" s="230">
        <f>SUM('（別紙2-11）2月1日～2月29日'!$D99:$AF99)</f>
        <v>0</v>
      </c>
      <c r="O99" s="230">
        <f>SUM('（別紙2-12）3月1日～3月31日'!$D99:$AG99)</f>
        <v>0</v>
      </c>
      <c r="P99" s="231">
        <f t="shared" si="11"/>
        <v>0</v>
      </c>
      <c r="Q99" s="232" t="str">
        <f t="shared" si="12"/>
        <v/>
      </c>
      <c r="R99" s="232" t="str">
        <f t="shared" si="13"/>
        <v/>
      </c>
      <c r="S99" s="233" t="str">
        <f t="shared" si="14"/>
        <v/>
      </c>
      <c r="T99" s="234">
        <f t="shared" si="10"/>
        <v>0</v>
      </c>
      <c r="U99" s="178" t="str">
        <f>IF('（別紙2-12）3月1日～3月31日'!AI99&gt;15,"×","")</f>
        <v/>
      </c>
      <c r="V99" s="179" t="str">
        <f>IF('（別紙１）チェックリスト'!$B$43="",IF('（別紙2-12）3月1日～3月31日'!AI99&gt;10,"×",""),"")</f>
        <v/>
      </c>
      <c r="W99" s="179" t="str">
        <f>IF(C99="○",IF('（別紙2-12）3月1日～3月31日'!AI99&lt;=7,"","×"),"")</f>
        <v/>
      </c>
      <c r="X99" s="180" t="str">
        <f t="shared" si="15"/>
        <v/>
      </c>
    </row>
    <row r="100" spans="1:24" s="112" customFormat="1" ht="30" customHeight="1" x14ac:dyDescent="0.4">
      <c r="A100" s="35">
        <v>87</v>
      </c>
      <c r="B100" s="103" t="str">
        <f>IF('（別紙2-12）3月1日～3月31日'!B100="","",'（別紙2-12）3月1日～3月31日'!B100)</f>
        <v/>
      </c>
      <c r="C100" s="202" t="str">
        <f>IF((COUNTA('（別紙2-1）4月1日～4月30日'!C100)+COUNTA('（別紙2-2）5月1日～5月31日'!C100)+COUNTA('（別紙2-3）6月1日～6月30日'!C100)+COUNTA('（別紙2-4）7月1日～7月31日'!C100)+COUNTA('（別紙2-5）8月1日～8月31日'!C100)+COUNTA('（別紙2-6）9月1日～9月30日'!C100)+COUNTA('（別紙2-7）10月1日～10月31日'!C100)+COUNTA('（別紙2-8）11月1日～11月30日'!C100)+COUNTA('（別紙2-9）12月1日～12月31日'!C100)+COUNTA('（別紙2-10）1月1日～1月31日'!C100)+COUNTA('（別紙2-11）2月1日～2月29日'!C100)+COUNTA('（別紙2-12）3月1日～3月31日'!C100))&gt;0,"○","")</f>
        <v/>
      </c>
      <c r="D100" s="220">
        <f>SUM('（別紙2-1）4月1日～4月30日'!$D100:$AG100)</f>
        <v>0</v>
      </c>
      <c r="E100" s="220">
        <f>SUM('（別紙2-2）5月1日～5月31日'!$D100:$AH100)</f>
        <v>0</v>
      </c>
      <c r="F100" s="220">
        <f>SUM('（別紙2-3）6月1日～6月30日'!$D100:$AG100)</f>
        <v>0</v>
      </c>
      <c r="G100" s="220">
        <f>SUM('（別紙2-4）7月1日～7月31日'!$D100:$AH100)</f>
        <v>0</v>
      </c>
      <c r="H100" s="220">
        <f>SUM('（別紙2-5）8月1日～8月31日'!$D100:$AH100)</f>
        <v>0</v>
      </c>
      <c r="I100" s="220">
        <f>SUM('（別紙2-6）9月1日～9月30日'!$D100:$AG100)</f>
        <v>0</v>
      </c>
      <c r="J100" s="220">
        <f>SUM('（別紙2-7）10月1日～10月31日'!$D100:$AH100)</f>
        <v>0</v>
      </c>
      <c r="K100" s="220">
        <f>SUM('（別紙2-8）11月1日～11月30日'!$D100:$AG100)</f>
        <v>0</v>
      </c>
      <c r="L100" s="220">
        <f>SUM('（別紙2-9）12月1日～12月31日'!$D100:$AH100)</f>
        <v>0</v>
      </c>
      <c r="M100" s="220">
        <f>SUM('（別紙2-10）1月1日～1月31日'!$D100:$AH100)</f>
        <v>0</v>
      </c>
      <c r="N100" s="220">
        <f>SUM('（別紙2-11）2月1日～2月29日'!$D100:$AF100)</f>
        <v>0</v>
      </c>
      <c r="O100" s="220">
        <f>SUM('（別紙2-12）3月1日～3月31日'!$D100:$AG100)</f>
        <v>0</v>
      </c>
      <c r="P100" s="221">
        <f t="shared" si="11"/>
        <v>0</v>
      </c>
      <c r="Q100" s="222" t="str">
        <f t="shared" si="12"/>
        <v/>
      </c>
      <c r="R100" s="222" t="str">
        <f t="shared" si="13"/>
        <v/>
      </c>
      <c r="S100" s="223" t="str">
        <f t="shared" si="14"/>
        <v/>
      </c>
      <c r="T100" s="224">
        <f t="shared" si="10"/>
        <v>0</v>
      </c>
      <c r="U100" s="161" t="str">
        <f>IF('（別紙2-12）3月1日～3月31日'!AI100&gt;15,"×","")</f>
        <v/>
      </c>
      <c r="V100" s="158" t="str">
        <f>IF('（別紙１）チェックリスト'!$B$43="",IF('（別紙2-12）3月1日～3月31日'!AI100&gt;10,"×",""),"")</f>
        <v/>
      </c>
      <c r="W100" s="158" t="str">
        <f>IF(C100="○",IF('（別紙2-12）3月1日～3月31日'!AI100&lt;=7,"","×"),"")</f>
        <v/>
      </c>
      <c r="X100" s="162" t="str">
        <f t="shared" si="15"/>
        <v/>
      </c>
    </row>
    <row r="101" spans="1:24" s="112" customFormat="1" ht="30" customHeight="1" x14ac:dyDescent="0.4">
      <c r="A101" s="35">
        <v>88</v>
      </c>
      <c r="B101" s="103" t="str">
        <f>IF('（別紙2-12）3月1日～3月31日'!B101="","",'（別紙2-12）3月1日～3月31日'!B101)</f>
        <v/>
      </c>
      <c r="C101" s="202" t="str">
        <f>IF((COUNTA('（別紙2-1）4月1日～4月30日'!C101)+COUNTA('（別紙2-2）5月1日～5月31日'!C101)+COUNTA('（別紙2-3）6月1日～6月30日'!C101)+COUNTA('（別紙2-4）7月1日～7月31日'!C101)+COUNTA('（別紙2-5）8月1日～8月31日'!C101)+COUNTA('（別紙2-6）9月1日～9月30日'!C101)+COUNTA('（別紙2-7）10月1日～10月31日'!C101)+COUNTA('（別紙2-8）11月1日～11月30日'!C101)+COUNTA('（別紙2-9）12月1日～12月31日'!C101)+COUNTA('（別紙2-10）1月1日～1月31日'!C101)+COUNTA('（別紙2-11）2月1日～2月29日'!C101)+COUNTA('（別紙2-12）3月1日～3月31日'!C101))&gt;0,"○","")</f>
        <v/>
      </c>
      <c r="D101" s="220">
        <f>SUM('（別紙2-1）4月1日～4月30日'!$D101:$AG101)</f>
        <v>0</v>
      </c>
      <c r="E101" s="220">
        <f>SUM('（別紙2-2）5月1日～5月31日'!$D101:$AH101)</f>
        <v>0</v>
      </c>
      <c r="F101" s="220">
        <f>SUM('（別紙2-3）6月1日～6月30日'!$D101:$AG101)</f>
        <v>0</v>
      </c>
      <c r="G101" s="220">
        <f>SUM('（別紙2-4）7月1日～7月31日'!$D101:$AH101)</f>
        <v>0</v>
      </c>
      <c r="H101" s="220">
        <f>SUM('（別紙2-5）8月1日～8月31日'!$D101:$AH101)</f>
        <v>0</v>
      </c>
      <c r="I101" s="220">
        <f>SUM('（別紙2-6）9月1日～9月30日'!$D101:$AG101)</f>
        <v>0</v>
      </c>
      <c r="J101" s="220">
        <f>SUM('（別紙2-7）10月1日～10月31日'!$D101:$AH101)</f>
        <v>0</v>
      </c>
      <c r="K101" s="220">
        <f>SUM('（別紙2-8）11月1日～11月30日'!$D101:$AG101)</f>
        <v>0</v>
      </c>
      <c r="L101" s="220">
        <f>SUM('（別紙2-9）12月1日～12月31日'!$D101:$AH101)</f>
        <v>0</v>
      </c>
      <c r="M101" s="220">
        <f>SUM('（別紙2-10）1月1日～1月31日'!$D101:$AH101)</f>
        <v>0</v>
      </c>
      <c r="N101" s="220">
        <f>SUM('（別紙2-11）2月1日～2月29日'!$D101:$AF101)</f>
        <v>0</v>
      </c>
      <c r="O101" s="220">
        <f>SUM('（別紙2-12）3月1日～3月31日'!$D101:$AG101)</f>
        <v>0</v>
      </c>
      <c r="P101" s="221">
        <f t="shared" si="11"/>
        <v>0</v>
      </c>
      <c r="Q101" s="222" t="str">
        <f t="shared" si="12"/>
        <v/>
      </c>
      <c r="R101" s="222" t="str">
        <f t="shared" si="13"/>
        <v/>
      </c>
      <c r="S101" s="223" t="str">
        <f t="shared" si="14"/>
        <v/>
      </c>
      <c r="T101" s="224">
        <f t="shared" si="10"/>
        <v>0</v>
      </c>
      <c r="U101" s="161" t="str">
        <f>IF('（別紙2-12）3月1日～3月31日'!AI101&gt;15,"×","")</f>
        <v/>
      </c>
      <c r="V101" s="158" t="str">
        <f>IF('（別紙１）チェックリスト'!$B$43="",IF('（別紙2-12）3月1日～3月31日'!AI101&gt;10,"×",""),"")</f>
        <v/>
      </c>
      <c r="W101" s="158" t="str">
        <f>IF(C101="○",IF('（別紙2-12）3月1日～3月31日'!AI101&lt;=7,"","×"),"")</f>
        <v/>
      </c>
      <c r="X101" s="162" t="str">
        <f t="shared" si="15"/>
        <v/>
      </c>
    </row>
    <row r="102" spans="1:24" s="112" customFormat="1" ht="30" customHeight="1" x14ac:dyDescent="0.4">
      <c r="A102" s="35">
        <v>89</v>
      </c>
      <c r="B102" s="103" t="str">
        <f>IF('（別紙2-12）3月1日～3月31日'!B102="","",'（別紙2-12）3月1日～3月31日'!B102)</f>
        <v/>
      </c>
      <c r="C102" s="202" t="str">
        <f>IF((COUNTA('（別紙2-1）4月1日～4月30日'!C102)+COUNTA('（別紙2-2）5月1日～5月31日'!C102)+COUNTA('（別紙2-3）6月1日～6月30日'!C102)+COUNTA('（別紙2-4）7月1日～7月31日'!C102)+COUNTA('（別紙2-5）8月1日～8月31日'!C102)+COUNTA('（別紙2-6）9月1日～9月30日'!C102)+COUNTA('（別紙2-7）10月1日～10月31日'!C102)+COUNTA('（別紙2-8）11月1日～11月30日'!C102)+COUNTA('（別紙2-9）12月1日～12月31日'!C102)+COUNTA('（別紙2-10）1月1日～1月31日'!C102)+COUNTA('（別紙2-11）2月1日～2月29日'!C102)+COUNTA('（別紙2-12）3月1日～3月31日'!C102))&gt;0,"○","")</f>
        <v/>
      </c>
      <c r="D102" s="220">
        <f>SUM('（別紙2-1）4月1日～4月30日'!$D102:$AG102)</f>
        <v>0</v>
      </c>
      <c r="E102" s="220">
        <f>SUM('（別紙2-2）5月1日～5月31日'!$D102:$AH102)</f>
        <v>0</v>
      </c>
      <c r="F102" s="220">
        <f>SUM('（別紙2-3）6月1日～6月30日'!$D102:$AG102)</f>
        <v>0</v>
      </c>
      <c r="G102" s="220">
        <f>SUM('（別紙2-4）7月1日～7月31日'!$D102:$AH102)</f>
        <v>0</v>
      </c>
      <c r="H102" s="220">
        <f>SUM('（別紙2-5）8月1日～8月31日'!$D102:$AH102)</f>
        <v>0</v>
      </c>
      <c r="I102" s="220">
        <f>SUM('（別紙2-6）9月1日～9月30日'!$D102:$AG102)</f>
        <v>0</v>
      </c>
      <c r="J102" s="220">
        <f>SUM('（別紙2-7）10月1日～10月31日'!$D102:$AH102)</f>
        <v>0</v>
      </c>
      <c r="K102" s="220">
        <f>SUM('（別紙2-8）11月1日～11月30日'!$D102:$AG102)</f>
        <v>0</v>
      </c>
      <c r="L102" s="220">
        <f>SUM('（別紙2-9）12月1日～12月31日'!$D102:$AH102)</f>
        <v>0</v>
      </c>
      <c r="M102" s="220">
        <f>SUM('（別紙2-10）1月1日～1月31日'!$D102:$AH102)</f>
        <v>0</v>
      </c>
      <c r="N102" s="220">
        <f>SUM('（別紙2-11）2月1日～2月29日'!$D102:$AF102)</f>
        <v>0</v>
      </c>
      <c r="O102" s="220">
        <f>SUM('（別紙2-12）3月1日～3月31日'!$D102:$AG102)</f>
        <v>0</v>
      </c>
      <c r="P102" s="221">
        <f t="shared" si="11"/>
        <v>0</v>
      </c>
      <c r="Q102" s="222" t="str">
        <f t="shared" si="12"/>
        <v/>
      </c>
      <c r="R102" s="222" t="str">
        <f t="shared" si="13"/>
        <v/>
      </c>
      <c r="S102" s="223" t="str">
        <f t="shared" si="14"/>
        <v/>
      </c>
      <c r="T102" s="224">
        <f t="shared" si="10"/>
        <v>0</v>
      </c>
      <c r="U102" s="161" t="str">
        <f>IF('（別紙2-12）3月1日～3月31日'!AI102&gt;15,"×","")</f>
        <v/>
      </c>
      <c r="V102" s="158" t="str">
        <f>IF('（別紙１）チェックリスト'!$B$43="",IF('（別紙2-12）3月1日～3月31日'!AI102&gt;10,"×",""),"")</f>
        <v/>
      </c>
      <c r="W102" s="158" t="str">
        <f>IF(C102="○",IF('（別紙2-12）3月1日～3月31日'!AI102&lt;=7,"","×"),"")</f>
        <v/>
      </c>
      <c r="X102" s="162" t="str">
        <f t="shared" si="15"/>
        <v/>
      </c>
    </row>
    <row r="103" spans="1:24" s="112" customFormat="1" ht="30" customHeight="1" thickBot="1" x14ac:dyDescent="0.45">
      <c r="A103" s="35">
        <v>90</v>
      </c>
      <c r="B103" s="104" t="str">
        <f>IF('（別紙2-12）3月1日～3月31日'!B103="","",'（別紙2-12）3月1日～3月31日'!B103)</f>
        <v/>
      </c>
      <c r="C103" s="235" t="str">
        <f>IF((COUNTA('（別紙2-1）4月1日～4月30日'!C103)+COUNTA('（別紙2-2）5月1日～5月31日'!C103)+COUNTA('（別紙2-3）6月1日～6月30日'!C103)+COUNTA('（別紙2-4）7月1日～7月31日'!C103)+COUNTA('（別紙2-5）8月1日～8月31日'!C103)+COUNTA('（別紙2-6）9月1日～9月30日'!C103)+COUNTA('（別紙2-7）10月1日～10月31日'!C103)+COUNTA('（別紙2-8）11月1日～11月30日'!C103)+COUNTA('（別紙2-9）12月1日～12月31日'!C103)+COUNTA('（別紙2-10）1月1日～1月31日'!C103)+COUNTA('（別紙2-11）2月1日～2月29日'!C103)+COUNTA('（別紙2-12）3月1日～3月31日'!C103))&gt;0,"○","")</f>
        <v/>
      </c>
      <c r="D103" s="220">
        <f>SUM('（別紙2-1）4月1日～4月30日'!$D103:$AG103)</f>
        <v>0</v>
      </c>
      <c r="E103" s="220">
        <f>SUM('（別紙2-2）5月1日～5月31日'!$D103:$AH103)</f>
        <v>0</v>
      </c>
      <c r="F103" s="220">
        <f>SUM('（別紙2-3）6月1日～6月30日'!$D103:$AG103)</f>
        <v>0</v>
      </c>
      <c r="G103" s="220">
        <f>SUM('（別紙2-4）7月1日～7月31日'!$D103:$AH103)</f>
        <v>0</v>
      </c>
      <c r="H103" s="220">
        <f>SUM('（別紙2-5）8月1日～8月31日'!$D103:$AH103)</f>
        <v>0</v>
      </c>
      <c r="I103" s="220">
        <f>SUM('（別紙2-6）9月1日～9月30日'!$D103:$AG103)</f>
        <v>0</v>
      </c>
      <c r="J103" s="220">
        <f>SUM('（別紙2-7）10月1日～10月31日'!$D103:$AH103)</f>
        <v>0</v>
      </c>
      <c r="K103" s="220">
        <f>SUM('（別紙2-8）11月1日～11月30日'!$D103:$AG103)</f>
        <v>0</v>
      </c>
      <c r="L103" s="220">
        <f>SUM('（別紙2-9）12月1日～12月31日'!$D103:$AH103)</f>
        <v>0</v>
      </c>
      <c r="M103" s="220">
        <f>SUM('（別紙2-10）1月1日～1月31日'!$D103:$AH103)</f>
        <v>0</v>
      </c>
      <c r="N103" s="220">
        <f>SUM('（別紙2-11）2月1日～2月29日'!$D103:$AF103)</f>
        <v>0</v>
      </c>
      <c r="O103" s="220">
        <f>SUM('（別紙2-12）3月1日～3月31日'!$D103:$AG103)</f>
        <v>0</v>
      </c>
      <c r="P103" s="221">
        <f t="shared" si="11"/>
        <v>0</v>
      </c>
      <c r="Q103" s="222" t="str">
        <f t="shared" si="12"/>
        <v/>
      </c>
      <c r="R103" s="222" t="str">
        <f t="shared" si="13"/>
        <v/>
      </c>
      <c r="S103" s="223" t="str">
        <f t="shared" si="14"/>
        <v/>
      </c>
      <c r="T103" s="224">
        <f t="shared" si="10"/>
        <v>0</v>
      </c>
      <c r="U103" s="165" t="str">
        <f>IF('（別紙2-12）3月1日～3月31日'!AI103&gt;15,"×","")</f>
        <v/>
      </c>
      <c r="V103" s="166" t="str">
        <f>IF('（別紙１）チェックリスト'!$B$43="",IF('（別紙2-12）3月1日～3月31日'!AI103&gt;10,"×",""),"")</f>
        <v/>
      </c>
      <c r="W103" s="166" t="str">
        <f>IF(C103="○",IF('（別紙2-12）3月1日～3月31日'!AI103&lt;=7,"","×"),"")</f>
        <v/>
      </c>
      <c r="X103" s="167" t="str">
        <f t="shared" si="15"/>
        <v/>
      </c>
    </row>
    <row r="104" spans="1:24" s="112" customFormat="1" ht="30" customHeight="1" x14ac:dyDescent="0.4">
      <c r="A104" s="71">
        <v>91</v>
      </c>
      <c r="B104" s="105" t="str">
        <f>IF('（別紙2-12）3月1日～3月31日'!B104="","",'（別紙2-12）3月1日～3月31日'!B104)</f>
        <v/>
      </c>
      <c r="C104" s="196" t="str">
        <f>IF((COUNTA('（別紙2-1）4月1日～4月30日'!C104)+COUNTA('（別紙2-2）5月1日～5月31日'!C104)+COUNTA('（別紙2-3）6月1日～6月30日'!C104)+COUNTA('（別紙2-4）7月1日～7月31日'!C104)+COUNTA('（別紙2-5）8月1日～8月31日'!C104)+COUNTA('（別紙2-6）9月1日～9月30日'!C104)+COUNTA('（別紙2-7）10月1日～10月31日'!C104)+COUNTA('（別紙2-8）11月1日～11月30日'!C104)+COUNTA('（別紙2-9）12月1日～12月31日'!C104)+COUNTA('（別紙2-10）1月1日～1月31日'!C104)+COUNTA('（別紙2-11）2月1日～2月29日'!C104)+COUNTA('（別紙2-12）3月1日～3月31日'!C104))&gt;0,"○","")</f>
        <v/>
      </c>
      <c r="D104" s="225">
        <f>SUM('（別紙2-1）4月1日～4月30日'!$D104:$AG104)</f>
        <v>0</v>
      </c>
      <c r="E104" s="225">
        <f>SUM('（別紙2-2）5月1日～5月31日'!$D104:$AH104)</f>
        <v>0</v>
      </c>
      <c r="F104" s="225">
        <f>SUM('（別紙2-3）6月1日～6月30日'!$D104:$AG104)</f>
        <v>0</v>
      </c>
      <c r="G104" s="225">
        <f>SUM('（別紙2-4）7月1日～7月31日'!$D104:$AH104)</f>
        <v>0</v>
      </c>
      <c r="H104" s="225">
        <f>SUM('（別紙2-5）8月1日～8月31日'!$D104:$AH104)</f>
        <v>0</v>
      </c>
      <c r="I104" s="225">
        <f>SUM('（別紙2-6）9月1日～9月30日'!$D104:$AG104)</f>
        <v>0</v>
      </c>
      <c r="J104" s="225">
        <f>SUM('（別紙2-7）10月1日～10月31日'!$D104:$AH104)</f>
        <v>0</v>
      </c>
      <c r="K104" s="225">
        <f>SUM('（別紙2-8）11月1日～11月30日'!$D104:$AG104)</f>
        <v>0</v>
      </c>
      <c r="L104" s="225">
        <f>SUM('（別紙2-9）12月1日～12月31日'!$D104:$AH104)</f>
        <v>0</v>
      </c>
      <c r="M104" s="225">
        <f>SUM('（別紙2-10）1月1日～1月31日'!$D104:$AH104)</f>
        <v>0</v>
      </c>
      <c r="N104" s="225">
        <f>SUM('（別紙2-11）2月1日～2月29日'!$D104:$AF104)</f>
        <v>0</v>
      </c>
      <c r="O104" s="225">
        <f>SUM('（別紙2-12）3月1日～3月31日'!$D104:$AG104)</f>
        <v>0</v>
      </c>
      <c r="P104" s="226">
        <f t="shared" si="11"/>
        <v>0</v>
      </c>
      <c r="Q104" s="227" t="str">
        <f t="shared" si="12"/>
        <v/>
      </c>
      <c r="R104" s="227" t="str">
        <f t="shared" si="13"/>
        <v/>
      </c>
      <c r="S104" s="228" t="str">
        <f t="shared" si="14"/>
        <v/>
      </c>
      <c r="T104" s="229">
        <f t="shared" si="10"/>
        <v>0</v>
      </c>
      <c r="U104" s="172" t="str">
        <f>IF('（別紙2-12）3月1日～3月31日'!AI104&gt;15,"×","")</f>
        <v/>
      </c>
      <c r="V104" s="173" t="str">
        <f>IF('（別紙１）チェックリスト'!$B$43="",IF('（別紙2-12）3月1日～3月31日'!AI104&gt;10,"×",""),"")</f>
        <v/>
      </c>
      <c r="W104" s="173" t="str">
        <f>IF(C104="○",IF('（別紙2-12）3月1日～3月31日'!AI104&lt;=7,"","×"),"")</f>
        <v/>
      </c>
      <c r="X104" s="174" t="str">
        <f t="shared" si="15"/>
        <v/>
      </c>
    </row>
    <row r="105" spans="1:24" s="112" customFormat="1" ht="30" customHeight="1" x14ac:dyDescent="0.4">
      <c r="A105" s="35">
        <v>92</v>
      </c>
      <c r="B105" s="103" t="str">
        <f>IF('（別紙2-12）3月1日～3月31日'!B105="","",'（別紙2-12）3月1日～3月31日'!B105)</f>
        <v/>
      </c>
      <c r="C105" s="202" t="str">
        <f>IF((COUNTA('（別紙2-1）4月1日～4月30日'!C105)+COUNTA('（別紙2-2）5月1日～5月31日'!C105)+COUNTA('（別紙2-3）6月1日～6月30日'!C105)+COUNTA('（別紙2-4）7月1日～7月31日'!C105)+COUNTA('（別紙2-5）8月1日～8月31日'!C105)+COUNTA('（別紙2-6）9月1日～9月30日'!C105)+COUNTA('（別紙2-7）10月1日～10月31日'!C105)+COUNTA('（別紙2-8）11月1日～11月30日'!C105)+COUNTA('（別紙2-9）12月1日～12月31日'!C105)+COUNTA('（別紙2-10）1月1日～1月31日'!C105)+COUNTA('（別紙2-11）2月1日～2月29日'!C105)+COUNTA('（別紙2-12）3月1日～3月31日'!C105))&gt;0,"○","")</f>
        <v/>
      </c>
      <c r="D105" s="220">
        <f>SUM('（別紙2-1）4月1日～4月30日'!$D105:$AG105)</f>
        <v>0</v>
      </c>
      <c r="E105" s="220">
        <f>SUM('（別紙2-2）5月1日～5月31日'!$D105:$AH105)</f>
        <v>0</v>
      </c>
      <c r="F105" s="220">
        <f>SUM('（別紙2-3）6月1日～6月30日'!$D105:$AG105)</f>
        <v>0</v>
      </c>
      <c r="G105" s="220">
        <f>SUM('（別紙2-4）7月1日～7月31日'!$D105:$AH105)</f>
        <v>0</v>
      </c>
      <c r="H105" s="220">
        <f>SUM('（別紙2-5）8月1日～8月31日'!$D105:$AH105)</f>
        <v>0</v>
      </c>
      <c r="I105" s="220">
        <f>SUM('（別紙2-6）9月1日～9月30日'!$D105:$AG105)</f>
        <v>0</v>
      </c>
      <c r="J105" s="220">
        <f>SUM('（別紙2-7）10月1日～10月31日'!$D105:$AH105)</f>
        <v>0</v>
      </c>
      <c r="K105" s="220">
        <f>SUM('（別紙2-8）11月1日～11月30日'!$D105:$AG105)</f>
        <v>0</v>
      </c>
      <c r="L105" s="220">
        <f>SUM('（別紙2-9）12月1日～12月31日'!$D105:$AH105)</f>
        <v>0</v>
      </c>
      <c r="M105" s="220">
        <f>SUM('（別紙2-10）1月1日～1月31日'!$D105:$AH105)</f>
        <v>0</v>
      </c>
      <c r="N105" s="220">
        <f>SUM('（別紙2-11）2月1日～2月29日'!$D105:$AF105)</f>
        <v>0</v>
      </c>
      <c r="O105" s="220">
        <f>SUM('（別紙2-12）3月1日～3月31日'!$D105:$AG105)</f>
        <v>0</v>
      </c>
      <c r="P105" s="221">
        <f t="shared" si="11"/>
        <v>0</v>
      </c>
      <c r="Q105" s="222" t="str">
        <f t="shared" si="12"/>
        <v/>
      </c>
      <c r="R105" s="222" t="str">
        <f t="shared" si="13"/>
        <v/>
      </c>
      <c r="S105" s="223" t="str">
        <f t="shared" si="14"/>
        <v/>
      </c>
      <c r="T105" s="224">
        <f t="shared" si="10"/>
        <v>0</v>
      </c>
      <c r="U105" s="161" t="str">
        <f>IF('（別紙2-12）3月1日～3月31日'!AI105&gt;15,"×","")</f>
        <v/>
      </c>
      <c r="V105" s="158" t="str">
        <f>IF('（別紙１）チェックリスト'!$B$43="",IF('（別紙2-12）3月1日～3月31日'!AI105&gt;10,"×",""),"")</f>
        <v/>
      </c>
      <c r="W105" s="158" t="str">
        <f>IF(C105="○",IF('（別紙2-12）3月1日～3月31日'!AI105&lt;=7,"","×"),"")</f>
        <v/>
      </c>
      <c r="X105" s="162" t="str">
        <f t="shared" si="15"/>
        <v/>
      </c>
    </row>
    <row r="106" spans="1:24" s="112" customFormat="1" ht="30" customHeight="1" x14ac:dyDescent="0.4">
      <c r="A106" s="35">
        <v>93</v>
      </c>
      <c r="B106" s="103" t="str">
        <f>IF('（別紙2-12）3月1日～3月31日'!B106="","",'（別紙2-12）3月1日～3月31日'!B106)</f>
        <v/>
      </c>
      <c r="C106" s="202" t="str">
        <f>IF((COUNTA('（別紙2-1）4月1日～4月30日'!C106)+COUNTA('（別紙2-2）5月1日～5月31日'!C106)+COUNTA('（別紙2-3）6月1日～6月30日'!C106)+COUNTA('（別紙2-4）7月1日～7月31日'!C106)+COUNTA('（別紙2-5）8月1日～8月31日'!C106)+COUNTA('（別紙2-6）9月1日～9月30日'!C106)+COUNTA('（別紙2-7）10月1日～10月31日'!C106)+COUNTA('（別紙2-8）11月1日～11月30日'!C106)+COUNTA('（別紙2-9）12月1日～12月31日'!C106)+COUNTA('（別紙2-10）1月1日～1月31日'!C106)+COUNTA('（別紙2-11）2月1日～2月29日'!C106)+COUNTA('（別紙2-12）3月1日～3月31日'!C106))&gt;0,"○","")</f>
        <v/>
      </c>
      <c r="D106" s="220">
        <f>SUM('（別紙2-1）4月1日～4月30日'!$D106:$AG106)</f>
        <v>0</v>
      </c>
      <c r="E106" s="220">
        <f>SUM('（別紙2-2）5月1日～5月31日'!$D106:$AH106)</f>
        <v>0</v>
      </c>
      <c r="F106" s="220">
        <f>SUM('（別紙2-3）6月1日～6月30日'!$D106:$AG106)</f>
        <v>0</v>
      </c>
      <c r="G106" s="220">
        <f>SUM('（別紙2-4）7月1日～7月31日'!$D106:$AH106)</f>
        <v>0</v>
      </c>
      <c r="H106" s="220">
        <f>SUM('（別紙2-5）8月1日～8月31日'!$D106:$AH106)</f>
        <v>0</v>
      </c>
      <c r="I106" s="220">
        <f>SUM('（別紙2-6）9月1日～9月30日'!$D106:$AG106)</f>
        <v>0</v>
      </c>
      <c r="J106" s="220">
        <f>SUM('（別紙2-7）10月1日～10月31日'!$D106:$AH106)</f>
        <v>0</v>
      </c>
      <c r="K106" s="220">
        <f>SUM('（別紙2-8）11月1日～11月30日'!$D106:$AG106)</f>
        <v>0</v>
      </c>
      <c r="L106" s="220">
        <f>SUM('（別紙2-9）12月1日～12月31日'!$D106:$AH106)</f>
        <v>0</v>
      </c>
      <c r="M106" s="220">
        <f>SUM('（別紙2-10）1月1日～1月31日'!$D106:$AH106)</f>
        <v>0</v>
      </c>
      <c r="N106" s="220">
        <f>SUM('（別紙2-11）2月1日～2月29日'!$D106:$AF106)</f>
        <v>0</v>
      </c>
      <c r="O106" s="220">
        <f>SUM('（別紙2-12）3月1日～3月31日'!$D106:$AG106)</f>
        <v>0</v>
      </c>
      <c r="P106" s="221">
        <f t="shared" si="11"/>
        <v>0</v>
      </c>
      <c r="Q106" s="222" t="str">
        <f t="shared" si="12"/>
        <v/>
      </c>
      <c r="R106" s="222" t="str">
        <f t="shared" si="13"/>
        <v/>
      </c>
      <c r="S106" s="223" t="str">
        <f t="shared" si="14"/>
        <v/>
      </c>
      <c r="T106" s="224">
        <f t="shared" si="10"/>
        <v>0</v>
      </c>
      <c r="U106" s="161" t="str">
        <f>IF('（別紙2-12）3月1日～3月31日'!AI106&gt;15,"×","")</f>
        <v/>
      </c>
      <c r="V106" s="158" t="str">
        <f>IF('（別紙１）チェックリスト'!$B$43="",IF('（別紙2-12）3月1日～3月31日'!AI106&gt;10,"×",""),"")</f>
        <v/>
      </c>
      <c r="W106" s="158" t="str">
        <f>IF(C106="○",IF('（別紙2-12）3月1日～3月31日'!AI106&lt;=7,"","×"),"")</f>
        <v/>
      </c>
      <c r="X106" s="162" t="str">
        <f t="shared" si="15"/>
        <v/>
      </c>
    </row>
    <row r="107" spans="1:24" s="112" customFormat="1" ht="30" customHeight="1" x14ac:dyDescent="0.4">
      <c r="A107" s="35">
        <v>94</v>
      </c>
      <c r="B107" s="103" t="str">
        <f>IF('（別紙2-12）3月1日～3月31日'!B107="","",'（別紙2-12）3月1日～3月31日'!B107)</f>
        <v/>
      </c>
      <c r="C107" s="202" t="str">
        <f>IF((COUNTA('（別紙2-1）4月1日～4月30日'!C107)+COUNTA('（別紙2-2）5月1日～5月31日'!C107)+COUNTA('（別紙2-3）6月1日～6月30日'!C107)+COUNTA('（別紙2-4）7月1日～7月31日'!C107)+COUNTA('（別紙2-5）8月1日～8月31日'!C107)+COUNTA('（別紙2-6）9月1日～9月30日'!C107)+COUNTA('（別紙2-7）10月1日～10月31日'!C107)+COUNTA('（別紙2-8）11月1日～11月30日'!C107)+COUNTA('（別紙2-9）12月1日～12月31日'!C107)+COUNTA('（別紙2-10）1月1日～1月31日'!C107)+COUNTA('（別紙2-11）2月1日～2月29日'!C107)+COUNTA('（別紙2-12）3月1日～3月31日'!C107))&gt;0,"○","")</f>
        <v/>
      </c>
      <c r="D107" s="220">
        <f>SUM('（別紙2-1）4月1日～4月30日'!$D107:$AG107)</f>
        <v>0</v>
      </c>
      <c r="E107" s="220">
        <f>SUM('（別紙2-2）5月1日～5月31日'!$D107:$AH107)</f>
        <v>0</v>
      </c>
      <c r="F107" s="220">
        <f>SUM('（別紙2-3）6月1日～6月30日'!$D107:$AG107)</f>
        <v>0</v>
      </c>
      <c r="G107" s="220">
        <f>SUM('（別紙2-4）7月1日～7月31日'!$D107:$AH107)</f>
        <v>0</v>
      </c>
      <c r="H107" s="220">
        <f>SUM('（別紙2-5）8月1日～8月31日'!$D107:$AH107)</f>
        <v>0</v>
      </c>
      <c r="I107" s="220">
        <f>SUM('（別紙2-6）9月1日～9月30日'!$D107:$AG107)</f>
        <v>0</v>
      </c>
      <c r="J107" s="220">
        <f>SUM('（別紙2-7）10月1日～10月31日'!$D107:$AH107)</f>
        <v>0</v>
      </c>
      <c r="K107" s="220">
        <f>SUM('（別紙2-8）11月1日～11月30日'!$D107:$AG107)</f>
        <v>0</v>
      </c>
      <c r="L107" s="220">
        <f>SUM('（別紙2-9）12月1日～12月31日'!$D107:$AH107)</f>
        <v>0</v>
      </c>
      <c r="M107" s="220">
        <f>SUM('（別紙2-10）1月1日～1月31日'!$D107:$AH107)</f>
        <v>0</v>
      </c>
      <c r="N107" s="220">
        <f>SUM('（別紙2-11）2月1日～2月29日'!$D107:$AF107)</f>
        <v>0</v>
      </c>
      <c r="O107" s="220">
        <f>SUM('（別紙2-12）3月1日～3月31日'!$D107:$AG107)</f>
        <v>0</v>
      </c>
      <c r="P107" s="221">
        <f t="shared" si="11"/>
        <v>0</v>
      </c>
      <c r="Q107" s="222" t="str">
        <f t="shared" si="12"/>
        <v/>
      </c>
      <c r="R107" s="222" t="str">
        <f t="shared" si="13"/>
        <v/>
      </c>
      <c r="S107" s="223" t="str">
        <f t="shared" si="14"/>
        <v/>
      </c>
      <c r="T107" s="224">
        <f t="shared" si="10"/>
        <v>0</v>
      </c>
      <c r="U107" s="161" t="str">
        <f>IF('（別紙2-12）3月1日～3月31日'!AI107&gt;15,"×","")</f>
        <v/>
      </c>
      <c r="V107" s="158" t="str">
        <f>IF('（別紙１）チェックリスト'!$B$43="",IF('（別紙2-12）3月1日～3月31日'!AI107&gt;10,"×",""),"")</f>
        <v/>
      </c>
      <c r="W107" s="158" t="str">
        <f>IF(C107="○",IF('（別紙2-12）3月1日～3月31日'!AI107&lt;=7,"","×"),"")</f>
        <v/>
      </c>
      <c r="X107" s="162" t="str">
        <f t="shared" si="15"/>
        <v/>
      </c>
    </row>
    <row r="108" spans="1:24" s="112" customFormat="1" ht="30" customHeight="1" thickBot="1" x14ac:dyDescent="0.45">
      <c r="A108" s="37">
        <v>95</v>
      </c>
      <c r="B108" s="104" t="str">
        <f>IF('（別紙2-12）3月1日～3月31日'!B108="","",'（別紙2-12）3月1日～3月31日'!B108)</f>
        <v/>
      </c>
      <c r="C108" s="235" t="str">
        <f>IF((COUNTA('（別紙2-1）4月1日～4月30日'!C108)+COUNTA('（別紙2-2）5月1日～5月31日'!C108)+COUNTA('（別紙2-3）6月1日～6月30日'!C108)+COUNTA('（別紙2-4）7月1日～7月31日'!C108)+COUNTA('（別紙2-5）8月1日～8月31日'!C108)+COUNTA('（別紙2-6）9月1日～9月30日'!C108)+COUNTA('（別紙2-7）10月1日～10月31日'!C108)+COUNTA('（別紙2-8）11月1日～11月30日'!C108)+COUNTA('（別紙2-9）12月1日～12月31日'!C108)+COUNTA('（別紙2-10）1月1日～1月31日'!C108)+COUNTA('（別紙2-11）2月1日～2月29日'!C108)+COUNTA('（別紙2-12）3月1日～3月31日'!C108))&gt;0,"○","")</f>
        <v/>
      </c>
      <c r="D108" s="209">
        <f>SUM('（別紙2-1）4月1日～4月30日'!$D108:$AG108)</f>
        <v>0</v>
      </c>
      <c r="E108" s="209">
        <f>SUM('（別紙2-2）5月1日～5月31日'!$D108:$AH108)</f>
        <v>0</v>
      </c>
      <c r="F108" s="209">
        <f>SUM('（別紙2-3）6月1日～6月30日'!$D108:$AG108)</f>
        <v>0</v>
      </c>
      <c r="G108" s="209">
        <f>SUM('（別紙2-4）7月1日～7月31日'!$D108:$AH108)</f>
        <v>0</v>
      </c>
      <c r="H108" s="209">
        <f>SUM('（別紙2-5）8月1日～8月31日'!$D108:$AH108)</f>
        <v>0</v>
      </c>
      <c r="I108" s="209">
        <f>SUM('（別紙2-6）9月1日～9月30日'!$D108:$AG108)</f>
        <v>0</v>
      </c>
      <c r="J108" s="209">
        <f>SUM('（別紙2-7）10月1日～10月31日'!$D108:$AH108)</f>
        <v>0</v>
      </c>
      <c r="K108" s="209">
        <f>SUM('（別紙2-8）11月1日～11月30日'!$D108:$AG108)</f>
        <v>0</v>
      </c>
      <c r="L108" s="209">
        <f>SUM('（別紙2-9）12月1日～12月31日'!$D108:$AH108)</f>
        <v>0</v>
      </c>
      <c r="M108" s="209">
        <f>SUM('（別紙2-10）1月1日～1月31日'!$D108:$AH108)</f>
        <v>0</v>
      </c>
      <c r="N108" s="209">
        <f>SUM('（別紙2-11）2月1日～2月29日'!$D108:$AF108)</f>
        <v>0</v>
      </c>
      <c r="O108" s="209">
        <f>SUM('（別紙2-12）3月1日～3月31日'!$D108:$AG108)</f>
        <v>0</v>
      </c>
      <c r="P108" s="210">
        <f t="shared" si="11"/>
        <v>0</v>
      </c>
      <c r="Q108" s="211" t="str">
        <f t="shared" si="12"/>
        <v/>
      </c>
      <c r="R108" s="211" t="str">
        <f t="shared" si="13"/>
        <v/>
      </c>
      <c r="S108" s="212" t="str">
        <f t="shared" si="14"/>
        <v/>
      </c>
      <c r="T108" s="213">
        <f t="shared" si="10"/>
        <v>0</v>
      </c>
      <c r="U108" s="175" t="str">
        <f>IF('（別紙2-12）3月1日～3月31日'!AI108&gt;15,"×","")</f>
        <v/>
      </c>
      <c r="V108" s="176" t="str">
        <f>IF('（別紙１）チェックリスト'!$B$43="",IF('（別紙2-12）3月1日～3月31日'!AI108&gt;10,"×",""),"")</f>
        <v/>
      </c>
      <c r="W108" s="176" t="str">
        <f>IF(C108="○",IF('（別紙2-12）3月1日～3月31日'!AI108&lt;=7,"","×"),"")</f>
        <v/>
      </c>
      <c r="X108" s="177" t="str">
        <f t="shared" si="15"/>
        <v/>
      </c>
    </row>
    <row r="109" spans="1:24" s="112" customFormat="1" ht="30" customHeight="1" x14ac:dyDescent="0.4">
      <c r="A109" s="64">
        <v>96</v>
      </c>
      <c r="B109" s="105" t="str">
        <f>IF('（別紙2-12）3月1日～3月31日'!B109="","",'（別紙2-12）3月1日～3月31日'!B109)</f>
        <v/>
      </c>
      <c r="C109" s="196" t="str">
        <f>IF((COUNTA('（別紙2-1）4月1日～4月30日'!C109)+COUNTA('（別紙2-2）5月1日～5月31日'!C109)+COUNTA('（別紙2-3）6月1日～6月30日'!C109)+COUNTA('（別紙2-4）7月1日～7月31日'!C109)+COUNTA('（別紙2-5）8月1日～8月31日'!C109)+COUNTA('（別紙2-6）9月1日～9月30日'!C109)+COUNTA('（別紙2-7）10月1日～10月31日'!C109)+COUNTA('（別紙2-8）11月1日～11月30日'!C109)+COUNTA('（別紙2-9）12月1日～12月31日'!C109)+COUNTA('（別紙2-10）1月1日～1月31日'!C109)+COUNTA('（別紙2-11）2月1日～2月29日'!C109)+COUNTA('（別紙2-12）3月1日～3月31日'!C109))&gt;0,"○","")</f>
        <v/>
      </c>
      <c r="D109" s="230">
        <f>SUM('（別紙2-1）4月1日～4月30日'!$D109:$AG109)</f>
        <v>0</v>
      </c>
      <c r="E109" s="230">
        <f>SUM('（別紙2-2）5月1日～5月31日'!$D109:$AH109)</f>
        <v>0</v>
      </c>
      <c r="F109" s="230">
        <f>SUM('（別紙2-3）6月1日～6月30日'!$D109:$AG109)</f>
        <v>0</v>
      </c>
      <c r="G109" s="230">
        <f>SUM('（別紙2-4）7月1日～7月31日'!$D109:$AH109)</f>
        <v>0</v>
      </c>
      <c r="H109" s="230">
        <f>SUM('（別紙2-5）8月1日～8月31日'!$D109:$AH109)</f>
        <v>0</v>
      </c>
      <c r="I109" s="230">
        <f>SUM('（別紙2-6）9月1日～9月30日'!$D109:$AG109)</f>
        <v>0</v>
      </c>
      <c r="J109" s="230">
        <f>SUM('（別紙2-7）10月1日～10月31日'!$D109:$AH109)</f>
        <v>0</v>
      </c>
      <c r="K109" s="230">
        <f>SUM('（別紙2-8）11月1日～11月30日'!$D109:$AG109)</f>
        <v>0</v>
      </c>
      <c r="L109" s="230">
        <f>SUM('（別紙2-9）12月1日～12月31日'!$D109:$AH109)</f>
        <v>0</v>
      </c>
      <c r="M109" s="230">
        <f>SUM('（別紙2-10）1月1日～1月31日'!$D109:$AH109)</f>
        <v>0</v>
      </c>
      <c r="N109" s="230">
        <f>SUM('（別紙2-11）2月1日～2月29日'!$D109:$AF109)</f>
        <v>0</v>
      </c>
      <c r="O109" s="230">
        <f>SUM('（別紙2-12）3月1日～3月31日'!$D109:$AG109)</f>
        <v>0</v>
      </c>
      <c r="P109" s="231">
        <f t="shared" si="11"/>
        <v>0</v>
      </c>
      <c r="Q109" s="232" t="str">
        <f t="shared" si="12"/>
        <v/>
      </c>
      <c r="R109" s="232" t="str">
        <f t="shared" si="13"/>
        <v/>
      </c>
      <c r="S109" s="233" t="str">
        <f t="shared" si="14"/>
        <v/>
      </c>
      <c r="T109" s="234">
        <f t="shared" si="10"/>
        <v>0</v>
      </c>
      <c r="U109" s="178" t="str">
        <f>IF('（別紙2-12）3月1日～3月31日'!AI109&gt;15,"×","")</f>
        <v/>
      </c>
      <c r="V109" s="179" t="str">
        <f>IF('（別紙１）チェックリスト'!$B$43="",IF('（別紙2-12）3月1日～3月31日'!AI109&gt;10,"×",""),"")</f>
        <v/>
      </c>
      <c r="W109" s="179" t="str">
        <f>IF(C109="○",IF('（別紙2-12）3月1日～3月31日'!AI109&lt;=7,"","×"),"")</f>
        <v/>
      </c>
      <c r="X109" s="180" t="str">
        <f t="shared" si="15"/>
        <v/>
      </c>
    </row>
    <row r="110" spans="1:24" s="112" customFormat="1" ht="30" customHeight="1" x14ac:dyDescent="0.4">
      <c r="A110" s="35">
        <v>97</v>
      </c>
      <c r="B110" s="103" t="str">
        <f>IF('（別紙2-12）3月1日～3月31日'!B110="","",'（別紙2-12）3月1日～3月31日'!B110)</f>
        <v/>
      </c>
      <c r="C110" s="202" t="str">
        <f>IF((COUNTA('（別紙2-1）4月1日～4月30日'!C110)+COUNTA('（別紙2-2）5月1日～5月31日'!C110)+COUNTA('（別紙2-3）6月1日～6月30日'!C110)+COUNTA('（別紙2-4）7月1日～7月31日'!C110)+COUNTA('（別紙2-5）8月1日～8月31日'!C110)+COUNTA('（別紙2-6）9月1日～9月30日'!C110)+COUNTA('（別紙2-7）10月1日～10月31日'!C110)+COUNTA('（別紙2-8）11月1日～11月30日'!C110)+COUNTA('（別紙2-9）12月1日～12月31日'!C110)+COUNTA('（別紙2-10）1月1日～1月31日'!C110)+COUNTA('（別紙2-11）2月1日～2月29日'!C110)+COUNTA('（別紙2-12）3月1日～3月31日'!C110))&gt;0,"○","")</f>
        <v/>
      </c>
      <c r="D110" s="220">
        <f>SUM('（別紙2-1）4月1日～4月30日'!$D110:$AG110)</f>
        <v>0</v>
      </c>
      <c r="E110" s="220">
        <f>SUM('（別紙2-2）5月1日～5月31日'!$D110:$AH110)</f>
        <v>0</v>
      </c>
      <c r="F110" s="220">
        <f>SUM('（別紙2-3）6月1日～6月30日'!$D110:$AG110)</f>
        <v>0</v>
      </c>
      <c r="G110" s="220">
        <f>SUM('（別紙2-4）7月1日～7月31日'!$D110:$AH110)</f>
        <v>0</v>
      </c>
      <c r="H110" s="220">
        <f>SUM('（別紙2-5）8月1日～8月31日'!$D110:$AH110)</f>
        <v>0</v>
      </c>
      <c r="I110" s="220">
        <f>SUM('（別紙2-6）9月1日～9月30日'!$D110:$AG110)</f>
        <v>0</v>
      </c>
      <c r="J110" s="220">
        <f>SUM('（別紙2-7）10月1日～10月31日'!$D110:$AH110)</f>
        <v>0</v>
      </c>
      <c r="K110" s="220">
        <f>SUM('（別紙2-8）11月1日～11月30日'!$D110:$AG110)</f>
        <v>0</v>
      </c>
      <c r="L110" s="220">
        <f>SUM('（別紙2-9）12月1日～12月31日'!$D110:$AH110)</f>
        <v>0</v>
      </c>
      <c r="M110" s="220">
        <f>SUM('（別紙2-10）1月1日～1月31日'!$D110:$AH110)</f>
        <v>0</v>
      </c>
      <c r="N110" s="220">
        <f>SUM('（別紙2-11）2月1日～2月29日'!$D110:$AF110)</f>
        <v>0</v>
      </c>
      <c r="O110" s="220">
        <f>SUM('（別紙2-12）3月1日～3月31日'!$D110:$AG110)</f>
        <v>0</v>
      </c>
      <c r="P110" s="221">
        <f t="shared" si="11"/>
        <v>0</v>
      </c>
      <c r="Q110" s="222" t="str">
        <f t="shared" si="12"/>
        <v/>
      </c>
      <c r="R110" s="222" t="str">
        <f t="shared" si="13"/>
        <v/>
      </c>
      <c r="S110" s="223" t="str">
        <f t="shared" si="14"/>
        <v/>
      </c>
      <c r="T110" s="224">
        <f t="shared" ref="T110:T141" si="16">P110*10000</f>
        <v>0</v>
      </c>
      <c r="U110" s="161" t="str">
        <f>IF('（別紙2-12）3月1日～3月31日'!AI110&gt;15,"×","")</f>
        <v/>
      </c>
      <c r="V110" s="158" t="str">
        <f>IF('（別紙１）チェックリスト'!$B$43="",IF('（別紙2-12）3月1日～3月31日'!AI110&gt;10,"×",""),"")</f>
        <v/>
      </c>
      <c r="W110" s="158" t="str">
        <f>IF(C110="○",IF('（別紙2-12）3月1日～3月31日'!AI110&lt;=7,"","×"),"")</f>
        <v/>
      </c>
      <c r="X110" s="162" t="str">
        <f t="shared" si="15"/>
        <v/>
      </c>
    </row>
    <row r="111" spans="1:24" s="112" customFormat="1" ht="30" customHeight="1" x14ac:dyDescent="0.4">
      <c r="A111" s="35">
        <v>98</v>
      </c>
      <c r="B111" s="103" t="str">
        <f>IF('（別紙2-12）3月1日～3月31日'!B111="","",'（別紙2-12）3月1日～3月31日'!B111)</f>
        <v/>
      </c>
      <c r="C111" s="202" t="str">
        <f>IF((COUNTA('（別紙2-1）4月1日～4月30日'!C111)+COUNTA('（別紙2-2）5月1日～5月31日'!C111)+COUNTA('（別紙2-3）6月1日～6月30日'!C111)+COUNTA('（別紙2-4）7月1日～7月31日'!C111)+COUNTA('（別紙2-5）8月1日～8月31日'!C111)+COUNTA('（別紙2-6）9月1日～9月30日'!C111)+COUNTA('（別紙2-7）10月1日～10月31日'!C111)+COUNTA('（別紙2-8）11月1日～11月30日'!C111)+COUNTA('（別紙2-9）12月1日～12月31日'!C111)+COUNTA('（別紙2-10）1月1日～1月31日'!C111)+COUNTA('（別紙2-11）2月1日～2月29日'!C111)+COUNTA('（別紙2-12）3月1日～3月31日'!C111))&gt;0,"○","")</f>
        <v/>
      </c>
      <c r="D111" s="220">
        <f>SUM('（別紙2-1）4月1日～4月30日'!$D111:$AG111)</f>
        <v>0</v>
      </c>
      <c r="E111" s="220">
        <f>SUM('（別紙2-2）5月1日～5月31日'!$D111:$AH111)</f>
        <v>0</v>
      </c>
      <c r="F111" s="220">
        <f>SUM('（別紙2-3）6月1日～6月30日'!$D111:$AG111)</f>
        <v>0</v>
      </c>
      <c r="G111" s="220">
        <f>SUM('（別紙2-4）7月1日～7月31日'!$D111:$AH111)</f>
        <v>0</v>
      </c>
      <c r="H111" s="220">
        <f>SUM('（別紙2-5）8月1日～8月31日'!$D111:$AH111)</f>
        <v>0</v>
      </c>
      <c r="I111" s="220">
        <f>SUM('（別紙2-6）9月1日～9月30日'!$D111:$AG111)</f>
        <v>0</v>
      </c>
      <c r="J111" s="220">
        <f>SUM('（別紙2-7）10月1日～10月31日'!$D111:$AH111)</f>
        <v>0</v>
      </c>
      <c r="K111" s="220">
        <f>SUM('（別紙2-8）11月1日～11月30日'!$D111:$AG111)</f>
        <v>0</v>
      </c>
      <c r="L111" s="220">
        <f>SUM('（別紙2-9）12月1日～12月31日'!$D111:$AH111)</f>
        <v>0</v>
      </c>
      <c r="M111" s="220">
        <f>SUM('（別紙2-10）1月1日～1月31日'!$D111:$AH111)</f>
        <v>0</v>
      </c>
      <c r="N111" s="220">
        <f>SUM('（別紙2-11）2月1日～2月29日'!$D111:$AF111)</f>
        <v>0</v>
      </c>
      <c r="O111" s="220">
        <f>SUM('（別紙2-12）3月1日～3月31日'!$D111:$AG111)</f>
        <v>0</v>
      </c>
      <c r="P111" s="221">
        <f t="shared" si="11"/>
        <v>0</v>
      </c>
      <c r="Q111" s="222" t="str">
        <f t="shared" si="12"/>
        <v/>
      </c>
      <c r="R111" s="222" t="str">
        <f t="shared" si="13"/>
        <v/>
      </c>
      <c r="S111" s="223" t="str">
        <f t="shared" si="14"/>
        <v/>
      </c>
      <c r="T111" s="224">
        <f t="shared" si="16"/>
        <v>0</v>
      </c>
      <c r="U111" s="161" t="str">
        <f>IF('（別紙2-12）3月1日～3月31日'!AI111&gt;15,"×","")</f>
        <v/>
      </c>
      <c r="V111" s="158" t="str">
        <f>IF('（別紙１）チェックリスト'!$B$43="",IF('（別紙2-12）3月1日～3月31日'!AI111&gt;10,"×",""),"")</f>
        <v/>
      </c>
      <c r="W111" s="158" t="str">
        <f>IF(C111="○",IF('（別紙2-12）3月1日～3月31日'!AI111&lt;=7,"","×"),"")</f>
        <v/>
      </c>
      <c r="X111" s="162" t="str">
        <f t="shared" si="15"/>
        <v/>
      </c>
    </row>
    <row r="112" spans="1:24" s="112" customFormat="1" ht="30" customHeight="1" x14ac:dyDescent="0.4">
      <c r="A112" s="35">
        <v>99</v>
      </c>
      <c r="B112" s="103" t="str">
        <f>IF('（別紙2-12）3月1日～3月31日'!B112="","",'（別紙2-12）3月1日～3月31日'!B112)</f>
        <v/>
      </c>
      <c r="C112" s="202" t="str">
        <f>IF((COUNTA('（別紙2-1）4月1日～4月30日'!C112)+COUNTA('（別紙2-2）5月1日～5月31日'!C112)+COUNTA('（別紙2-3）6月1日～6月30日'!C112)+COUNTA('（別紙2-4）7月1日～7月31日'!C112)+COUNTA('（別紙2-5）8月1日～8月31日'!C112)+COUNTA('（別紙2-6）9月1日～9月30日'!C112)+COUNTA('（別紙2-7）10月1日～10月31日'!C112)+COUNTA('（別紙2-8）11月1日～11月30日'!C112)+COUNTA('（別紙2-9）12月1日～12月31日'!C112)+COUNTA('（別紙2-10）1月1日～1月31日'!C112)+COUNTA('（別紙2-11）2月1日～2月29日'!C112)+COUNTA('（別紙2-12）3月1日～3月31日'!C112))&gt;0,"○","")</f>
        <v/>
      </c>
      <c r="D112" s="220">
        <f>SUM('（別紙2-1）4月1日～4月30日'!$D112:$AG112)</f>
        <v>0</v>
      </c>
      <c r="E112" s="220">
        <f>SUM('（別紙2-2）5月1日～5月31日'!$D112:$AH112)</f>
        <v>0</v>
      </c>
      <c r="F112" s="220">
        <f>SUM('（別紙2-3）6月1日～6月30日'!$D112:$AG112)</f>
        <v>0</v>
      </c>
      <c r="G112" s="220">
        <f>SUM('（別紙2-4）7月1日～7月31日'!$D112:$AH112)</f>
        <v>0</v>
      </c>
      <c r="H112" s="220">
        <f>SUM('（別紙2-5）8月1日～8月31日'!$D112:$AH112)</f>
        <v>0</v>
      </c>
      <c r="I112" s="220">
        <f>SUM('（別紙2-6）9月1日～9月30日'!$D112:$AG112)</f>
        <v>0</v>
      </c>
      <c r="J112" s="220">
        <f>SUM('（別紙2-7）10月1日～10月31日'!$D112:$AH112)</f>
        <v>0</v>
      </c>
      <c r="K112" s="220">
        <f>SUM('（別紙2-8）11月1日～11月30日'!$D112:$AG112)</f>
        <v>0</v>
      </c>
      <c r="L112" s="220">
        <f>SUM('（別紙2-9）12月1日～12月31日'!$D112:$AH112)</f>
        <v>0</v>
      </c>
      <c r="M112" s="220">
        <f>SUM('（別紙2-10）1月1日～1月31日'!$D112:$AH112)</f>
        <v>0</v>
      </c>
      <c r="N112" s="220">
        <f>SUM('（別紙2-11）2月1日～2月29日'!$D112:$AF112)</f>
        <v>0</v>
      </c>
      <c r="O112" s="220">
        <f>SUM('（別紙2-12）3月1日～3月31日'!$D112:$AG112)</f>
        <v>0</v>
      </c>
      <c r="P112" s="221">
        <f t="shared" si="11"/>
        <v>0</v>
      </c>
      <c r="Q112" s="222" t="str">
        <f t="shared" si="12"/>
        <v/>
      </c>
      <c r="R112" s="222" t="str">
        <f t="shared" si="13"/>
        <v/>
      </c>
      <c r="S112" s="223" t="str">
        <f t="shared" si="14"/>
        <v/>
      </c>
      <c r="T112" s="224">
        <f t="shared" si="16"/>
        <v>0</v>
      </c>
      <c r="U112" s="161" t="str">
        <f>IF('（別紙2-12）3月1日～3月31日'!AI112&gt;15,"×","")</f>
        <v/>
      </c>
      <c r="V112" s="158" t="str">
        <f>IF('（別紙１）チェックリスト'!$B$43="",IF('（別紙2-12）3月1日～3月31日'!AI112&gt;10,"×",""),"")</f>
        <v/>
      </c>
      <c r="W112" s="158" t="str">
        <f>IF(C112="○",IF('（別紙2-12）3月1日～3月31日'!AI112&lt;=7,"","×"),"")</f>
        <v/>
      </c>
      <c r="X112" s="162" t="str">
        <f t="shared" si="15"/>
        <v/>
      </c>
    </row>
    <row r="113" spans="1:24" s="112" customFormat="1" ht="30" customHeight="1" thickBot="1" x14ac:dyDescent="0.45">
      <c r="A113" s="35">
        <v>100</v>
      </c>
      <c r="B113" s="104" t="str">
        <f>IF('（別紙2-12）3月1日～3月31日'!B113="","",'（別紙2-12）3月1日～3月31日'!B113)</f>
        <v/>
      </c>
      <c r="C113" s="235" t="str">
        <f>IF((COUNTA('（別紙2-1）4月1日～4月30日'!C113)+COUNTA('（別紙2-2）5月1日～5月31日'!C113)+COUNTA('（別紙2-3）6月1日～6月30日'!C113)+COUNTA('（別紙2-4）7月1日～7月31日'!C113)+COUNTA('（別紙2-5）8月1日～8月31日'!C113)+COUNTA('（別紙2-6）9月1日～9月30日'!C113)+COUNTA('（別紙2-7）10月1日～10月31日'!C113)+COUNTA('（別紙2-8）11月1日～11月30日'!C113)+COUNTA('（別紙2-9）12月1日～12月31日'!C113)+COUNTA('（別紙2-10）1月1日～1月31日'!C113)+COUNTA('（別紙2-11）2月1日～2月29日'!C113)+COUNTA('（別紙2-12）3月1日～3月31日'!C113))&gt;0,"○","")</f>
        <v/>
      </c>
      <c r="D113" s="220">
        <f>SUM('（別紙2-1）4月1日～4月30日'!$D113:$AG113)</f>
        <v>0</v>
      </c>
      <c r="E113" s="220">
        <f>SUM('（別紙2-2）5月1日～5月31日'!$D113:$AH113)</f>
        <v>0</v>
      </c>
      <c r="F113" s="220">
        <f>SUM('（別紙2-3）6月1日～6月30日'!$D113:$AG113)</f>
        <v>0</v>
      </c>
      <c r="G113" s="220">
        <f>SUM('（別紙2-4）7月1日～7月31日'!$D113:$AH113)</f>
        <v>0</v>
      </c>
      <c r="H113" s="220">
        <f>SUM('（別紙2-5）8月1日～8月31日'!$D113:$AH113)</f>
        <v>0</v>
      </c>
      <c r="I113" s="220">
        <f>SUM('（別紙2-6）9月1日～9月30日'!$D113:$AG113)</f>
        <v>0</v>
      </c>
      <c r="J113" s="220">
        <f>SUM('（別紙2-7）10月1日～10月31日'!$D113:$AH113)</f>
        <v>0</v>
      </c>
      <c r="K113" s="220">
        <f>SUM('（別紙2-8）11月1日～11月30日'!$D113:$AG113)</f>
        <v>0</v>
      </c>
      <c r="L113" s="220">
        <f>SUM('（別紙2-9）12月1日～12月31日'!$D113:$AH113)</f>
        <v>0</v>
      </c>
      <c r="M113" s="220">
        <f>SUM('（別紙2-10）1月1日～1月31日'!$D113:$AH113)</f>
        <v>0</v>
      </c>
      <c r="N113" s="220">
        <f>SUM('（別紙2-11）2月1日～2月29日'!$D113:$AF113)</f>
        <v>0</v>
      </c>
      <c r="O113" s="220">
        <f>SUM('（別紙2-12）3月1日～3月31日'!$D113:$AG113)</f>
        <v>0</v>
      </c>
      <c r="P113" s="221">
        <f t="shared" si="11"/>
        <v>0</v>
      </c>
      <c r="Q113" s="222" t="str">
        <f t="shared" si="12"/>
        <v/>
      </c>
      <c r="R113" s="222" t="str">
        <f t="shared" si="13"/>
        <v/>
      </c>
      <c r="S113" s="223" t="str">
        <f t="shared" si="14"/>
        <v/>
      </c>
      <c r="T113" s="224">
        <f t="shared" si="16"/>
        <v>0</v>
      </c>
      <c r="U113" s="165" t="str">
        <f>IF('（別紙2-12）3月1日～3月31日'!AI113&gt;15,"×","")</f>
        <v/>
      </c>
      <c r="V113" s="166" t="str">
        <f>IF('（別紙１）チェックリスト'!$B$43="",IF('（別紙2-12）3月1日～3月31日'!AI113&gt;10,"×",""),"")</f>
        <v/>
      </c>
      <c r="W113" s="166" t="str">
        <f>IF(C113="○",IF('（別紙2-12）3月1日～3月31日'!AI113&lt;=7,"","×"),"")</f>
        <v/>
      </c>
      <c r="X113" s="167" t="str">
        <f t="shared" si="15"/>
        <v/>
      </c>
    </row>
    <row r="114" spans="1:24" s="112" customFormat="1" ht="30" customHeight="1" x14ac:dyDescent="0.4">
      <c r="A114" s="71">
        <v>101</v>
      </c>
      <c r="B114" s="105" t="str">
        <f>IF('（別紙2-12）3月1日～3月31日'!B114="","",'（別紙2-12）3月1日～3月31日'!B114)</f>
        <v/>
      </c>
      <c r="C114" s="196" t="str">
        <f>IF((COUNTA('（別紙2-1）4月1日～4月30日'!C114)+COUNTA('（別紙2-2）5月1日～5月31日'!C114)+COUNTA('（別紙2-3）6月1日～6月30日'!C114)+COUNTA('（別紙2-4）7月1日～7月31日'!C114)+COUNTA('（別紙2-5）8月1日～8月31日'!C114)+COUNTA('（別紙2-6）9月1日～9月30日'!C114)+COUNTA('（別紙2-7）10月1日～10月31日'!C114)+COUNTA('（別紙2-8）11月1日～11月30日'!C114)+COUNTA('（別紙2-9）12月1日～12月31日'!C114)+COUNTA('（別紙2-10）1月1日～1月31日'!C114)+COUNTA('（別紙2-11）2月1日～2月29日'!C114)+COUNTA('（別紙2-12）3月1日～3月31日'!C114))&gt;0,"○","")</f>
        <v/>
      </c>
      <c r="D114" s="225">
        <f>SUM('（別紙2-1）4月1日～4月30日'!$D114:$AG114)</f>
        <v>0</v>
      </c>
      <c r="E114" s="225">
        <f>SUM('（別紙2-2）5月1日～5月31日'!$D114:$AH114)</f>
        <v>0</v>
      </c>
      <c r="F114" s="225">
        <f>SUM('（別紙2-3）6月1日～6月30日'!$D114:$AG114)</f>
        <v>0</v>
      </c>
      <c r="G114" s="225">
        <f>SUM('（別紙2-4）7月1日～7月31日'!$D114:$AH114)</f>
        <v>0</v>
      </c>
      <c r="H114" s="225">
        <f>SUM('（別紙2-5）8月1日～8月31日'!$D114:$AH114)</f>
        <v>0</v>
      </c>
      <c r="I114" s="225">
        <f>SUM('（別紙2-6）9月1日～9月30日'!$D114:$AG114)</f>
        <v>0</v>
      </c>
      <c r="J114" s="225">
        <f>SUM('（別紙2-7）10月1日～10月31日'!$D114:$AH114)</f>
        <v>0</v>
      </c>
      <c r="K114" s="225">
        <f>SUM('（別紙2-8）11月1日～11月30日'!$D114:$AG114)</f>
        <v>0</v>
      </c>
      <c r="L114" s="225">
        <f>SUM('（別紙2-9）12月1日～12月31日'!$D114:$AH114)</f>
        <v>0</v>
      </c>
      <c r="M114" s="225">
        <f>SUM('（別紙2-10）1月1日～1月31日'!$D114:$AH114)</f>
        <v>0</v>
      </c>
      <c r="N114" s="225">
        <f>SUM('（別紙2-11）2月1日～2月29日'!$D114:$AF114)</f>
        <v>0</v>
      </c>
      <c r="O114" s="225">
        <f>SUM('（別紙2-12）3月1日～3月31日'!$D114:$AG114)</f>
        <v>0</v>
      </c>
      <c r="P114" s="226">
        <f t="shared" si="11"/>
        <v>0</v>
      </c>
      <c r="Q114" s="227" t="str">
        <f t="shared" si="12"/>
        <v/>
      </c>
      <c r="R114" s="227" t="str">
        <f t="shared" si="13"/>
        <v/>
      </c>
      <c r="S114" s="228" t="str">
        <f t="shared" si="14"/>
        <v/>
      </c>
      <c r="T114" s="229">
        <f t="shared" si="16"/>
        <v>0</v>
      </c>
      <c r="U114" s="172" t="str">
        <f>IF('（別紙2-12）3月1日～3月31日'!AI114&gt;15,"×","")</f>
        <v/>
      </c>
      <c r="V114" s="173" t="str">
        <f>IF('（別紙１）チェックリスト'!$B$43="",IF('（別紙2-12）3月1日～3月31日'!AI114&gt;10,"×",""),"")</f>
        <v/>
      </c>
      <c r="W114" s="173" t="str">
        <f>IF(C114="○",IF('（別紙2-12）3月1日～3月31日'!AI114&lt;=7,"","×"),"")</f>
        <v/>
      </c>
      <c r="X114" s="174" t="str">
        <f t="shared" si="15"/>
        <v/>
      </c>
    </row>
    <row r="115" spans="1:24" s="112" customFormat="1" ht="30" customHeight="1" x14ac:dyDescent="0.4">
      <c r="A115" s="35">
        <v>102</v>
      </c>
      <c r="B115" s="103" t="str">
        <f>IF('（別紙2-12）3月1日～3月31日'!B115="","",'（別紙2-12）3月1日～3月31日'!B115)</f>
        <v/>
      </c>
      <c r="C115" s="202" t="str">
        <f>IF((COUNTA('（別紙2-1）4月1日～4月30日'!C115)+COUNTA('（別紙2-2）5月1日～5月31日'!C115)+COUNTA('（別紙2-3）6月1日～6月30日'!C115)+COUNTA('（別紙2-4）7月1日～7月31日'!C115)+COUNTA('（別紙2-5）8月1日～8月31日'!C115)+COUNTA('（別紙2-6）9月1日～9月30日'!C115)+COUNTA('（別紙2-7）10月1日～10月31日'!C115)+COUNTA('（別紙2-8）11月1日～11月30日'!C115)+COUNTA('（別紙2-9）12月1日～12月31日'!C115)+COUNTA('（別紙2-10）1月1日～1月31日'!C115)+COUNTA('（別紙2-11）2月1日～2月29日'!C115)+COUNTA('（別紙2-12）3月1日～3月31日'!C115))&gt;0,"○","")</f>
        <v/>
      </c>
      <c r="D115" s="220">
        <f>SUM('（別紙2-1）4月1日～4月30日'!$D115:$AG115)</f>
        <v>0</v>
      </c>
      <c r="E115" s="220">
        <f>SUM('（別紙2-2）5月1日～5月31日'!$D115:$AH115)</f>
        <v>0</v>
      </c>
      <c r="F115" s="220">
        <f>SUM('（別紙2-3）6月1日～6月30日'!$D115:$AG115)</f>
        <v>0</v>
      </c>
      <c r="G115" s="220">
        <f>SUM('（別紙2-4）7月1日～7月31日'!$D115:$AH115)</f>
        <v>0</v>
      </c>
      <c r="H115" s="220">
        <f>SUM('（別紙2-5）8月1日～8月31日'!$D115:$AH115)</f>
        <v>0</v>
      </c>
      <c r="I115" s="220">
        <f>SUM('（別紙2-6）9月1日～9月30日'!$D115:$AG115)</f>
        <v>0</v>
      </c>
      <c r="J115" s="220">
        <f>SUM('（別紙2-7）10月1日～10月31日'!$D115:$AH115)</f>
        <v>0</v>
      </c>
      <c r="K115" s="220">
        <f>SUM('（別紙2-8）11月1日～11月30日'!$D115:$AG115)</f>
        <v>0</v>
      </c>
      <c r="L115" s="220">
        <f>SUM('（別紙2-9）12月1日～12月31日'!$D115:$AH115)</f>
        <v>0</v>
      </c>
      <c r="M115" s="220">
        <f>SUM('（別紙2-10）1月1日～1月31日'!$D115:$AH115)</f>
        <v>0</v>
      </c>
      <c r="N115" s="220">
        <f>SUM('（別紙2-11）2月1日～2月29日'!$D115:$AF115)</f>
        <v>0</v>
      </c>
      <c r="O115" s="220">
        <f>SUM('（別紙2-12）3月1日～3月31日'!$D115:$AG115)</f>
        <v>0</v>
      </c>
      <c r="P115" s="221">
        <f t="shared" si="11"/>
        <v>0</v>
      </c>
      <c r="Q115" s="222" t="str">
        <f t="shared" si="12"/>
        <v/>
      </c>
      <c r="R115" s="222" t="str">
        <f t="shared" si="13"/>
        <v/>
      </c>
      <c r="S115" s="223" t="str">
        <f t="shared" si="14"/>
        <v/>
      </c>
      <c r="T115" s="224">
        <f t="shared" si="16"/>
        <v>0</v>
      </c>
      <c r="U115" s="161" t="str">
        <f>IF('（別紙2-12）3月1日～3月31日'!AI115&gt;15,"×","")</f>
        <v/>
      </c>
      <c r="V115" s="158" t="str">
        <f>IF('（別紙１）チェックリスト'!$B$43="",IF('（別紙2-12）3月1日～3月31日'!AI115&gt;10,"×",""),"")</f>
        <v/>
      </c>
      <c r="W115" s="158" t="str">
        <f>IF(C115="○",IF('（別紙2-12）3月1日～3月31日'!AI115&lt;=7,"","×"),"")</f>
        <v/>
      </c>
      <c r="X115" s="162" t="str">
        <f t="shared" si="15"/>
        <v/>
      </c>
    </row>
    <row r="116" spans="1:24" s="112" customFormat="1" ht="30" customHeight="1" x14ac:dyDescent="0.4">
      <c r="A116" s="35">
        <v>103</v>
      </c>
      <c r="B116" s="103" t="str">
        <f>IF('（別紙2-12）3月1日～3月31日'!B116="","",'（別紙2-12）3月1日～3月31日'!B116)</f>
        <v/>
      </c>
      <c r="C116" s="202" t="str">
        <f>IF((COUNTA('（別紙2-1）4月1日～4月30日'!C116)+COUNTA('（別紙2-2）5月1日～5月31日'!C116)+COUNTA('（別紙2-3）6月1日～6月30日'!C116)+COUNTA('（別紙2-4）7月1日～7月31日'!C116)+COUNTA('（別紙2-5）8月1日～8月31日'!C116)+COUNTA('（別紙2-6）9月1日～9月30日'!C116)+COUNTA('（別紙2-7）10月1日～10月31日'!C116)+COUNTA('（別紙2-8）11月1日～11月30日'!C116)+COUNTA('（別紙2-9）12月1日～12月31日'!C116)+COUNTA('（別紙2-10）1月1日～1月31日'!C116)+COUNTA('（別紙2-11）2月1日～2月29日'!C116)+COUNTA('（別紙2-12）3月1日～3月31日'!C116))&gt;0,"○","")</f>
        <v/>
      </c>
      <c r="D116" s="220">
        <f>SUM('（別紙2-1）4月1日～4月30日'!$D116:$AG116)</f>
        <v>0</v>
      </c>
      <c r="E116" s="220">
        <f>SUM('（別紙2-2）5月1日～5月31日'!$D116:$AH116)</f>
        <v>0</v>
      </c>
      <c r="F116" s="220">
        <f>SUM('（別紙2-3）6月1日～6月30日'!$D116:$AG116)</f>
        <v>0</v>
      </c>
      <c r="G116" s="220">
        <f>SUM('（別紙2-4）7月1日～7月31日'!$D116:$AH116)</f>
        <v>0</v>
      </c>
      <c r="H116" s="220">
        <f>SUM('（別紙2-5）8月1日～8月31日'!$D116:$AH116)</f>
        <v>0</v>
      </c>
      <c r="I116" s="220">
        <f>SUM('（別紙2-6）9月1日～9月30日'!$D116:$AG116)</f>
        <v>0</v>
      </c>
      <c r="J116" s="220">
        <f>SUM('（別紙2-7）10月1日～10月31日'!$D116:$AH116)</f>
        <v>0</v>
      </c>
      <c r="K116" s="220">
        <f>SUM('（別紙2-8）11月1日～11月30日'!$D116:$AG116)</f>
        <v>0</v>
      </c>
      <c r="L116" s="220">
        <f>SUM('（別紙2-9）12月1日～12月31日'!$D116:$AH116)</f>
        <v>0</v>
      </c>
      <c r="M116" s="220">
        <f>SUM('（別紙2-10）1月1日～1月31日'!$D116:$AH116)</f>
        <v>0</v>
      </c>
      <c r="N116" s="220">
        <f>SUM('（別紙2-11）2月1日～2月29日'!$D116:$AF116)</f>
        <v>0</v>
      </c>
      <c r="O116" s="220">
        <f>SUM('（別紙2-12）3月1日～3月31日'!$D116:$AG116)</f>
        <v>0</v>
      </c>
      <c r="P116" s="221">
        <f t="shared" si="11"/>
        <v>0</v>
      </c>
      <c r="Q116" s="222" t="str">
        <f t="shared" si="12"/>
        <v/>
      </c>
      <c r="R116" s="222" t="str">
        <f t="shared" si="13"/>
        <v/>
      </c>
      <c r="S116" s="223" t="str">
        <f t="shared" si="14"/>
        <v/>
      </c>
      <c r="T116" s="224">
        <f t="shared" si="16"/>
        <v>0</v>
      </c>
      <c r="U116" s="161" t="str">
        <f>IF('（別紙2-12）3月1日～3月31日'!AI116&gt;15,"×","")</f>
        <v/>
      </c>
      <c r="V116" s="158" t="str">
        <f>IF('（別紙１）チェックリスト'!$B$43="",IF('（別紙2-12）3月1日～3月31日'!AI116&gt;10,"×",""),"")</f>
        <v/>
      </c>
      <c r="W116" s="158" t="str">
        <f>IF(C116="○",IF('（別紙2-12）3月1日～3月31日'!AI116&lt;=7,"","×"),"")</f>
        <v/>
      </c>
      <c r="X116" s="162" t="str">
        <f t="shared" si="15"/>
        <v/>
      </c>
    </row>
    <row r="117" spans="1:24" s="112" customFormat="1" ht="30" customHeight="1" x14ac:dyDescent="0.4">
      <c r="A117" s="35">
        <v>104</v>
      </c>
      <c r="B117" s="103" t="str">
        <f>IF('（別紙2-12）3月1日～3月31日'!B117="","",'（別紙2-12）3月1日～3月31日'!B117)</f>
        <v/>
      </c>
      <c r="C117" s="202" t="str">
        <f>IF((COUNTA('（別紙2-1）4月1日～4月30日'!C117)+COUNTA('（別紙2-2）5月1日～5月31日'!C117)+COUNTA('（別紙2-3）6月1日～6月30日'!C117)+COUNTA('（別紙2-4）7月1日～7月31日'!C117)+COUNTA('（別紙2-5）8月1日～8月31日'!C117)+COUNTA('（別紙2-6）9月1日～9月30日'!C117)+COUNTA('（別紙2-7）10月1日～10月31日'!C117)+COUNTA('（別紙2-8）11月1日～11月30日'!C117)+COUNTA('（別紙2-9）12月1日～12月31日'!C117)+COUNTA('（別紙2-10）1月1日～1月31日'!C117)+COUNTA('（別紙2-11）2月1日～2月29日'!C117)+COUNTA('（別紙2-12）3月1日～3月31日'!C117))&gt;0,"○","")</f>
        <v/>
      </c>
      <c r="D117" s="220">
        <f>SUM('（別紙2-1）4月1日～4月30日'!$D117:$AG117)</f>
        <v>0</v>
      </c>
      <c r="E117" s="220">
        <f>SUM('（別紙2-2）5月1日～5月31日'!$D117:$AH117)</f>
        <v>0</v>
      </c>
      <c r="F117" s="220">
        <f>SUM('（別紙2-3）6月1日～6月30日'!$D117:$AG117)</f>
        <v>0</v>
      </c>
      <c r="G117" s="220">
        <f>SUM('（別紙2-4）7月1日～7月31日'!$D117:$AH117)</f>
        <v>0</v>
      </c>
      <c r="H117" s="220">
        <f>SUM('（別紙2-5）8月1日～8月31日'!$D117:$AH117)</f>
        <v>0</v>
      </c>
      <c r="I117" s="220">
        <f>SUM('（別紙2-6）9月1日～9月30日'!$D117:$AG117)</f>
        <v>0</v>
      </c>
      <c r="J117" s="220">
        <f>SUM('（別紙2-7）10月1日～10月31日'!$D117:$AH117)</f>
        <v>0</v>
      </c>
      <c r="K117" s="220">
        <f>SUM('（別紙2-8）11月1日～11月30日'!$D117:$AG117)</f>
        <v>0</v>
      </c>
      <c r="L117" s="220">
        <f>SUM('（別紙2-9）12月1日～12月31日'!$D117:$AH117)</f>
        <v>0</v>
      </c>
      <c r="M117" s="220">
        <f>SUM('（別紙2-10）1月1日～1月31日'!$D117:$AH117)</f>
        <v>0</v>
      </c>
      <c r="N117" s="220">
        <f>SUM('（別紙2-11）2月1日～2月29日'!$D117:$AF117)</f>
        <v>0</v>
      </c>
      <c r="O117" s="220">
        <f>SUM('（別紙2-12）3月1日～3月31日'!$D117:$AG117)</f>
        <v>0</v>
      </c>
      <c r="P117" s="221">
        <f t="shared" si="11"/>
        <v>0</v>
      </c>
      <c r="Q117" s="222" t="str">
        <f t="shared" si="12"/>
        <v/>
      </c>
      <c r="R117" s="222" t="str">
        <f t="shared" si="13"/>
        <v/>
      </c>
      <c r="S117" s="223" t="str">
        <f t="shared" si="14"/>
        <v/>
      </c>
      <c r="T117" s="224">
        <f t="shared" si="16"/>
        <v>0</v>
      </c>
      <c r="U117" s="161" t="str">
        <f>IF('（別紙2-12）3月1日～3月31日'!AI117&gt;15,"×","")</f>
        <v/>
      </c>
      <c r="V117" s="158" t="str">
        <f>IF('（別紙１）チェックリスト'!$B$43="",IF('（別紙2-12）3月1日～3月31日'!AI117&gt;10,"×",""),"")</f>
        <v/>
      </c>
      <c r="W117" s="158" t="str">
        <f>IF(C117="○",IF('（別紙2-12）3月1日～3月31日'!AI117&lt;=7,"","×"),"")</f>
        <v/>
      </c>
      <c r="X117" s="162" t="str">
        <f t="shared" si="15"/>
        <v/>
      </c>
    </row>
    <row r="118" spans="1:24" s="112" customFormat="1" ht="30" customHeight="1" thickBot="1" x14ac:dyDescent="0.45">
      <c r="A118" s="37">
        <v>105</v>
      </c>
      <c r="B118" s="106" t="str">
        <f>IF('（別紙2-12）3月1日～3月31日'!B118="","",'（別紙2-12）3月1日～3月31日'!B118)</f>
        <v/>
      </c>
      <c r="C118" s="235" t="str">
        <f>IF((COUNTA('（別紙2-1）4月1日～4月30日'!C118)+COUNTA('（別紙2-2）5月1日～5月31日'!C118)+COUNTA('（別紙2-3）6月1日～6月30日'!C118)+COUNTA('（別紙2-4）7月1日～7月31日'!C118)+COUNTA('（別紙2-5）8月1日～8月31日'!C118)+COUNTA('（別紙2-6）9月1日～9月30日'!C118)+COUNTA('（別紙2-7）10月1日～10月31日'!C118)+COUNTA('（別紙2-8）11月1日～11月30日'!C118)+COUNTA('（別紙2-9）12月1日～12月31日'!C118)+COUNTA('（別紙2-10）1月1日～1月31日'!C118)+COUNTA('（別紙2-11）2月1日～2月29日'!C118)+COUNTA('（別紙2-12）3月1日～3月31日'!C118))&gt;0,"○","")</f>
        <v/>
      </c>
      <c r="D118" s="209">
        <f>SUM('（別紙2-1）4月1日～4月30日'!$D118:$AG118)</f>
        <v>0</v>
      </c>
      <c r="E118" s="209">
        <f>SUM('（別紙2-2）5月1日～5月31日'!$D118:$AH118)</f>
        <v>0</v>
      </c>
      <c r="F118" s="209">
        <f>SUM('（別紙2-3）6月1日～6月30日'!$D118:$AG118)</f>
        <v>0</v>
      </c>
      <c r="G118" s="209">
        <f>SUM('（別紙2-4）7月1日～7月31日'!$D118:$AH118)</f>
        <v>0</v>
      </c>
      <c r="H118" s="209">
        <f>SUM('（別紙2-5）8月1日～8月31日'!$D118:$AH118)</f>
        <v>0</v>
      </c>
      <c r="I118" s="209">
        <f>SUM('（別紙2-6）9月1日～9月30日'!$D118:$AG118)</f>
        <v>0</v>
      </c>
      <c r="J118" s="209">
        <f>SUM('（別紙2-7）10月1日～10月31日'!$D118:$AH118)</f>
        <v>0</v>
      </c>
      <c r="K118" s="209">
        <f>SUM('（別紙2-8）11月1日～11月30日'!$D118:$AG118)</f>
        <v>0</v>
      </c>
      <c r="L118" s="209">
        <f>SUM('（別紙2-9）12月1日～12月31日'!$D118:$AH118)</f>
        <v>0</v>
      </c>
      <c r="M118" s="209">
        <f>SUM('（別紙2-10）1月1日～1月31日'!$D118:$AH118)</f>
        <v>0</v>
      </c>
      <c r="N118" s="209">
        <f>SUM('（別紙2-11）2月1日～2月29日'!$D118:$AF118)</f>
        <v>0</v>
      </c>
      <c r="O118" s="209">
        <f>SUM('（別紙2-12）3月1日～3月31日'!$D118:$AG118)</f>
        <v>0</v>
      </c>
      <c r="P118" s="210">
        <f t="shared" si="11"/>
        <v>0</v>
      </c>
      <c r="Q118" s="211" t="str">
        <f t="shared" si="12"/>
        <v/>
      </c>
      <c r="R118" s="211" t="str">
        <f t="shared" si="13"/>
        <v/>
      </c>
      <c r="S118" s="212" t="str">
        <f t="shared" si="14"/>
        <v/>
      </c>
      <c r="T118" s="213">
        <f t="shared" si="16"/>
        <v>0</v>
      </c>
      <c r="U118" s="175" t="str">
        <f>IF('（別紙2-12）3月1日～3月31日'!AI118&gt;15,"×","")</f>
        <v/>
      </c>
      <c r="V118" s="176" t="str">
        <f>IF('（別紙１）チェックリスト'!$B$43="",IF('（別紙2-12）3月1日～3月31日'!AI118&gt;10,"×",""),"")</f>
        <v/>
      </c>
      <c r="W118" s="176" t="str">
        <f>IF(C118="○",IF('（別紙2-12）3月1日～3月31日'!AI118&lt;=7,"","×"),"")</f>
        <v/>
      </c>
      <c r="X118" s="177" t="str">
        <f t="shared" si="15"/>
        <v/>
      </c>
    </row>
    <row r="119" spans="1:24" s="112" customFormat="1" ht="30" customHeight="1" x14ac:dyDescent="0.4">
      <c r="A119" s="64">
        <v>106</v>
      </c>
      <c r="B119" s="103" t="str">
        <f>IF('（別紙2-12）3月1日～3月31日'!B119="","",'（別紙2-12）3月1日～3月31日'!B119)</f>
        <v/>
      </c>
      <c r="C119" s="196" t="str">
        <f>IF((COUNTA('（別紙2-1）4月1日～4月30日'!C119)+COUNTA('（別紙2-2）5月1日～5月31日'!C119)+COUNTA('（別紙2-3）6月1日～6月30日'!C119)+COUNTA('（別紙2-4）7月1日～7月31日'!C119)+COUNTA('（別紙2-5）8月1日～8月31日'!C119)+COUNTA('（別紙2-6）9月1日～9月30日'!C119)+COUNTA('（別紙2-7）10月1日～10月31日'!C119)+COUNTA('（別紙2-8）11月1日～11月30日'!C119)+COUNTA('（別紙2-9）12月1日～12月31日'!C119)+COUNTA('（別紙2-10）1月1日～1月31日'!C119)+COUNTA('（別紙2-11）2月1日～2月29日'!C119)+COUNTA('（別紙2-12）3月1日～3月31日'!C119))&gt;0,"○","")</f>
        <v/>
      </c>
      <c r="D119" s="230">
        <f>SUM('（別紙2-1）4月1日～4月30日'!$D119:$AG119)</f>
        <v>0</v>
      </c>
      <c r="E119" s="230">
        <f>SUM('（別紙2-2）5月1日～5月31日'!$D119:$AH119)</f>
        <v>0</v>
      </c>
      <c r="F119" s="230">
        <f>SUM('（別紙2-3）6月1日～6月30日'!$D119:$AG119)</f>
        <v>0</v>
      </c>
      <c r="G119" s="230">
        <f>SUM('（別紙2-4）7月1日～7月31日'!$D119:$AH119)</f>
        <v>0</v>
      </c>
      <c r="H119" s="230">
        <f>SUM('（別紙2-5）8月1日～8月31日'!$D119:$AH119)</f>
        <v>0</v>
      </c>
      <c r="I119" s="230">
        <f>SUM('（別紙2-6）9月1日～9月30日'!$D119:$AG119)</f>
        <v>0</v>
      </c>
      <c r="J119" s="230">
        <f>SUM('（別紙2-7）10月1日～10月31日'!$D119:$AH119)</f>
        <v>0</v>
      </c>
      <c r="K119" s="230">
        <f>SUM('（別紙2-8）11月1日～11月30日'!$D119:$AG119)</f>
        <v>0</v>
      </c>
      <c r="L119" s="230">
        <f>SUM('（別紙2-9）12月1日～12月31日'!$D119:$AH119)</f>
        <v>0</v>
      </c>
      <c r="M119" s="230">
        <f>SUM('（別紙2-10）1月1日～1月31日'!$D119:$AH119)</f>
        <v>0</v>
      </c>
      <c r="N119" s="230">
        <f>SUM('（別紙2-11）2月1日～2月29日'!$D119:$AF119)</f>
        <v>0</v>
      </c>
      <c r="O119" s="230">
        <f>SUM('（別紙2-12）3月1日～3月31日'!$D119:$AG119)</f>
        <v>0</v>
      </c>
      <c r="P119" s="231">
        <f t="shared" si="11"/>
        <v>0</v>
      </c>
      <c r="Q119" s="232" t="str">
        <f t="shared" si="12"/>
        <v/>
      </c>
      <c r="R119" s="232" t="str">
        <f t="shared" si="13"/>
        <v/>
      </c>
      <c r="S119" s="233" t="str">
        <f t="shared" si="14"/>
        <v/>
      </c>
      <c r="T119" s="234">
        <f t="shared" si="16"/>
        <v>0</v>
      </c>
      <c r="U119" s="178" t="str">
        <f>IF('（別紙2-12）3月1日～3月31日'!AI119&gt;15,"×","")</f>
        <v/>
      </c>
      <c r="V119" s="179" t="str">
        <f>IF('（別紙１）チェックリスト'!$B$43="",IF('（別紙2-12）3月1日～3月31日'!AI119&gt;10,"×",""),"")</f>
        <v/>
      </c>
      <c r="W119" s="179" t="str">
        <f>IF(C119="○",IF('（別紙2-12）3月1日～3月31日'!AI119&lt;=7,"","×"),"")</f>
        <v/>
      </c>
      <c r="X119" s="180" t="str">
        <f t="shared" si="15"/>
        <v/>
      </c>
    </row>
    <row r="120" spans="1:24" s="112" customFormat="1" ht="30" customHeight="1" x14ac:dyDescent="0.4">
      <c r="A120" s="35">
        <v>107</v>
      </c>
      <c r="B120" s="103" t="str">
        <f>IF('（別紙2-12）3月1日～3月31日'!B120="","",'（別紙2-12）3月1日～3月31日'!B120)</f>
        <v/>
      </c>
      <c r="C120" s="202" t="str">
        <f>IF((COUNTA('（別紙2-1）4月1日～4月30日'!C120)+COUNTA('（別紙2-2）5月1日～5月31日'!C120)+COUNTA('（別紙2-3）6月1日～6月30日'!C120)+COUNTA('（別紙2-4）7月1日～7月31日'!C120)+COUNTA('（別紙2-5）8月1日～8月31日'!C120)+COUNTA('（別紙2-6）9月1日～9月30日'!C120)+COUNTA('（別紙2-7）10月1日～10月31日'!C120)+COUNTA('（別紙2-8）11月1日～11月30日'!C120)+COUNTA('（別紙2-9）12月1日～12月31日'!C120)+COUNTA('（別紙2-10）1月1日～1月31日'!C120)+COUNTA('（別紙2-11）2月1日～2月29日'!C120)+COUNTA('（別紙2-12）3月1日～3月31日'!C120))&gt;0,"○","")</f>
        <v/>
      </c>
      <c r="D120" s="220">
        <f>SUM('（別紙2-1）4月1日～4月30日'!$D120:$AG120)</f>
        <v>0</v>
      </c>
      <c r="E120" s="220">
        <f>SUM('（別紙2-2）5月1日～5月31日'!$D120:$AH120)</f>
        <v>0</v>
      </c>
      <c r="F120" s="220">
        <f>SUM('（別紙2-3）6月1日～6月30日'!$D120:$AG120)</f>
        <v>0</v>
      </c>
      <c r="G120" s="220">
        <f>SUM('（別紙2-4）7月1日～7月31日'!$D120:$AH120)</f>
        <v>0</v>
      </c>
      <c r="H120" s="220">
        <f>SUM('（別紙2-5）8月1日～8月31日'!$D120:$AH120)</f>
        <v>0</v>
      </c>
      <c r="I120" s="220">
        <f>SUM('（別紙2-6）9月1日～9月30日'!$D120:$AG120)</f>
        <v>0</v>
      </c>
      <c r="J120" s="220">
        <f>SUM('（別紙2-7）10月1日～10月31日'!$D120:$AH120)</f>
        <v>0</v>
      </c>
      <c r="K120" s="220">
        <f>SUM('（別紙2-8）11月1日～11月30日'!$D120:$AG120)</f>
        <v>0</v>
      </c>
      <c r="L120" s="220">
        <f>SUM('（別紙2-9）12月1日～12月31日'!$D120:$AH120)</f>
        <v>0</v>
      </c>
      <c r="M120" s="220">
        <f>SUM('（別紙2-10）1月1日～1月31日'!$D120:$AH120)</f>
        <v>0</v>
      </c>
      <c r="N120" s="220">
        <f>SUM('（別紙2-11）2月1日～2月29日'!$D120:$AF120)</f>
        <v>0</v>
      </c>
      <c r="O120" s="220">
        <f>SUM('（別紙2-12）3月1日～3月31日'!$D120:$AG120)</f>
        <v>0</v>
      </c>
      <c r="P120" s="221">
        <f t="shared" si="11"/>
        <v>0</v>
      </c>
      <c r="Q120" s="222" t="str">
        <f t="shared" si="12"/>
        <v/>
      </c>
      <c r="R120" s="222" t="str">
        <f t="shared" si="13"/>
        <v/>
      </c>
      <c r="S120" s="223" t="str">
        <f t="shared" si="14"/>
        <v/>
      </c>
      <c r="T120" s="224">
        <f t="shared" si="16"/>
        <v>0</v>
      </c>
      <c r="U120" s="161" t="str">
        <f>IF('（別紙2-12）3月1日～3月31日'!AI120&gt;15,"×","")</f>
        <v/>
      </c>
      <c r="V120" s="158" t="str">
        <f>IF('（別紙１）チェックリスト'!$B$43="",IF('（別紙2-12）3月1日～3月31日'!AI120&gt;10,"×",""),"")</f>
        <v/>
      </c>
      <c r="W120" s="158" t="str">
        <f>IF(C120="○",IF('（別紙2-12）3月1日～3月31日'!AI120&lt;=7,"","×"),"")</f>
        <v/>
      </c>
      <c r="X120" s="162" t="str">
        <f t="shared" si="15"/>
        <v/>
      </c>
    </row>
    <row r="121" spans="1:24" s="112" customFormat="1" ht="30" customHeight="1" x14ac:dyDescent="0.4">
      <c r="A121" s="35">
        <v>108</v>
      </c>
      <c r="B121" s="103" t="str">
        <f>IF('（別紙2-12）3月1日～3月31日'!B121="","",'（別紙2-12）3月1日～3月31日'!B121)</f>
        <v/>
      </c>
      <c r="C121" s="202" t="str">
        <f>IF((COUNTA('（別紙2-1）4月1日～4月30日'!C121)+COUNTA('（別紙2-2）5月1日～5月31日'!C121)+COUNTA('（別紙2-3）6月1日～6月30日'!C121)+COUNTA('（別紙2-4）7月1日～7月31日'!C121)+COUNTA('（別紙2-5）8月1日～8月31日'!C121)+COUNTA('（別紙2-6）9月1日～9月30日'!C121)+COUNTA('（別紙2-7）10月1日～10月31日'!C121)+COUNTA('（別紙2-8）11月1日～11月30日'!C121)+COUNTA('（別紙2-9）12月1日～12月31日'!C121)+COUNTA('（別紙2-10）1月1日～1月31日'!C121)+COUNTA('（別紙2-11）2月1日～2月29日'!C121)+COUNTA('（別紙2-12）3月1日～3月31日'!C121))&gt;0,"○","")</f>
        <v/>
      </c>
      <c r="D121" s="220">
        <f>SUM('（別紙2-1）4月1日～4月30日'!$D121:$AG121)</f>
        <v>0</v>
      </c>
      <c r="E121" s="220">
        <f>SUM('（別紙2-2）5月1日～5月31日'!$D121:$AH121)</f>
        <v>0</v>
      </c>
      <c r="F121" s="220">
        <f>SUM('（別紙2-3）6月1日～6月30日'!$D121:$AG121)</f>
        <v>0</v>
      </c>
      <c r="G121" s="220">
        <f>SUM('（別紙2-4）7月1日～7月31日'!$D121:$AH121)</f>
        <v>0</v>
      </c>
      <c r="H121" s="220">
        <f>SUM('（別紙2-5）8月1日～8月31日'!$D121:$AH121)</f>
        <v>0</v>
      </c>
      <c r="I121" s="220">
        <f>SUM('（別紙2-6）9月1日～9月30日'!$D121:$AG121)</f>
        <v>0</v>
      </c>
      <c r="J121" s="220">
        <f>SUM('（別紙2-7）10月1日～10月31日'!$D121:$AH121)</f>
        <v>0</v>
      </c>
      <c r="K121" s="220">
        <f>SUM('（別紙2-8）11月1日～11月30日'!$D121:$AG121)</f>
        <v>0</v>
      </c>
      <c r="L121" s="220">
        <f>SUM('（別紙2-9）12月1日～12月31日'!$D121:$AH121)</f>
        <v>0</v>
      </c>
      <c r="M121" s="220">
        <f>SUM('（別紙2-10）1月1日～1月31日'!$D121:$AH121)</f>
        <v>0</v>
      </c>
      <c r="N121" s="220">
        <f>SUM('（別紙2-11）2月1日～2月29日'!$D121:$AF121)</f>
        <v>0</v>
      </c>
      <c r="O121" s="220">
        <f>SUM('（別紙2-12）3月1日～3月31日'!$D121:$AG121)</f>
        <v>0</v>
      </c>
      <c r="P121" s="221">
        <f t="shared" si="11"/>
        <v>0</v>
      </c>
      <c r="Q121" s="222" t="str">
        <f t="shared" si="12"/>
        <v/>
      </c>
      <c r="R121" s="222" t="str">
        <f t="shared" si="13"/>
        <v/>
      </c>
      <c r="S121" s="223" t="str">
        <f t="shared" si="14"/>
        <v/>
      </c>
      <c r="T121" s="224">
        <f t="shared" si="16"/>
        <v>0</v>
      </c>
      <c r="U121" s="161" t="str">
        <f>IF('（別紙2-12）3月1日～3月31日'!AI121&gt;15,"×","")</f>
        <v/>
      </c>
      <c r="V121" s="158" t="str">
        <f>IF('（別紙１）チェックリスト'!$B$43="",IF('（別紙2-12）3月1日～3月31日'!AI121&gt;10,"×",""),"")</f>
        <v/>
      </c>
      <c r="W121" s="158" t="str">
        <f>IF(C121="○",IF('（別紙2-12）3月1日～3月31日'!AI121&lt;=7,"","×"),"")</f>
        <v/>
      </c>
      <c r="X121" s="162" t="str">
        <f t="shared" si="15"/>
        <v/>
      </c>
    </row>
    <row r="122" spans="1:24" s="112" customFormat="1" ht="30" customHeight="1" x14ac:dyDescent="0.4">
      <c r="A122" s="35">
        <v>109</v>
      </c>
      <c r="B122" s="103" t="str">
        <f>IF('（別紙2-12）3月1日～3月31日'!B122="","",'（別紙2-12）3月1日～3月31日'!B122)</f>
        <v/>
      </c>
      <c r="C122" s="202" t="str">
        <f>IF((COUNTA('（別紙2-1）4月1日～4月30日'!C122)+COUNTA('（別紙2-2）5月1日～5月31日'!C122)+COUNTA('（別紙2-3）6月1日～6月30日'!C122)+COUNTA('（別紙2-4）7月1日～7月31日'!C122)+COUNTA('（別紙2-5）8月1日～8月31日'!C122)+COUNTA('（別紙2-6）9月1日～9月30日'!C122)+COUNTA('（別紙2-7）10月1日～10月31日'!C122)+COUNTA('（別紙2-8）11月1日～11月30日'!C122)+COUNTA('（別紙2-9）12月1日～12月31日'!C122)+COUNTA('（別紙2-10）1月1日～1月31日'!C122)+COUNTA('（別紙2-11）2月1日～2月29日'!C122)+COUNTA('（別紙2-12）3月1日～3月31日'!C122))&gt;0,"○","")</f>
        <v/>
      </c>
      <c r="D122" s="220">
        <f>SUM('（別紙2-1）4月1日～4月30日'!$D122:$AG122)</f>
        <v>0</v>
      </c>
      <c r="E122" s="220">
        <f>SUM('（別紙2-2）5月1日～5月31日'!$D122:$AH122)</f>
        <v>0</v>
      </c>
      <c r="F122" s="220">
        <f>SUM('（別紙2-3）6月1日～6月30日'!$D122:$AG122)</f>
        <v>0</v>
      </c>
      <c r="G122" s="220">
        <f>SUM('（別紙2-4）7月1日～7月31日'!$D122:$AH122)</f>
        <v>0</v>
      </c>
      <c r="H122" s="220">
        <f>SUM('（別紙2-5）8月1日～8月31日'!$D122:$AH122)</f>
        <v>0</v>
      </c>
      <c r="I122" s="220">
        <f>SUM('（別紙2-6）9月1日～9月30日'!$D122:$AG122)</f>
        <v>0</v>
      </c>
      <c r="J122" s="220">
        <f>SUM('（別紙2-7）10月1日～10月31日'!$D122:$AH122)</f>
        <v>0</v>
      </c>
      <c r="K122" s="220">
        <f>SUM('（別紙2-8）11月1日～11月30日'!$D122:$AG122)</f>
        <v>0</v>
      </c>
      <c r="L122" s="220">
        <f>SUM('（別紙2-9）12月1日～12月31日'!$D122:$AH122)</f>
        <v>0</v>
      </c>
      <c r="M122" s="220">
        <f>SUM('（別紙2-10）1月1日～1月31日'!$D122:$AH122)</f>
        <v>0</v>
      </c>
      <c r="N122" s="220">
        <f>SUM('（別紙2-11）2月1日～2月29日'!$D122:$AF122)</f>
        <v>0</v>
      </c>
      <c r="O122" s="220">
        <f>SUM('（別紙2-12）3月1日～3月31日'!$D122:$AG122)</f>
        <v>0</v>
      </c>
      <c r="P122" s="221">
        <f t="shared" si="11"/>
        <v>0</v>
      </c>
      <c r="Q122" s="222" t="str">
        <f t="shared" si="12"/>
        <v/>
      </c>
      <c r="R122" s="222" t="str">
        <f t="shared" si="13"/>
        <v/>
      </c>
      <c r="S122" s="223" t="str">
        <f t="shared" si="14"/>
        <v/>
      </c>
      <c r="T122" s="224">
        <f t="shared" si="16"/>
        <v>0</v>
      </c>
      <c r="U122" s="161" t="str">
        <f>IF('（別紙2-12）3月1日～3月31日'!AI122&gt;15,"×","")</f>
        <v/>
      </c>
      <c r="V122" s="158" t="str">
        <f>IF('（別紙１）チェックリスト'!$B$43="",IF('（別紙2-12）3月1日～3月31日'!AI122&gt;10,"×",""),"")</f>
        <v/>
      </c>
      <c r="W122" s="158" t="str">
        <f>IF(C122="○",IF('（別紙2-12）3月1日～3月31日'!AI122&lt;=7,"","×"),"")</f>
        <v/>
      </c>
      <c r="X122" s="162" t="str">
        <f t="shared" si="15"/>
        <v/>
      </c>
    </row>
    <row r="123" spans="1:24" s="112" customFormat="1" ht="30" customHeight="1" thickBot="1" x14ac:dyDescent="0.45">
      <c r="A123" s="35">
        <v>110</v>
      </c>
      <c r="B123" s="104" t="str">
        <f>IF('（別紙2-12）3月1日～3月31日'!B123="","",'（別紙2-12）3月1日～3月31日'!B123)</f>
        <v/>
      </c>
      <c r="C123" s="235" t="str">
        <f>IF((COUNTA('（別紙2-1）4月1日～4月30日'!C123)+COUNTA('（別紙2-2）5月1日～5月31日'!C123)+COUNTA('（別紙2-3）6月1日～6月30日'!C123)+COUNTA('（別紙2-4）7月1日～7月31日'!C123)+COUNTA('（別紙2-5）8月1日～8月31日'!C123)+COUNTA('（別紙2-6）9月1日～9月30日'!C123)+COUNTA('（別紙2-7）10月1日～10月31日'!C123)+COUNTA('（別紙2-8）11月1日～11月30日'!C123)+COUNTA('（別紙2-9）12月1日～12月31日'!C123)+COUNTA('（別紙2-10）1月1日～1月31日'!C123)+COUNTA('（別紙2-11）2月1日～2月29日'!C123)+COUNTA('（別紙2-12）3月1日～3月31日'!C123))&gt;0,"○","")</f>
        <v/>
      </c>
      <c r="D123" s="220">
        <f>SUM('（別紙2-1）4月1日～4月30日'!$D123:$AG123)</f>
        <v>0</v>
      </c>
      <c r="E123" s="220">
        <f>SUM('（別紙2-2）5月1日～5月31日'!$D123:$AH123)</f>
        <v>0</v>
      </c>
      <c r="F123" s="220">
        <f>SUM('（別紙2-3）6月1日～6月30日'!$D123:$AG123)</f>
        <v>0</v>
      </c>
      <c r="G123" s="220">
        <f>SUM('（別紙2-4）7月1日～7月31日'!$D123:$AH123)</f>
        <v>0</v>
      </c>
      <c r="H123" s="220">
        <f>SUM('（別紙2-5）8月1日～8月31日'!$D123:$AH123)</f>
        <v>0</v>
      </c>
      <c r="I123" s="220">
        <f>SUM('（別紙2-6）9月1日～9月30日'!$D123:$AG123)</f>
        <v>0</v>
      </c>
      <c r="J123" s="220">
        <f>SUM('（別紙2-7）10月1日～10月31日'!$D123:$AH123)</f>
        <v>0</v>
      </c>
      <c r="K123" s="220">
        <f>SUM('（別紙2-8）11月1日～11月30日'!$D123:$AG123)</f>
        <v>0</v>
      </c>
      <c r="L123" s="220">
        <f>SUM('（別紙2-9）12月1日～12月31日'!$D123:$AH123)</f>
        <v>0</v>
      </c>
      <c r="M123" s="220">
        <f>SUM('（別紙2-10）1月1日～1月31日'!$D123:$AH123)</f>
        <v>0</v>
      </c>
      <c r="N123" s="220">
        <f>SUM('（別紙2-11）2月1日～2月29日'!$D123:$AF123)</f>
        <v>0</v>
      </c>
      <c r="O123" s="220">
        <f>SUM('（別紙2-12）3月1日～3月31日'!$D123:$AG123)</f>
        <v>0</v>
      </c>
      <c r="P123" s="221">
        <f t="shared" si="11"/>
        <v>0</v>
      </c>
      <c r="Q123" s="222" t="str">
        <f t="shared" si="12"/>
        <v/>
      </c>
      <c r="R123" s="222" t="str">
        <f t="shared" si="13"/>
        <v/>
      </c>
      <c r="S123" s="223" t="str">
        <f t="shared" si="14"/>
        <v/>
      </c>
      <c r="T123" s="224">
        <f t="shared" si="16"/>
        <v>0</v>
      </c>
      <c r="U123" s="165" t="str">
        <f>IF('（別紙2-12）3月1日～3月31日'!AI123&gt;15,"×","")</f>
        <v/>
      </c>
      <c r="V123" s="166" t="str">
        <f>IF('（別紙１）チェックリスト'!$B$43="",IF('（別紙2-12）3月1日～3月31日'!AI123&gt;10,"×",""),"")</f>
        <v/>
      </c>
      <c r="W123" s="166" t="str">
        <f>IF(C123="○",IF('（別紙2-12）3月1日～3月31日'!AI123&lt;=7,"","×"),"")</f>
        <v/>
      </c>
      <c r="X123" s="167" t="str">
        <f t="shared" si="15"/>
        <v/>
      </c>
    </row>
    <row r="124" spans="1:24" s="112" customFormat="1" ht="30" customHeight="1" x14ac:dyDescent="0.4">
      <c r="A124" s="71">
        <v>111</v>
      </c>
      <c r="B124" s="105" t="str">
        <f>IF('（別紙2-12）3月1日～3月31日'!B124="","",'（別紙2-12）3月1日～3月31日'!B124)</f>
        <v/>
      </c>
      <c r="C124" s="196" t="str">
        <f>IF((COUNTA('（別紙2-1）4月1日～4月30日'!C124)+COUNTA('（別紙2-2）5月1日～5月31日'!C124)+COUNTA('（別紙2-3）6月1日～6月30日'!C124)+COUNTA('（別紙2-4）7月1日～7月31日'!C124)+COUNTA('（別紙2-5）8月1日～8月31日'!C124)+COUNTA('（別紙2-6）9月1日～9月30日'!C124)+COUNTA('（別紙2-7）10月1日～10月31日'!C124)+COUNTA('（別紙2-8）11月1日～11月30日'!C124)+COUNTA('（別紙2-9）12月1日～12月31日'!C124)+COUNTA('（別紙2-10）1月1日～1月31日'!C124)+COUNTA('（別紙2-11）2月1日～2月29日'!C124)+COUNTA('（別紙2-12）3月1日～3月31日'!C124))&gt;0,"○","")</f>
        <v/>
      </c>
      <c r="D124" s="225">
        <f>SUM('（別紙2-1）4月1日～4月30日'!$D124:$AG124)</f>
        <v>0</v>
      </c>
      <c r="E124" s="225">
        <f>SUM('（別紙2-2）5月1日～5月31日'!$D124:$AH124)</f>
        <v>0</v>
      </c>
      <c r="F124" s="225">
        <f>SUM('（別紙2-3）6月1日～6月30日'!$D124:$AG124)</f>
        <v>0</v>
      </c>
      <c r="G124" s="225">
        <f>SUM('（別紙2-4）7月1日～7月31日'!$D124:$AH124)</f>
        <v>0</v>
      </c>
      <c r="H124" s="225">
        <f>SUM('（別紙2-5）8月1日～8月31日'!$D124:$AH124)</f>
        <v>0</v>
      </c>
      <c r="I124" s="225">
        <f>SUM('（別紙2-6）9月1日～9月30日'!$D124:$AG124)</f>
        <v>0</v>
      </c>
      <c r="J124" s="225">
        <f>SUM('（別紙2-7）10月1日～10月31日'!$D124:$AH124)</f>
        <v>0</v>
      </c>
      <c r="K124" s="225">
        <f>SUM('（別紙2-8）11月1日～11月30日'!$D124:$AG124)</f>
        <v>0</v>
      </c>
      <c r="L124" s="225">
        <f>SUM('（別紙2-9）12月1日～12月31日'!$D124:$AH124)</f>
        <v>0</v>
      </c>
      <c r="M124" s="225">
        <f>SUM('（別紙2-10）1月1日～1月31日'!$D124:$AH124)</f>
        <v>0</v>
      </c>
      <c r="N124" s="225">
        <f>SUM('（別紙2-11）2月1日～2月29日'!$D124:$AF124)</f>
        <v>0</v>
      </c>
      <c r="O124" s="225">
        <f>SUM('（別紙2-12）3月1日～3月31日'!$D124:$AG124)</f>
        <v>0</v>
      </c>
      <c r="P124" s="226">
        <f t="shared" si="11"/>
        <v>0</v>
      </c>
      <c r="Q124" s="227" t="str">
        <f t="shared" si="12"/>
        <v/>
      </c>
      <c r="R124" s="227" t="str">
        <f t="shared" si="13"/>
        <v/>
      </c>
      <c r="S124" s="228" t="str">
        <f t="shared" si="14"/>
        <v/>
      </c>
      <c r="T124" s="229">
        <f t="shared" si="16"/>
        <v>0</v>
      </c>
      <c r="U124" s="172" t="str">
        <f>IF('（別紙2-12）3月1日～3月31日'!AI124&gt;15,"×","")</f>
        <v/>
      </c>
      <c r="V124" s="173" t="str">
        <f>IF('（別紙１）チェックリスト'!$B$43="",IF('（別紙2-12）3月1日～3月31日'!AI124&gt;10,"×",""),"")</f>
        <v/>
      </c>
      <c r="W124" s="173" t="str">
        <f>IF(C124="○",IF('（別紙2-12）3月1日～3月31日'!AI124&lt;=7,"","×"),"")</f>
        <v/>
      </c>
      <c r="X124" s="174" t="str">
        <f t="shared" si="15"/>
        <v/>
      </c>
    </row>
    <row r="125" spans="1:24" s="112" customFormat="1" ht="30" customHeight="1" x14ac:dyDescent="0.4">
      <c r="A125" s="35">
        <v>112</v>
      </c>
      <c r="B125" s="103" t="str">
        <f>IF('（別紙2-12）3月1日～3月31日'!B125="","",'（別紙2-12）3月1日～3月31日'!B125)</f>
        <v/>
      </c>
      <c r="C125" s="202" t="str">
        <f>IF((COUNTA('（別紙2-1）4月1日～4月30日'!C125)+COUNTA('（別紙2-2）5月1日～5月31日'!C125)+COUNTA('（別紙2-3）6月1日～6月30日'!C125)+COUNTA('（別紙2-4）7月1日～7月31日'!C125)+COUNTA('（別紙2-5）8月1日～8月31日'!C125)+COUNTA('（別紙2-6）9月1日～9月30日'!C125)+COUNTA('（別紙2-7）10月1日～10月31日'!C125)+COUNTA('（別紙2-8）11月1日～11月30日'!C125)+COUNTA('（別紙2-9）12月1日～12月31日'!C125)+COUNTA('（別紙2-10）1月1日～1月31日'!C125)+COUNTA('（別紙2-11）2月1日～2月29日'!C125)+COUNTA('（別紙2-12）3月1日～3月31日'!C125))&gt;0,"○","")</f>
        <v/>
      </c>
      <c r="D125" s="220">
        <f>SUM('（別紙2-1）4月1日～4月30日'!$D125:$AG125)</f>
        <v>0</v>
      </c>
      <c r="E125" s="220">
        <f>SUM('（別紙2-2）5月1日～5月31日'!$D125:$AH125)</f>
        <v>0</v>
      </c>
      <c r="F125" s="220">
        <f>SUM('（別紙2-3）6月1日～6月30日'!$D125:$AG125)</f>
        <v>0</v>
      </c>
      <c r="G125" s="220">
        <f>SUM('（別紙2-4）7月1日～7月31日'!$D125:$AH125)</f>
        <v>0</v>
      </c>
      <c r="H125" s="220">
        <f>SUM('（別紙2-5）8月1日～8月31日'!$D125:$AH125)</f>
        <v>0</v>
      </c>
      <c r="I125" s="220">
        <f>SUM('（別紙2-6）9月1日～9月30日'!$D125:$AG125)</f>
        <v>0</v>
      </c>
      <c r="J125" s="220">
        <f>SUM('（別紙2-7）10月1日～10月31日'!$D125:$AH125)</f>
        <v>0</v>
      </c>
      <c r="K125" s="220">
        <f>SUM('（別紙2-8）11月1日～11月30日'!$D125:$AG125)</f>
        <v>0</v>
      </c>
      <c r="L125" s="220">
        <f>SUM('（別紙2-9）12月1日～12月31日'!$D125:$AH125)</f>
        <v>0</v>
      </c>
      <c r="M125" s="220">
        <f>SUM('（別紙2-10）1月1日～1月31日'!$D125:$AH125)</f>
        <v>0</v>
      </c>
      <c r="N125" s="220">
        <f>SUM('（別紙2-11）2月1日～2月29日'!$D125:$AF125)</f>
        <v>0</v>
      </c>
      <c r="O125" s="220">
        <f>SUM('（別紙2-12）3月1日～3月31日'!$D125:$AG125)</f>
        <v>0</v>
      </c>
      <c r="P125" s="221">
        <f t="shared" si="11"/>
        <v>0</v>
      </c>
      <c r="Q125" s="222" t="str">
        <f t="shared" si="12"/>
        <v/>
      </c>
      <c r="R125" s="222" t="str">
        <f t="shared" si="13"/>
        <v/>
      </c>
      <c r="S125" s="223" t="str">
        <f t="shared" si="14"/>
        <v/>
      </c>
      <c r="T125" s="224">
        <f t="shared" si="16"/>
        <v>0</v>
      </c>
      <c r="U125" s="161" t="str">
        <f>IF('（別紙2-12）3月1日～3月31日'!AI125&gt;15,"×","")</f>
        <v/>
      </c>
      <c r="V125" s="158" t="str">
        <f>IF('（別紙１）チェックリスト'!$B$43="",IF('（別紙2-12）3月1日～3月31日'!AI125&gt;10,"×",""),"")</f>
        <v/>
      </c>
      <c r="W125" s="158" t="str">
        <f>IF(C125="○",IF('（別紙2-12）3月1日～3月31日'!AI125&lt;=7,"","×"),"")</f>
        <v/>
      </c>
      <c r="X125" s="162" t="str">
        <f t="shared" si="15"/>
        <v/>
      </c>
    </row>
    <row r="126" spans="1:24" s="112" customFormat="1" ht="30" customHeight="1" x14ac:dyDescent="0.4">
      <c r="A126" s="35">
        <v>113</v>
      </c>
      <c r="B126" s="103" t="str">
        <f>IF('（別紙2-12）3月1日～3月31日'!B126="","",'（別紙2-12）3月1日～3月31日'!B126)</f>
        <v/>
      </c>
      <c r="C126" s="202" t="str">
        <f>IF((COUNTA('（別紙2-1）4月1日～4月30日'!C126)+COUNTA('（別紙2-2）5月1日～5月31日'!C126)+COUNTA('（別紙2-3）6月1日～6月30日'!C126)+COUNTA('（別紙2-4）7月1日～7月31日'!C126)+COUNTA('（別紙2-5）8月1日～8月31日'!C126)+COUNTA('（別紙2-6）9月1日～9月30日'!C126)+COUNTA('（別紙2-7）10月1日～10月31日'!C126)+COUNTA('（別紙2-8）11月1日～11月30日'!C126)+COUNTA('（別紙2-9）12月1日～12月31日'!C126)+COUNTA('（別紙2-10）1月1日～1月31日'!C126)+COUNTA('（別紙2-11）2月1日～2月29日'!C126)+COUNTA('（別紙2-12）3月1日～3月31日'!C126))&gt;0,"○","")</f>
        <v/>
      </c>
      <c r="D126" s="220">
        <f>SUM('（別紙2-1）4月1日～4月30日'!$D126:$AG126)</f>
        <v>0</v>
      </c>
      <c r="E126" s="220">
        <f>SUM('（別紙2-2）5月1日～5月31日'!$D126:$AH126)</f>
        <v>0</v>
      </c>
      <c r="F126" s="220">
        <f>SUM('（別紙2-3）6月1日～6月30日'!$D126:$AG126)</f>
        <v>0</v>
      </c>
      <c r="G126" s="220">
        <f>SUM('（別紙2-4）7月1日～7月31日'!$D126:$AH126)</f>
        <v>0</v>
      </c>
      <c r="H126" s="220">
        <f>SUM('（別紙2-5）8月1日～8月31日'!$D126:$AH126)</f>
        <v>0</v>
      </c>
      <c r="I126" s="220">
        <f>SUM('（別紙2-6）9月1日～9月30日'!$D126:$AG126)</f>
        <v>0</v>
      </c>
      <c r="J126" s="220">
        <f>SUM('（別紙2-7）10月1日～10月31日'!$D126:$AH126)</f>
        <v>0</v>
      </c>
      <c r="K126" s="220">
        <f>SUM('（別紙2-8）11月1日～11月30日'!$D126:$AG126)</f>
        <v>0</v>
      </c>
      <c r="L126" s="220">
        <f>SUM('（別紙2-9）12月1日～12月31日'!$D126:$AH126)</f>
        <v>0</v>
      </c>
      <c r="M126" s="220">
        <f>SUM('（別紙2-10）1月1日～1月31日'!$D126:$AH126)</f>
        <v>0</v>
      </c>
      <c r="N126" s="220">
        <f>SUM('（別紙2-11）2月1日～2月29日'!$D126:$AF126)</f>
        <v>0</v>
      </c>
      <c r="O126" s="220">
        <f>SUM('（別紙2-12）3月1日～3月31日'!$D126:$AG126)</f>
        <v>0</v>
      </c>
      <c r="P126" s="221">
        <f t="shared" si="11"/>
        <v>0</v>
      </c>
      <c r="Q126" s="222" t="str">
        <f t="shared" si="12"/>
        <v/>
      </c>
      <c r="R126" s="222" t="str">
        <f t="shared" si="13"/>
        <v/>
      </c>
      <c r="S126" s="223" t="str">
        <f t="shared" si="14"/>
        <v/>
      </c>
      <c r="T126" s="224">
        <f t="shared" si="16"/>
        <v>0</v>
      </c>
      <c r="U126" s="161" t="str">
        <f>IF('（別紙2-12）3月1日～3月31日'!AI126&gt;15,"×","")</f>
        <v/>
      </c>
      <c r="V126" s="158" t="str">
        <f>IF('（別紙１）チェックリスト'!$B$43="",IF('（別紙2-12）3月1日～3月31日'!AI126&gt;10,"×",""),"")</f>
        <v/>
      </c>
      <c r="W126" s="158" t="str">
        <f>IF(C126="○",IF('（別紙2-12）3月1日～3月31日'!AI126&lt;=7,"","×"),"")</f>
        <v/>
      </c>
      <c r="X126" s="162" t="str">
        <f t="shared" si="15"/>
        <v/>
      </c>
    </row>
    <row r="127" spans="1:24" s="112" customFormat="1" ht="30" customHeight="1" x14ac:dyDescent="0.4">
      <c r="A127" s="35">
        <v>114</v>
      </c>
      <c r="B127" s="103" t="str">
        <f>IF('（別紙2-12）3月1日～3月31日'!B127="","",'（別紙2-12）3月1日～3月31日'!B127)</f>
        <v/>
      </c>
      <c r="C127" s="202" t="str">
        <f>IF((COUNTA('（別紙2-1）4月1日～4月30日'!C127)+COUNTA('（別紙2-2）5月1日～5月31日'!C127)+COUNTA('（別紙2-3）6月1日～6月30日'!C127)+COUNTA('（別紙2-4）7月1日～7月31日'!C127)+COUNTA('（別紙2-5）8月1日～8月31日'!C127)+COUNTA('（別紙2-6）9月1日～9月30日'!C127)+COUNTA('（別紙2-7）10月1日～10月31日'!C127)+COUNTA('（別紙2-8）11月1日～11月30日'!C127)+COUNTA('（別紙2-9）12月1日～12月31日'!C127)+COUNTA('（別紙2-10）1月1日～1月31日'!C127)+COUNTA('（別紙2-11）2月1日～2月29日'!C127)+COUNTA('（別紙2-12）3月1日～3月31日'!C127))&gt;0,"○","")</f>
        <v/>
      </c>
      <c r="D127" s="220">
        <f>SUM('（別紙2-1）4月1日～4月30日'!$D127:$AG127)</f>
        <v>0</v>
      </c>
      <c r="E127" s="220">
        <f>SUM('（別紙2-2）5月1日～5月31日'!$D127:$AH127)</f>
        <v>0</v>
      </c>
      <c r="F127" s="220">
        <f>SUM('（別紙2-3）6月1日～6月30日'!$D127:$AG127)</f>
        <v>0</v>
      </c>
      <c r="G127" s="220">
        <f>SUM('（別紙2-4）7月1日～7月31日'!$D127:$AH127)</f>
        <v>0</v>
      </c>
      <c r="H127" s="220">
        <f>SUM('（別紙2-5）8月1日～8月31日'!$D127:$AH127)</f>
        <v>0</v>
      </c>
      <c r="I127" s="220">
        <f>SUM('（別紙2-6）9月1日～9月30日'!$D127:$AG127)</f>
        <v>0</v>
      </c>
      <c r="J127" s="220">
        <f>SUM('（別紙2-7）10月1日～10月31日'!$D127:$AH127)</f>
        <v>0</v>
      </c>
      <c r="K127" s="220">
        <f>SUM('（別紙2-8）11月1日～11月30日'!$D127:$AG127)</f>
        <v>0</v>
      </c>
      <c r="L127" s="220">
        <f>SUM('（別紙2-9）12月1日～12月31日'!$D127:$AH127)</f>
        <v>0</v>
      </c>
      <c r="M127" s="220">
        <f>SUM('（別紙2-10）1月1日～1月31日'!$D127:$AH127)</f>
        <v>0</v>
      </c>
      <c r="N127" s="220">
        <f>SUM('（別紙2-11）2月1日～2月29日'!$D127:$AF127)</f>
        <v>0</v>
      </c>
      <c r="O127" s="220">
        <f>SUM('（別紙2-12）3月1日～3月31日'!$D127:$AG127)</f>
        <v>0</v>
      </c>
      <c r="P127" s="221">
        <f t="shared" si="11"/>
        <v>0</v>
      </c>
      <c r="Q127" s="222" t="str">
        <f t="shared" si="12"/>
        <v/>
      </c>
      <c r="R127" s="222" t="str">
        <f t="shared" si="13"/>
        <v/>
      </c>
      <c r="S127" s="223" t="str">
        <f t="shared" si="14"/>
        <v/>
      </c>
      <c r="T127" s="224">
        <f t="shared" si="16"/>
        <v>0</v>
      </c>
      <c r="U127" s="161" t="str">
        <f>IF('（別紙2-12）3月1日～3月31日'!AI127&gt;15,"×","")</f>
        <v/>
      </c>
      <c r="V127" s="158" t="str">
        <f>IF('（別紙１）チェックリスト'!$B$43="",IF('（別紙2-12）3月1日～3月31日'!AI127&gt;10,"×",""),"")</f>
        <v/>
      </c>
      <c r="W127" s="158" t="str">
        <f>IF(C127="○",IF('（別紙2-12）3月1日～3月31日'!AI127&lt;=7,"","×"),"")</f>
        <v/>
      </c>
      <c r="X127" s="162" t="str">
        <f t="shared" si="15"/>
        <v/>
      </c>
    </row>
    <row r="128" spans="1:24" s="112" customFormat="1" ht="30" customHeight="1" thickBot="1" x14ac:dyDescent="0.45">
      <c r="A128" s="37">
        <v>115</v>
      </c>
      <c r="B128" s="104" t="str">
        <f>IF('（別紙2-12）3月1日～3月31日'!B128="","",'（別紙2-12）3月1日～3月31日'!B128)</f>
        <v/>
      </c>
      <c r="C128" s="235" t="str">
        <f>IF((COUNTA('（別紙2-1）4月1日～4月30日'!C128)+COUNTA('（別紙2-2）5月1日～5月31日'!C128)+COUNTA('（別紙2-3）6月1日～6月30日'!C128)+COUNTA('（別紙2-4）7月1日～7月31日'!C128)+COUNTA('（別紙2-5）8月1日～8月31日'!C128)+COUNTA('（別紙2-6）9月1日～9月30日'!C128)+COUNTA('（別紙2-7）10月1日～10月31日'!C128)+COUNTA('（別紙2-8）11月1日～11月30日'!C128)+COUNTA('（別紙2-9）12月1日～12月31日'!C128)+COUNTA('（別紙2-10）1月1日～1月31日'!C128)+COUNTA('（別紙2-11）2月1日～2月29日'!C128)+COUNTA('（別紙2-12）3月1日～3月31日'!C128))&gt;0,"○","")</f>
        <v/>
      </c>
      <c r="D128" s="209">
        <f>SUM('（別紙2-1）4月1日～4月30日'!$D128:$AG128)</f>
        <v>0</v>
      </c>
      <c r="E128" s="209">
        <f>SUM('（別紙2-2）5月1日～5月31日'!$D128:$AH128)</f>
        <v>0</v>
      </c>
      <c r="F128" s="209">
        <f>SUM('（別紙2-3）6月1日～6月30日'!$D128:$AG128)</f>
        <v>0</v>
      </c>
      <c r="G128" s="209">
        <f>SUM('（別紙2-4）7月1日～7月31日'!$D128:$AH128)</f>
        <v>0</v>
      </c>
      <c r="H128" s="209">
        <f>SUM('（別紙2-5）8月1日～8月31日'!$D128:$AH128)</f>
        <v>0</v>
      </c>
      <c r="I128" s="209">
        <f>SUM('（別紙2-6）9月1日～9月30日'!$D128:$AG128)</f>
        <v>0</v>
      </c>
      <c r="J128" s="209">
        <f>SUM('（別紙2-7）10月1日～10月31日'!$D128:$AH128)</f>
        <v>0</v>
      </c>
      <c r="K128" s="209">
        <f>SUM('（別紙2-8）11月1日～11月30日'!$D128:$AG128)</f>
        <v>0</v>
      </c>
      <c r="L128" s="209">
        <f>SUM('（別紙2-9）12月1日～12月31日'!$D128:$AH128)</f>
        <v>0</v>
      </c>
      <c r="M128" s="209">
        <f>SUM('（別紙2-10）1月1日～1月31日'!$D128:$AH128)</f>
        <v>0</v>
      </c>
      <c r="N128" s="209">
        <f>SUM('（別紙2-11）2月1日～2月29日'!$D128:$AF128)</f>
        <v>0</v>
      </c>
      <c r="O128" s="209">
        <f>SUM('（別紙2-12）3月1日～3月31日'!$D128:$AG128)</f>
        <v>0</v>
      </c>
      <c r="P128" s="210">
        <f t="shared" si="11"/>
        <v>0</v>
      </c>
      <c r="Q128" s="211" t="str">
        <f t="shared" si="12"/>
        <v/>
      </c>
      <c r="R128" s="211" t="str">
        <f t="shared" si="13"/>
        <v/>
      </c>
      <c r="S128" s="212" t="str">
        <f t="shared" si="14"/>
        <v/>
      </c>
      <c r="T128" s="213">
        <f t="shared" si="16"/>
        <v>0</v>
      </c>
      <c r="U128" s="175" t="str">
        <f>IF('（別紙2-12）3月1日～3月31日'!AI128&gt;15,"×","")</f>
        <v/>
      </c>
      <c r="V128" s="176" t="str">
        <f>IF('（別紙１）チェックリスト'!$B$43="",IF('（別紙2-12）3月1日～3月31日'!AI128&gt;10,"×",""),"")</f>
        <v/>
      </c>
      <c r="W128" s="176" t="str">
        <f>IF(C128="○",IF('（別紙2-12）3月1日～3月31日'!AI128&lt;=7,"","×"),"")</f>
        <v/>
      </c>
      <c r="X128" s="177" t="str">
        <f t="shared" si="15"/>
        <v/>
      </c>
    </row>
    <row r="129" spans="1:24" s="112" customFormat="1" ht="30" customHeight="1" x14ac:dyDescent="0.4">
      <c r="A129" s="64">
        <v>116</v>
      </c>
      <c r="B129" s="105" t="str">
        <f>IF('（別紙2-12）3月1日～3月31日'!B129="","",'（別紙2-12）3月1日～3月31日'!B129)</f>
        <v/>
      </c>
      <c r="C129" s="196" t="str">
        <f>IF((COUNTA('（別紙2-1）4月1日～4月30日'!C129)+COUNTA('（別紙2-2）5月1日～5月31日'!C129)+COUNTA('（別紙2-3）6月1日～6月30日'!C129)+COUNTA('（別紙2-4）7月1日～7月31日'!C129)+COUNTA('（別紙2-5）8月1日～8月31日'!C129)+COUNTA('（別紙2-6）9月1日～9月30日'!C129)+COUNTA('（別紙2-7）10月1日～10月31日'!C129)+COUNTA('（別紙2-8）11月1日～11月30日'!C129)+COUNTA('（別紙2-9）12月1日～12月31日'!C129)+COUNTA('（別紙2-10）1月1日～1月31日'!C129)+COUNTA('（別紙2-11）2月1日～2月29日'!C129)+COUNTA('（別紙2-12）3月1日～3月31日'!C129))&gt;0,"○","")</f>
        <v/>
      </c>
      <c r="D129" s="230">
        <f>SUM('（別紙2-1）4月1日～4月30日'!$D129:$AG129)</f>
        <v>0</v>
      </c>
      <c r="E129" s="230">
        <f>SUM('（別紙2-2）5月1日～5月31日'!$D129:$AH129)</f>
        <v>0</v>
      </c>
      <c r="F129" s="230">
        <f>SUM('（別紙2-3）6月1日～6月30日'!$D129:$AG129)</f>
        <v>0</v>
      </c>
      <c r="G129" s="230">
        <f>SUM('（別紙2-4）7月1日～7月31日'!$D129:$AH129)</f>
        <v>0</v>
      </c>
      <c r="H129" s="230">
        <f>SUM('（別紙2-5）8月1日～8月31日'!$D129:$AH129)</f>
        <v>0</v>
      </c>
      <c r="I129" s="230">
        <f>SUM('（別紙2-6）9月1日～9月30日'!$D129:$AG129)</f>
        <v>0</v>
      </c>
      <c r="J129" s="230">
        <f>SUM('（別紙2-7）10月1日～10月31日'!$D129:$AH129)</f>
        <v>0</v>
      </c>
      <c r="K129" s="230">
        <f>SUM('（別紙2-8）11月1日～11月30日'!$D129:$AG129)</f>
        <v>0</v>
      </c>
      <c r="L129" s="230">
        <f>SUM('（別紙2-9）12月1日～12月31日'!$D129:$AH129)</f>
        <v>0</v>
      </c>
      <c r="M129" s="230">
        <f>SUM('（別紙2-10）1月1日～1月31日'!$D129:$AH129)</f>
        <v>0</v>
      </c>
      <c r="N129" s="230">
        <f>SUM('（別紙2-11）2月1日～2月29日'!$D129:$AF129)</f>
        <v>0</v>
      </c>
      <c r="O129" s="230">
        <f>SUM('（別紙2-12）3月1日～3月31日'!$D129:$AG129)</f>
        <v>0</v>
      </c>
      <c r="P129" s="231">
        <f t="shared" si="11"/>
        <v>0</v>
      </c>
      <c r="Q129" s="232" t="str">
        <f t="shared" si="12"/>
        <v/>
      </c>
      <c r="R129" s="232" t="str">
        <f t="shared" si="13"/>
        <v/>
      </c>
      <c r="S129" s="233" t="str">
        <f t="shared" si="14"/>
        <v/>
      </c>
      <c r="T129" s="234">
        <f t="shared" si="16"/>
        <v>0</v>
      </c>
      <c r="U129" s="178" t="str">
        <f>IF('（別紙2-12）3月1日～3月31日'!AI129&gt;15,"×","")</f>
        <v/>
      </c>
      <c r="V129" s="179" t="str">
        <f>IF('（別紙１）チェックリスト'!$B$43="",IF('（別紙2-12）3月1日～3月31日'!AI129&gt;10,"×",""),"")</f>
        <v/>
      </c>
      <c r="W129" s="179" t="str">
        <f>IF(C129="○",IF('（別紙2-12）3月1日～3月31日'!AI129&lt;=7,"","×"),"")</f>
        <v/>
      </c>
      <c r="X129" s="180" t="str">
        <f t="shared" si="15"/>
        <v/>
      </c>
    </row>
    <row r="130" spans="1:24" s="112" customFormat="1" ht="30" customHeight="1" x14ac:dyDescent="0.4">
      <c r="A130" s="35">
        <v>117</v>
      </c>
      <c r="B130" s="103" t="str">
        <f>IF('（別紙2-12）3月1日～3月31日'!B130="","",'（別紙2-12）3月1日～3月31日'!B130)</f>
        <v/>
      </c>
      <c r="C130" s="202" t="str">
        <f>IF((COUNTA('（別紙2-1）4月1日～4月30日'!C130)+COUNTA('（別紙2-2）5月1日～5月31日'!C130)+COUNTA('（別紙2-3）6月1日～6月30日'!C130)+COUNTA('（別紙2-4）7月1日～7月31日'!C130)+COUNTA('（別紙2-5）8月1日～8月31日'!C130)+COUNTA('（別紙2-6）9月1日～9月30日'!C130)+COUNTA('（別紙2-7）10月1日～10月31日'!C130)+COUNTA('（別紙2-8）11月1日～11月30日'!C130)+COUNTA('（別紙2-9）12月1日～12月31日'!C130)+COUNTA('（別紙2-10）1月1日～1月31日'!C130)+COUNTA('（別紙2-11）2月1日～2月29日'!C130)+COUNTA('（別紙2-12）3月1日～3月31日'!C130))&gt;0,"○","")</f>
        <v/>
      </c>
      <c r="D130" s="220">
        <f>SUM('（別紙2-1）4月1日～4月30日'!$D130:$AG130)</f>
        <v>0</v>
      </c>
      <c r="E130" s="220">
        <f>SUM('（別紙2-2）5月1日～5月31日'!$D130:$AH130)</f>
        <v>0</v>
      </c>
      <c r="F130" s="220">
        <f>SUM('（別紙2-3）6月1日～6月30日'!$D130:$AG130)</f>
        <v>0</v>
      </c>
      <c r="G130" s="220">
        <f>SUM('（別紙2-4）7月1日～7月31日'!$D130:$AH130)</f>
        <v>0</v>
      </c>
      <c r="H130" s="220">
        <f>SUM('（別紙2-5）8月1日～8月31日'!$D130:$AH130)</f>
        <v>0</v>
      </c>
      <c r="I130" s="220">
        <f>SUM('（別紙2-6）9月1日～9月30日'!$D130:$AG130)</f>
        <v>0</v>
      </c>
      <c r="J130" s="220">
        <f>SUM('（別紙2-7）10月1日～10月31日'!$D130:$AH130)</f>
        <v>0</v>
      </c>
      <c r="K130" s="220">
        <f>SUM('（別紙2-8）11月1日～11月30日'!$D130:$AG130)</f>
        <v>0</v>
      </c>
      <c r="L130" s="220">
        <f>SUM('（別紙2-9）12月1日～12月31日'!$D130:$AH130)</f>
        <v>0</v>
      </c>
      <c r="M130" s="220">
        <f>SUM('（別紙2-10）1月1日～1月31日'!$D130:$AH130)</f>
        <v>0</v>
      </c>
      <c r="N130" s="220">
        <f>SUM('（別紙2-11）2月1日～2月29日'!$D130:$AF130)</f>
        <v>0</v>
      </c>
      <c r="O130" s="220">
        <f>SUM('（別紙2-12）3月1日～3月31日'!$D130:$AG130)</f>
        <v>0</v>
      </c>
      <c r="P130" s="221">
        <f t="shared" si="11"/>
        <v>0</v>
      </c>
      <c r="Q130" s="222" t="str">
        <f t="shared" si="12"/>
        <v/>
      </c>
      <c r="R130" s="222" t="str">
        <f t="shared" si="13"/>
        <v/>
      </c>
      <c r="S130" s="223" t="str">
        <f t="shared" si="14"/>
        <v/>
      </c>
      <c r="T130" s="224">
        <f t="shared" si="16"/>
        <v>0</v>
      </c>
      <c r="U130" s="161" t="str">
        <f>IF('（別紙2-12）3月1日～3月31日'!AI130&gt;15,"×","")</f>
        <v/>
      </c>
      <c r="V130" s="158" t="str">
        <f>IF('（別紙１）チェックリスト'!$B$43="",IF('（別紙2-12）3月1日～3月31日'!AI130&gt;10,"×",""),"")</f>
        <v/>
      </c>
      <c r="W130" s="158" t="str">
        <f>IF(C130="○",IF('（別紙2-12）3月1日～3月31日'!AI130&lt;=7,"","×"),"")</f>
        <v/>
      </c>
      <c r="X130" s="162" t="str">
        <f t="shared" si="15"/>
        <v/>
      </c>
    </row>
    <row r="131" spans="1:24" s="112" customFormat="1" ht="30" customHeight="1" x14ac:dyDescent="0.4">
      <c r="A131" s="35">
        <v>118</v>
      </c>
      <c r="B131" s="103" t="str">
        <f>IF('（別紙2-12）3月1日～3月31日'!B131="","",'（別紙2-12）3月1日～3月31日'!B131)</f>
        <v/>
      </c>
      <c r="C131" s="202" t="str">
        <f>IF((COUNTA('（別紙2-1）4月1日～4月30日'!C131)+COUNTA('（別紙2-2）5月1日～5月31日'!C131)+COUNTA('（別紙2-3）6月1日～6月30日'!C131)+COUNTA('（別紙2-4）7月1日～7月31日'!C131)+COUNTA('（別紙2-5）8月1日～8月31日'!C131)+COUNTA('（別紙2-6）9月1日～9月30日'!C131)+COUNTA('（別紙2-7）10月1日～10月31日'!C131)+COUNTA('（別紙2-8）11月1日～11月30日'!C131)+COUNTA('（別紙2-9）12月1日～12月31日'!C131)+COUNTA('（別紙2-10）1月1日～1月31日'!C131)+COUNTA('（別紙2-11）2月1日～2月29日'!C131)+COUNTA('（別紙2-12）3月1日～3月31日'!C131))&gt;0,"○","")</f>
        <v/>
      </c>
      <c r="D131" s="220">
        <f>SUM('（別紙2-1）4月1日～4月30日'!$D131:$AG131)</f>
        <v>0</v>
      </c>
      <c r="E131" s="220">
        <f>SUM('（別紙2-2）5月1日～5月31日'!$D131:$AH131)</f>
        <v>0</v>
      </c>
      <c r="F131" s="220">
        <f>SUM('（別紙2-3）6月1日～6月30日'!$D131:$AG131)</f>
        <v>0</v>
      </c>
      <c r="G131" s="220">
        <f>SUM('（別紙2-4）7月1日～7月31日'!$D131:$AH131)</f>
        <v>0</v>
      </c>
      <c r="H131" s="220">
        <f>SUM('（別紙2-5）8月1日～8月31日'!$D131:$AH131)</f>
        <v>0</v>
      </c>
      <c r="I131" s="220">
        <f>SUM('（別紙2-6）9月1日～9月30日'!$D131:$AG131)</f>
        <v>0</v>
      </c>
      <c r="J131" s="220">
        <f>SUM('（別紙2-7）10月1日～10月31日'!$D131:$AH131)</f>
        <v>0</v>
      </c>
      <c r="K131" s="220">
        <f>SUM('（別紙2-8）11月1日～11月30日'!$D131:$AG131)</f>
        <v>0</v>
      </c>
      <c r="L131" s="220">
        <f>SUM('（別紙2-9）12月1日～12月31日'!$D131:$AH131)</f>
        <v>0</v>
      </c>
      <c r="M131" s="220">
        <f>SUM('（別紙2-10）1月1日～1月31日'!$D131:$AH131)</f>
        <v>0</v>
      </c>
      <c r="N131" s="220">
        <f>SUM('（別紙2-11）2月1日～2月29日'!$D131:$AF131)</f>
        <v>0</v>
      </c>
      <c r="O131" s="220">
        <f>SUM('（別紙2-12）3月1日～3月31日'!$D131:$AG131)</f>
        <v>0</v>
      </c>
      <c r="P131" s="221">
        <f t="shared" si="11"/>
        <v>0</v>
      </c>
      <c r="Q131" s="222" t="str">
        <f t="shared" si="12"/>
        <v/>
      </c>
      <c r="R131" s="222" t="str">
        <f t="shared" si="13"/>
        <v/>
      </c>
      <c r="S131" s="223" t="str">
        <f t="shared" si="14"/>
        <v/>
      </c>
      <c r="T131" s="224">
        <f t="shared" si="16"/>
        <v>0</v>
      </c>
      <c r="U131" s="161" t="str">
        <f>IF('（別紙2-12）3月1日～3月31日'!AI131&gt;15,"×","")</f>
        <v/>
      </c>
      <c r="V131" s="158" t="str">
        <f>IF('（別紙１）チェックリスト'!$B$43="",IF('（別紙2-12）3月1日～3月31日'!AI131&gt;10,"×",""),"")</f>
        <v/>
      </c>
      <c r="W131" s="158" t="str">
        <f>IF(C131="○",IF('（別紙2-12）3月1日～3月31日'!AI131&lt;=7,"","×"),"")</f>
        <v/>
      </c>
      <c r="X131" s="162" t="str">
        <f t="shared" si="15"/>
        <v/>
      </c>
    </row>
    <row r="132" spans="1:24" s="112" customFormat="1" ht="30" customHeight="1" x14ac:dyDescent="0.4">
      <c r="A132" s="35">
        <v>119</v>
      </c>
      <c r="B132" s="103" t="str">
        <f>IF('（別紙2-12）3月1日～3月31日'!B132="","",'（別紙2-12）3月1日～3月31日'!B132)</f>
        <v/>
      </c>
      <c r="C132" s="202" t="str">
        <f>IF((COUNTA('（別紙2-1）4月1日～4月30日'!C132)+COUNTA('（別紙2-2）5月1日～5月31日'!C132)+COUNTA('（別紙2-3）6月1日～6月30日'!C132)+COUNTA('（別紙2-4）7月1日～7月31日'!C132)+COUNTA('（別紙2-5）8月1日～8月31日'!C132)+COUNTA('（別紙2-6）9月1日～9月30日'!C132)+COUNTA('（別紙2-7）10月1日～10月31日'!C132)+COUNTA('（別紙2-8）11月1日～11月30日'!C132)+COUNTA('（別紙2-9）12月1日～12月31日'!C132)+COUNTA('（別紙2-10）1月1日～1月31日'!C132)+COUNTA('（別紙2-11）2月1日～2月29日'!C132)+COUNTA('（別紙2-12）3月1日～3月31日'!C132))&gt;0,"○","")</f>
        <v/>
      </c>
      <c r="D132" s="220">
        <f>SUM('（別紙2-1）4月1日～4月30日'!$D132:$AG132)</f>
        <v>0</v>
      </c>
      <c r="E132" s="220">
        <f>SUM('（別紙2-2）5月1日～5月31日'!$D132:$AH132)</f>
        <v>0</v>
      </c>
      <c r="F132" s="220">
        <f>SUM('（別紙2-3）6月1日～6月30日'!$D132:$AG132)</f>
        <v>0</v>
      </c>
      <c r="G132" s="220">
        <f>SUM('（別紙2-4）7月1日～7月31日'!$D132:$AH132)</f>
        <v>0</v>
      </c>
      <c r="H132" s="220">
        <f>SUM('（別紙2-5）8月1日～8月31日'!$D132:$AH132)</f>
        <v>0</v>
      </c>
      <c r="I132" s="220">
        <f>SUM('（別紙2-6）9月1日～9月30日'!$D132:$AG132)</f>
        <v>0</v>
      </c>
      <c r="J132" s="220">
        <f>SUM('（別紙2-7）10月1日～10月31日'!$D132:$AH132)</f>
        <v>0</v>
      </c>
      <c r="K132" s="220">
        <f>SUM('（別紙2-8）11月1日～11月30日'!$D132:$AG132)</f>
        <v>0</v>
      </c>
      <c r="L132" s="220">
        <f>SUM('（別紙2-9）12月1日～12月31日'!$D132:$AH132)</f>
        <v>0</v>
      </c>
      <c r="M132" s="220">
        <f>SUM('（別紙2-10）1月1日～1月31日'!$D132:$AH132)</f>
        <v>0</v>
      </c>
      <c r="N132" s="220">
        <f>SUM('（別紙2-11）2月1日～2月29日'!$D132:$AF132)</f>
        <v>0</v>
      </c>
      <c r="O132" s="220">
        <f>SUM('（別紙2-12）3月1日～3月31日'!$D132:$AG132)</f>
        <v>0</v>
      </c>
      <c r="P132" s="221">
        <f t="shared" si="11"/>
        <v>0</v>
      </c>
      <c r="Q132" s="222" t="str">
        <f t="shared" si="12"/>
        <v/>
      </c>
      <c r="R132" s="222" t="str">
        <f t="shared" si="13"/>
        <v/>
      </c>
      <c r="S132" s="223" t="str">
        <f t="shared" si="14"/>
        <v/>
      </c>
      <c r="T132" s="224">
        <f t="shared" si="16"/>
        <v>0</v>
      </c>
      <c r="U132" s="161" t="str">
        <f>IF('（別紙2-12）3月1日～3月31日'!AI132&gt;15,"×","")</f>
        <v/>
      </c>
      <c r="V132" s="158" t="str">
        <f>IF('（別紙１）チェックリスト'!$B$43="",IF('（別紙2-12）3月1日～3月31日'!AI132&gt;10,"×",""),"")</f>
        <v/>
      </c>
      <c r="W132" s="158" t="str">
        <f>IF(C132="○",IF('（別紙2-12）3月1日～3月31日'!AI132&lt;=7,"","×"),"")</f>
        <v/>
      </c>
      <c r="X132" s="162" t="str">
        <f t="shared" si="15"/>
        <v/>
      </c>
    </row>
    <row r="133" spans="1:24" s="112" customFormat="1" ht="30" customHeight="1" thickBot="1" x14ac:dyDescent="0.45">
      <c r="A133" s="35">
        <v>120</v>
      </c>
      <c r="B133" s="104" t="str">
        <f>IF('（別紙2-12）3月1日～3月31日'!B133="","",'（別紙2-12）3月1日～3月31日'!B133)</f>
        <v/>
      </c>
      <c r="C133" s="235" t="str">
        <f>IF((COUNTA('（別紙2-1）4月1日～4月30日'!C133)+COUNTA('（別紙2-2）5月1日～5月31日'!C133)+COUNTA('（別紙2-3）6月1日～6月30日'!C133)+COUNTA('（別紙2-4）7月1日～7月31日'!C133)+COUNTA('（別紙2-5）8月1日～8月31日'!C133)+COUNTA('（別紙2-6）9月1日～9月30日'!C133)+COUNTA('（別紙2-7）10月1日～10月31日'!C133)+COUNTA('（別紙2-8）11月1日～11月30日'!C133)+COUNTA('（別紙2-9）12月1日～12月31日'!C133)+COUNTA('（別紙2-10）1月1日～1月31日'!C133)+COUNTA('（別紙2-11）2月1日～2月29日'!C133)+COUNTA('（別紙2-12）3月1日～3月31日'!C133))&gt;0,"○","")</f>
        <v/>
      </c>
      <c r="D133" s="220">
        <f>SUM('（別紙2-1）4月1日～4月30日'!$D133:$AG133)</f>
        <v>0</v>
      </c>
      <c r="E133" s="220">
        <f>SUM('（別紙2-2）5月1日～5月31日'!$D133:$AH133)</f>
        <v>0</v>
      </c>
      <c r="F133" s="220">
        <f>SUM('（別紙2-3）6月1日～6月30日'!$D133:$AG133)</f>
        <v>0</v>
      </c>
      <c r="G133" s="220">
        <f>SUM('（別紙2-4）7月1日～7月31日'!$D133:$AH133)</f>
        <v>0</v>
      </c>
      <c r="H133" s="220">
        <f>SUM('（別紙2-5）8月1日～8月31日'!$D133:$AH133)</f>
        <v>0</v>
      </c>
      <c r="I133" s="220">
        <f>SUM('（別紙2-6）9月1日～9月30日'!$D133:$AG133)</f>
        <v>0</v>
      </c>
      <c r="J133" s="220">
        <f>SUM('（別紙2-7）10月1日～10月31日'!$D133:$AH133)</f>
        <v>0</v>
      </c>
      <c r="K133" s="220">
        <f>SUM('（別紙2-8）11月1日～11月30日'!$D133:$AG133)</f>
        <v>0</v>
      </c>
      <c r="L133" s="220">
        <f>SUM('（別紙2-9）12月1日～12月31日'!$D133:$AH133)</f>
        <v>0</v>
      </c>
      <c r="M133" s="220">
        <f>SUM('（別紙2-10）1月1日～1月31日'!$D133:$AH133)</f>
        <v>0</v>
      </c>
      <c r="N133" s="220">
        <f>SUM('（別紙2-11）2月1日～2月29日'!$D133:$AF133)</f>
        <v>0</v>
      </c>
      <c r="O133" s="220">
        <f>SUM('（別紙2-12）3月1日～3月31日'!$D133:$AG133)</f>
        <v>0</v>
      </c>
      <c r="P133" s="221">
        <f t="shared" si="11"/>
        <v>0</v>
      </c>
      <c r="Q133" s="222" t="str">
        <f t="shared" si="12"/>
        <v/>
      </c>
      <c r="R133" s="222" t="str">
        <f t="shared" si="13"/>
        <v/>
      </c>
      <c r="S133" s="223" t="str">
        <f t="shared" si="14"/>
        <v/>
      </c>
      <c r="T133" s="224">
        <f t="shared" si="16"/>
        <v>0</v>
      </c>
      <c r="U133" s="165" t="str">
        <f>IF('（別紙2-12）3月1日～3月31日'!AI133&gt;15,"×","")</f>
        <v/>
      </c>
      <c r="V133" s="166" t="str">
        <f>IF('（別紙１）チェックリスト'!$B$43="",IF('（別紙2-12）3月1日～3月31日'!AI133&gt;10,"×",""),"")</f>
        <v/>
      </c>
      <c r="W133" s="166" t="str">
        <f>IF(C133="○",IF('（別紙2-12）3月1日～3月31日'!AI133&lt;=7,"","×"),"")</f>
        <v/>
      </c>
      <c r="X133" s="167" t="str">
        <f t="shared" si="15"/>
        <v/>
      </c>
    </row>
    <row r="134" spans="1:24" s="112" customFormat="1" ht="30" customHeight="1" x14ac:dyDescent="0.4">
      <c r="A134" s="71">
        <v>121</v>
      </c>
      <c r="B134" s="105" t="str">
        <f>IF('（別紙2-12）3月1日～3月31日'!B134="","",'（別紙2-12）3月1日～3月31日'!B134)</f>
        <v/>
      </c>
      <c r="C134" s="196" t="str">
        <f>IF((COUNTA('（別紙2-1）4月1日～4月30日'!C134)+COUNTA('（別紙2-2）5月1日～5月31日'!C134)+COUNTA('（別紙2-3）6月1日～6月30日'!C134)+COUNTA('（別紙2-4）7月1日～7月31日'!C134)+COUNTA('（別紙2-5）8月1日～8月31日'!C134)+COUNTA('（別紙2-6）9月1日～9月30日'!C134)+COUNTA('（別紙2-7）10月1日～10月31日'!C134)+COUNTA('（別紙2-8）11月1日～11月30日'!C134)+COUNTA('（別紙2-9）12月1日～12月31日'!C134)+COUNTA('（別紙2-10）1月1日～1月31日'!C134)+COUNTA('（別紙2-11）2月1日～2月29日'!C134)+COUNTA('（別紙2-12）3月1日～3月31日'!C134))&gt;0,"○","")</f>
        <v/>
      </c>
      <c r="D134" s="225">
        <f>SUM('（別紙2-1）4月1日～4月30日'!$D134:$AG134)</f>
        <v>0</v>
      </c>
      <c r="E134" s="225">
        <f>SUM('（別紙2-2）5月1日～5月31日'!$D134:$AH134)</f>
        <v>0</v>
      </c>
      <c r="F134" s="225">
        <f>SUM('（別紙2-3）6月1日～6月30日'!$D134:$AG134)</f>
        <v>0</v>
      </c>
      <c r="G134" s="225">
        <f>SUM('（別紙2-4）7月1日～7月31日'!$D134:$AH134)</f>
        <v>0</v>
      </c>
      <c r="H134" s="225">
        <f>SUM('（別紙2-5）8月1日～8月31日'!$D134:$AH134)</f>
        <v>0</v>
      </c>
      <c r="I134" s="225">
        <f>SUM('（別紙2-6）9月1日～9月30日'!$D134:$AG134)</f>
        <v>0</v>
      </c>
      <c r="J134" s="225">
        <f>SUM('（別紙2-7）10月1日～10月31日'!$D134:$AH134)</f>
        <v>0</v>
      </c>
      <c r="K134" s="225">
        <f>SUM('（別紙2-8）11月1日～11月30日'!$D134:$AG134)</f>
        <v>0</v>
      </c>
      <c r="L134" s="225">
        <f>SUM('（別紙2-9）12月1日～12月31日'!$D134:$AH134)</f>
        <v>0</v>
      </c>
      <c r="M134" s="225">
        <f>SUM('（別紙2-10）1月1日～1月31日'!$D134:$AH134)</f>
        <v>0</v>
      </c>
      <c r="N134" s="225">
        <f>SUM('（別紙2-11）2月1日～2月29日'!$D134:$AF134)</f>
        <v>0</v>
      </c>
      <c r="O134" s="225">
        <f>SUM('（別紙2-12）3月1日～3月31日'!$D134:$AG134)</f>
        <v>0</v>
      </c>
      <c r="P134" s="226">
        <f t="shared" si="11"/>
        <v>0</v>
      </c>
      <c r="Q134" s="227" t="str">
        <f t="shared" si="12"/>
        <v/>
      </c>
      <c r="R134" s="227" t="str">
        <f t="shared" si="13"/>
        <v/>
      </c>
      <c r="S134" s="228" t="str">
        <f t="shared" si="14"/>
        <v/>
      </c>
      <c r="T134" s="229">
        <f t="shared" si="16"/>
        <v>0</v>
      </c>
      <c r="U134" s="172" t="str">
        <f>IF('（別紙2-12）3月1日～3月31日'!AI134&gt;15,"×","")</f>
        <v/>
      </c>
      <c r="V134" s="173" t="str">
        <f>IF('（別紙１）チェックリスト'!$B$43="",IF('（別紙2-12）3月1日～3月31日'!AI134&gt;10,"×",""),"")</f>
        <v/>
      </c>
      <c r="W134" s="173" t="str">
        <f>IF(C134="○",IF('（別紙2-12）3月1日～3月31日'!AI134&lt;=7,"","×"),"")</f>
        <v/>
      </c>
      <c r="X134" s="174" t="str">
        <f t="shared" si="15"/>
        <v/>
      </c>
    </row>
    <row r="135" spans="1:24" s="112" customFormat="1" ht="30" customHeight="1" x14ac:dyDescent="0.4">
      <c r="A135" s="35">
        <v>122</v>
      </c>
      <c r="B135" s="103" t="str">
        <f>IF('（別紙2-12）3月1日～3月31日'!B135="","",'（別紙2-12）3月1日～3月31日'!B135)</f>
        <v/>
      </c>
      <c r="C135" s="202" t="str">
        <f>IF((COUNTA('（別紙2-1）4月1日～4月30日'!C135)+COUNTA('（別紙2-2）5月1日～5月31日'!C135)+COUNTA('（別紙2-3）6月1日～6月30日'!C135)+COUNTA('（別紙2-4）7月1日～7月31日'!C135)+COUNTA('（別紙2-5）8月1日～8月31日'!C135)+COUNTA('（別紙2-6）9月1日～9月30日'!C135)+COUNTA('（別紙2-7）10月1日～10月31日'!C135)+COUNTA('（別紙2-8）11月1日～11月30日'!C135)+COUNTA('（別紙2-9）12月1日～12月31日'!C135)+COUNTA('（別紙2-10）1月1日～1月31日'!C135)+COUNTA('（別紙2-11）2月1日～2月29日'!C135)+COUNTA('（別紙2-12）3月1日～3月31日'!C135))&gt;0,"○","")</f>
        <v/>
      </c>
      <c r="D135" s="220">
        <f>SUM('（別紙2-1）4月1日～4月30日'!$D135:$AG135)</f>
        <v>0</v>
      </c>
      <c r="E135" s="220">
        <f>SUM('（別紙2-2）5月1日～5月31日'!$D135:$AH135)</f>
        <v>0</v>
      </c>
      <c r="F135" s="220">
        <f>SUM('（別紙2-3）6月1日～6月30日'!$D135:$AG135)</f>
        <v>0</v>
      </c>
      <c r="G135" s="220">
        <f>SUM('（別紙2-4）7月1日～7月31日'!$D135:$AH135)</f>
        <v>0</v>
      </c>
      <c r="H135" s="220">
        <f>SUM('（別紙2-5）8月1日～8月31日'!$D135:$AH135)</f>
        <v>0</v>
      </c>
      <c r="I135" s="220">
        <f>SUM('（別紙2-6）9月1日～9月30日'!$D135:$AG135)</f>
        <v>0</v>
      </c>
      <c r="J135" s="220">
        <f>SUM('（別紙2-7）10月1日～10月31日'!$D135:$AH135)</f>
        <v>0</v>
      </c>
      <c r="K135" s="220">
        <f>SUM('（別紙2-8）11月1日～11月30日'!$D135:$AG135)</f>
        <v>0</v>
      </c>
      <c r="L135" s="220">
        <f>SUM('（別紙2-9）12月1日～12月31日'!$D135:$AH135)</f>
        <v>0</v>
      </c>
      <c r="M135" s="220">
        <f>SUM('（別紙2-10）1月1日～1月31日'!$D135:$AH135)</f>
        <v>0</v>
      </c>
      <c r="N135" s="220">
        <f>SUM('（別紙2-11）2月1日～2月29日'!$D135:$AF135)</f>
        <v>0</v>
      </c>
      <c r="O135" s="220">
        <f>SUM('（別紙2-12）3月1日～3月31日'!$D135:$AG135)</f>
        <v>0</v>
      </c>
      <c r="P135" s="221">
        <f t="shared" si="11"/>
        <v>0</v>
      </c>
      <c r="Q135" s="222" t="str">
        <f t="shared" si="12"/>
        <v/>
      </c>
      <c r="R135" s="222" t="str">
        <f t="shared" si="13"/>
        <v/>
      </c>
      <c r="S135" s="223" t="str">
        <f t="shared" si="14"/>
        <v/>
      </c>
      <c r="T135" s="224">
        <f t="shared" si="16"/>
        <v>0</v>
      </c>
      <c r="U135" s="161" t="str">
        <f>IF('（別紙2-12）3月1日～3月31日'!AI135&gt;15,"×","")</f>
        <v/>
      </c>
      <c r="V135" s="158" t="str">
        <f>IF('（別紙１）チェックリスト'!$B$43="",IF('（別紙2-12）3月1日～3月31日'!AI135&gt;10,"×",""),"")</f>
        <v/>
      </c>
      <c r="W135" s="158" t="str">
        <f>IF(C135="○",IF('（別紙2-12）3月1日～3月31日'!AI135&lt;=7,"","×"),"")</f>
        <v/>
      </c>
      <c r="X135" s="162" t="str">
        <f t="shared" si="15"/>
        <v/>
      </c>
    </row>
    <row r="136" spans="1:24" s="112" customFormat="1" ht="30" customHeight="1" x14ac:dyDescent="0.4">
      <c r="A136" s="35">
        <v>123</v>
      </c>
      <c r="B136" s="103" t="str">
        <f>IF('（別紙2-12）3月1日～3月31日'!B136="","",'（別紙2-12）3月1日～3月31日'!B136)</f>
        <v/>
      </c>
      <c r="C136" s="202" t="str">
        <f>IF((COUNTA('（別紙2-1）4月1日～4月30日'!C136)+COUNTA('（別紙2-2）5月1日～5月31日'!C136)+COUNTA('（別紙2-3）6月1日～6月30日'!C136)+COUNTA('（別紙2-4）7月1日～7月31日'!C136)+COUNTA('（別紙2-5）8月1日～8月31日'!C136)+COUNTA('（別紙2-6）9月1日～9月30日'!C136)+COUNTA('（別紙2-7）10月1日～10月31日'!C136)+COUNTA('（別紙2-8）11月1日～11月30日'!C136)+COUNTA('（別紙2-9）12月1日～12月31日'!C136)+COUNTA('（別紙2-10）1月1日～1月31日'!C136)+COUNTA('（別紙2-11）2月1日～2月29日'!C136)+COUNTA('（別紙2-12）3月1日～3月31日'!C136))&gt;0,"○","")</f>
        <v/>
      </c>
      <c r="D136" s="220">
        <f>SUM('（別紙2-1）4月1日～4月30日'!$D136:$AG136)</f>
        <v>0</v>
      </c>
      <c r="E136" s="220">
        <f>SUM('（別紙2-2）5月1日～5月31日'!$D136:$AH136)</f>
        <v>0</v>
      </c>
      <c r="F136" s="220">
        <f>SUM('（別紙2-3）6月1日～6月30日'!$D136:$AG136)</f>
        <v>0</v>
      </c>
      <c r="G136" s="220">
        <f>SUM('（別紙2-4）7月1日～7月31日'!$D136:$AH136)</f>
        <v>0</v>
      </c>
      <c r="H136" s="220">
        <f>SUM('（別紙2-5）8月1日～8月31日'!$D136:$AH136)</f>
        <v>0</v>
      </c>
      <c r="I136" s="220">
        <f>SUM('（別紙2-6）9月1日～9月30日'!$D136:$AG136)</f>
        <v>0</v>
      </c>
      <c r="J136" s="220">
        <f>SUM('（別紙2-7）10月1日～10月31日'!$D136:$AH136)</f>
        <v>0</v>
      </c>
      <c r="K136" s="220">
        <f>SUM('（別紙2-8）11月1日～11月30日'!$D136:$AG136)</f>
        <v>0</v>
      </c>
      <c r="L136" s="220">
        <f>SUM('（別紙2-9）12月1日～12月31日'!$D136:$AH136)</f>
        <v>0</v>
      </c>
      <c r="M136" s="220">
        <f>SUM('（別紙2-10）1月1日～1月31日'!$D136:$AH136)</f>
        <v>0</v>
      </c>
      <c r="N136" s="220">
        <f>SUM('（別紙2-11）2月1日～2月29日'!$D136:$AF136)</f>
        <v>0</v>
      </c>
      <c r="O136" s="220">
        <f>SUM('（別紙2-12）3月1日～3月31日'!$D136:$AG136)</f>
        <v>0</v>
      </c>
      <c r="P136" s="221">
        <f t="shared" si="11"/>
        <v>0</v>
      </c>
      <c r="Q136" s="222" t="str">
        <f t="shared" si="12"/>
        <v/>
      </c>
      <c r="R136" s="222" t="str">
        <f t="shared" si="13"/>
        <v/>
      </c>
      <c r="S136" s="223" t="str">
        <f t="shared" si="14"/>
        <v/>
      </c>
      <c r="T136" s="224">
        <f t="shared" si="16"/>
        <v>0</v>
      </c>
      <c r="U136" s="161" t="str">
        <f>IF('（別紙2-12）3月1日～3月31日'!AI136&gt;15,"×","")</f>
        <v/>
      </c>
      <c r="V136" s="158" t="str">
        <f>IF('（別紙１）チェックリスト'!$B$43="",IF('（別紙2-12）3月1日～3月31日'!AI136&gt;10,"×",""),"")</f>
        <v/>
      </c>
      <c r="W136" s="158" t="str">
        <f>IF(C136="○",IF('（別紙2-12）3月1日～3月31日'!AI136&lt;=7,"","×"),"")</f>
        <v/>
      </c>
      <c r="X136" s="162" t="str">
        <f t="shared" si="15"/>
        <v/>
      </c>
    </row>
    <row r="137" spans="1:24" s="112" customFormat="1" ht="30" customHeight="1" x14ac:dyDescent="0.4">
      <c r="A137" s="35">
        <v>124</v>
      </c>
      <c r="B137" s="103" t="str">
        <f>IF('（別紙2-12）3月1日～3月31日'!B137="","",'（別紙2-12）3月1日～3月31日'!B137)</f>
        <v/>
      </c>
      <c r="C137" s="202" t="str">
        <f>IF((COUNTA('（別紙2-1）4月1日～4月30日'!C137)+COUNTA('（別紙2-2）5月1日～5月31日'!C137)+COUNTA('（別紙2-3）6月1日～6月30日'!C137)+COUNTA('（別紙2-4）7月1日～7月31日'!C137)+COUNTA('（別紙2-5）8月1日～8月31日'!C137)+COUNTA('（別紙2-6）9月1日～9月30日'!C137)+COUNTA('（別紙2-7）10月1日～10月31日'!C137)+COUNTA('（別紙2-8）11月1日～11月30日'!C137)+COUNTA('（別紙2-9）12月1日～12月31日'!C137)+COUNTA('（別紙2-10）1月1日～1月31日'!C137)+COUNTA('（別紙2-11）2月1日～2月29日'!C137)+COUNTA('（別紙2-12）3月1日～3月31日'!C137))&gt;0,"○","")</f>
        <v/>
      </c>
      <c r="D137" s="220">
        <f>SUM('（別紙2-1）4月1日～4月30日'!$D137:$AG137)</f>
        <v>0</v>
      </c>
      <c r="E137" s="220">
        <f>SUM('（別紙2-2）5月1日～5月31日'!$D137:$AH137)</f>
        <v>0</v>
      </c>
      <c r="F137" s="220">
        <f>SUM('（別紙2-3）6月1日～6月30日'!$D137:$AG137)</f>
        <v>0</v>
      </c>
      <c r="G137" s="220">
        <f>SUM('（別紙2-4）7月1日～7月31日'!$D137:$AH137)</f>
        <v>0</v>
      </c>
      <c r="H137" s="220">
        <f>SUM('（別紙2-5）8月1日～8月31日'!$D137:$AH137)</f>
        <v>0</v>
      </c>
      <c r="I137" s="220">
        <f>SUM('（別紙2-6）9月1日～9月30日'!$D137:$AG137)</f>
        <v>0</v>
      </c>
      <c r="J137" s="220">
        <f>SUM('（別紙2-7）10月1日～10月31日'!$D137:$AH137)</f>
        <v>0</v>
      </c>
      <c r="K137" s="220">
        <f>SUM('（別紙2-8）11月1日～11月30日'!$D137:$AG137)</f>
        <v>0</v>
      </c>
      <c r="L137" s="220">
        <f>SUM('（別紙2-9）12月1日～12月31日'!$D137:$AH137)</f>
        <v>0</v>
      </c>
      <c r="M137" s="220">
        <f>SUM('（別紙2-10）1月1日～1月31日'!$D137:$AH137)</f>
        <v>0</v>
      </c>
      <c r="N137" s="220">
        <f>SUM('（別紙2-11）2月1日～2月29日'!$D137:$AF137)</f>
        <v>0</v>
      </c>
      <c r="O137" s="220">
        <f>SUM('（別紙2-12）3月1日～3月31日'!$D137:$AG137)</f>
        <v>0</v>
      </c>
      <c r="P137" s="221">
        <f t="shared" si="11"/>
        <v>0</v>
      </c>
      <c r="Q137" s="222" t="str">
        <f t="shared" si="12"/>
        <v/>
      </c>
      <c r="R137" s="222" t="str">
        <f t="shared" si="13"/>
        <v/>
      </c>
      <c r="S137" s="223" t="str">
        <f t="shared" si="14"/>
        <v/>
      </c>
      <c r="T137" s="224">
        <f t="shared" si="16"/>
        <v>0</v>
      </c>
      <c r="U137" s="161" t="str">
        <f>IF('（別紙2-12）3月1日～3月31日'!AI137&gt;15,"×","")</f>
        <v/>
      </c>
      <c r="V137" s="158" t="str">
        <f>IF('（別紙１）チェックリスト'!$B$43="",IF('（別紙2-12）3月1日～3月31日'!AI137&gt;10,"×",""),"")</f>
        <v/>
      </c>
      <c r="W137" s="158" t="str">
        <f>IF(C137="○",IF('（別紙2-12）3月1日～3月31日'!AI137&lt;=7,"","×"),"")</f>
        <v/>
      </c>
      <c r="X137" s="162" t="str">
        <f t="shared" si="15"/>
        <v/>
      </c>
    </row>
    <row r="138" spans="1:24" s="112" customFormat="1" ht="30" customHeight="1" thickBot="1" x14ac:dyDescent="0.45">
      <c r="A138" s="37">
        <v>125</v>
      </c>
      <c r="B138" s="104" t="str">
        <f>IF('（別紙2-12）3月1日～3月31日'!B138="","",'（別紙2-12）3月1日～3月31日'!B138)</f>
        <v/>
      </c>
      <c r="C138" s="235" t="str">
        <f>IF((COUNTA('（別紙2-1）4月1日～4月30日'!C138)+COUNTA('（別紙2-2）5月1日～5月31日'!C138)+COUNTA('（別紙2-3）6月1日～6月30日'!C138)+COUNTA('（別紙2-4）7月1日～7月31日'!C138)+COUNTA('（別紙2-5）8月1日～8月31日'!C138)+COUNTA('（別紙2-6）9月1日～9月30日'!C138)+COUNTA('（別紙2-7）10月1日～10月31日'!C138)+COUNTA('（別紙2-8）11月1日～11月30日'!C138)+COUNTA('（別紙2-9）12月1日～12月31日'!C138)+COUNTA('（別紙2-10）1月1日～1月31日'!C138)+COUNTA('（別紙2-11）2月1日～2月29日'!C138)+COUNTA('（別紙2-12）3月1日～3月31日'!C138))&gt;0,"○","")</f>
        <v/>
      </c>
      <c r="D138" s="209">
        <f>SUM('（別紙2-1）4月1日～4月30日'!$D138:$AG138)</f>
        <v>0</v>
      </c>
      <c r="E138" s="209">
        <f>SUM('（別紙2-2）5月1日～5月31日'!$D138:$AH138)</f>
        <v>0</v>
      </c>
      <c r="F138" s="209">
        <f>SUM('（別紙2-3）6月1日～6月30日'!$D138:$AG138)</f>
        <v>0</v>
      </c>
      <c r="G138" s="209">
        <f>SUM('（別紙2-4）7月1日～7月31日'!$D138:$AH138)</f>
        <v>0</v>
      </c>
      <c r="H138" s="209">
        <f>SUM('（別紙2-5）8月1日～8月31日'!$D138:$AH138)</f>
        <v>0</v>
      </c>
      <c r="I138" s="209">
        <f>SUM('（別紙2-6）9月1日～9月30日'!$D138:$AG138)</f>
        <v>0</v>
      </c>
      <c r="J138" s="209">
        <f>SUM('（別紙2-7）10月1日～10月31日'!$D138:$AH138)</f>
        <v>0</v>
      </c>
      <c r="K138" s="209">
        <f>SUM('（別紙2-8）11月1日～11月30日'!$D138:$AG138)</f>
        <v>0</v>
      </c>
      <c r="L138" s="209">
        <f>SUM('（別紙2-9）12月1日～12月31日'!$D138:$AH138)</f>
        <v>0</v>
      </c>
      <c r="M138" s="209">
        <f>SUM('（別紙2-10）1月1日～1月31日'!$D138:$AH138)</f>
        <v>0</v>
      </c>
      <c r="N138" s="209">
        <f>SUM('（別紙2-11）2月1日～2月29日'!$D138:$AF138)</f>
        <v>0</v>
      </c>
      <c r="O138" s="209">
        <f>SUM('（別紙2-12）3月1日～3月31日'!$D138:$AG138)</f>
        <v>0</v>
      </c>
      <c r="P138" s="210">
        <f t="shared" si="11"/>
        <v>0</v>
      </c>
      <c r="Q138" s="211" t="str">
        <f t="shared" si="12"/>
        <v/>
      </c>
      <c r="R138" s="211" t="str">
        <f t="shared" si="13"/>
        <v/>
      </c>
      <c r="S138" s="212" t="str">
        <f t="shared" si="14"/>
        <v/>
      </c>
      <c r="T138" s="213">
        <f t="shared" si="16"/>
        <v>0</v>
      </c>
      <c r="U138" s="175" t="str">
        <f>IF('（別紙2-12）3月1日～3月31日'!AI138&gt;15,"×","")</f>
        <v/>
      </c>
      <c r="V138" s="176" t="str">
        <f>IF('（別紙１）チェックリスト'!$B$43="",IF('（別紙2-12）3月1日～3月31日'!AI138&gt;10,"×",""),"")</f>
        <v/>
      </c>
      <c r="W138" s="176" t="str">
        <f>IF(C138="○",IF('（別紙2-12）3月1日～3月31日'!AI138&lt;=7,"","×"),"")</f>
        <v/>
      </c>
      <c r="X138" s="177" t="str">
        <f t="shared" si="15"/>
        <v/>
      </c>
    </row>
    <row r="139" spans="1:24" s="112" customFormat="1" ht="30" customHeight="1" x14ac:dyDescent="0.4">
      <c r="A139" s="64">
        <v>126</v>
      </c>
      <c r="B139" s="105" t="str">
        <f>IF('（別紙2-12）3月1日～3月31日'!B139="","",'（別紙2-12）3月1日～3月31日'!B139)</f>
        <v/>
      </c>
      <c r="C139" s="196" t="str">
        <f>IF((COUNTA('（別紙2-1）4月1日～4月30日'!C139)+COUNTA('（別紙2-2）5月1日～5月31日'!C139)+COUNTA('（別紙2-3）6月1日～6月30日'!C139)+COUNTA('（別紙2-4）7月1日～7月31日'!C139)+COUNTA('（別紙2-5）8月1日～8月31日'!C139)+COUNTA('（別紙2-6）9月1日～9月30日'!C139)+COUNTA('（別紙2-7）10月1日～10月31日'!C139)+COUNTA('（別紙2-8）11月1日～11月30日'!C139)+COUNTA('（別紙2-9）12月1日～12月31日'!C139)+COUNTA('（別紙2-10）1月1日～1月31日'!C139)+COUNTA('（別紙2-11）2月1日～2月29日'!C139)+COUNTA('（別紙2-12）3月1日～3月31日'!C139))&gt;0,"○","")</f>
        <v/>
      </c>
      <c r="D139" s="230">
        <f>SUM('（別紙2-1）4月1日～4月30日'!$D139:$AG139)</f>
        <v>0</v>
      </c>
      <c r="E139" s="230">
        <f>SUM('（別紙2-2）5月1日～5月31日'!$D139:$AH139)</f>
        <v>0</v>
      </c>
      <c r="F139" s="230">
        <f>SUM('（別紙2-3）6月1日～6月30日'!$D139:$AG139)</f>
        <v>0</v>
      </c>
      <c r="G139" s="230">
        <f>SUM('（別紙2-4）7月1日～7月31日'!$D139:$AH139)</f>
        <v>0</v>
      </c>
      <c r="H139" s="230">
        <f>SUM('（別紙2-5）8月1日～8月31日'!$D139:$AH139)</f>
        <v>0</v>
      </c>
      <c r="I139" s="230">
        <f>SUM('（別紙2-6）9月1日～9月30日'!$D139:$AG139)</f>
        <v>0</v>
      </c>
      <c r="J139" s="230">
        <f>SUM('（別紙2-7）10月1日～10月31日'!$D139:$AH139)</f>
        <v>0</v>
      </c>
      <c r="K139" s="230">
        <f>SUM('（別紙2-8）11月1日～11月30日'!$D139:$AG139)</f>
        <v>0</v>
      </c>
      <c r="L139" s="230">
        <f>SUM('（別紙2-9）12月1日～12月31日'!$D139:$AH139)</f>
        <v>0</v>
      </c>
      <c r="M139" s="230">
        <f>SUM('（別紙2-10）1月1日～1月31日'!$D139:$AH139)</f>
        <v>0</v>
      </c>
      <c r="N139" s="230">
        <f>SUM('（別紙2-11）2月1日～2月29日'!$D139:$AF139)</f>
        <v>0</v>
      </c>
      <c r="O139" s="230">
        <f>SUM('（別紙2-12）3月1日～3月31日'!$D139:$AG139)</f>
        <v>0</v>
      </c>
      <c r="P139" s="231">
        <f t="shared" si="11"/>
        <v>0</v>
      </c>
      <c r="Q139" s="232" t="str">
        <f t="shared" si="12"/>
        <v/>
      </c>
      <c r="R139" s="232" t="str">
        <f t="shared" si="13"/>
        <v/>
      </c>
      <c r="S139" s="233" t="str">
        <f t="shared" si="14"/>
        <v/>
      </c>
      <c r="T139" s="234">
        <f t="shared" si="16"/>
        <v>0</v>
      </c>
      <c r="U139" s="178" t="str">
        <f>IF('（別紙2-12）3月1日～3月31日'!AI139&gt;15,"×","")</f>
        <v/>
      </c>
      <c r="V139" s="179" t="str">
        <f>IF('（別紙１）チェックリスト'!$B$43="",IF('（別紙2-12）3月1日～3月31日'!AI139&gt;10,"×",""),"")</f>
        <v/>
      </c>
      <c r="W139" s="179" t="str">
        <f>IF(C139="○",IF('（別紙2-12）3月1日～3月31日'!AI139&lt;=7,"","×"),"")</f>
        <v/>
      </c>
      <c r="X139" s="180" t="str">
        <f t="shared" si="15"/>
        <v/>
      </c>
    </row>
    <row r="140" spans="1:24" s="112" customFormat="1" ht="30" customHeight="1" x14ac:dyDescent="0.4">
      <c r="A140" s="35">
        <v>127</v>
      </c>
      <c r="B140" s="103" t="str">
        <f>IF('（別紙2-12）3月1日～3月31日'!B140="","",'（別紙2-12）3月1日～3月31日'!B140)</f>
        <v/>
      </c>
      <c r="C140" s="202" t="str">
        <f>IF((COUNTA('（別紙2-1）4月1日～4月30日'!C140)+COUNTA('（別紙2-2）5月1日～5月31日'!C140)+COUNTA('（別紙2-3）6月1日～6月30日'!C140)+COUNTA('（別紙2-4）7月1日～7月31日'!C140)+COUNTA('（別紙2-5）8月1日～8月31日'!C140)+COUNTA('（別紙2-6）9月1日～9月30日'!C140)+COUNTA('（別紙2-7）10月1日～10月31日'!C140)+COUNTA('（別紙2-8）11月1日～11月30日'!C140)+COUNTA('（別紙2-9）12月1日～12月31日'!C140)+COUNTA('（別紙2-10）1月1日～1月31日'!C140)+COUNTA('（別紙2-11）2月1日～2月29日'!C140)+COUNTA('（別紙2-12）3月1日～3月31日'!C140))&gt;0,"○","")</f>
        <v/>
      </c>
      <c r="D140" s="220">
        <f>SUM('（別紙2-1）4月1日～4月30日'!$D140:$AG140)</f>
        <v>0</v>
      </c>
      <c r="E140" s="220">
        <f>SUM('（別紙2-2）5月1日～5月31日'!$D140:$AH140)</f>
        <v>0</v>
      </c>
      <c r="F140" s="220">
        <f>SUM('（別紙2-3）6月1日～6月30日'!$D140:$AG140)</f>
        <v>0</v>
      </c>
      <c r="G140" s="220">
        <f>SUM('（別紙2-4）7月1日～7月31日'!$D140:$AH140)</f>
        <v>0</v>
      </c>
      <c r="H140" s="220">
        <f>SUM('（別紙2-5）8月1日～8月31日'!$D140:$AH140)</f>
        <v>0</v>
      </c>
      <c r="I140" s="220">
        <f>SUM('（別紙2-6）9月1日～9月30日'!$D140:$AG140)</f>
        <v>0</v>
      </c>
      <c r="J140" s="220">
        <f>SUM('（別紙2-7）10月1日～10月31日'!$D140:$AH140)</f>
        <v>0</v>
      </c>
      <c r="K140" s="220">
        <f>SUM('（別紙2-8）11月1日～11月30日'!$D140:$AG140)</f>
        <v>0</v>
      </c>
      <c r="L140" s="220">
        <f>SUM('（別紙2-9）12月1日～12月31日'!$D140:$AH140)</f>
        <v>0</v>
      </c>
      <c r="M140" s="220">
        <f>SUM('（別紙2-10）1月1日～1月31日'!$D140:$AH140)</f>
        <v>0</v>
      </c>
      <c r="N140" s="220">
        <f>SUM('（別紙2-11）2月1日～2月29日'!$D140:$AF140)</f>
        <v>0</v>
      </c>
      <c r="O140" s="220">
        <f>SUM('（別紙2-12）3月1日～3月31日'!$D140:$AG140)</f>
        <v>0</v>
      </c>
      <c r="P140" s="221">
        <f t="shared" si="11"/>
        <v>0</v>
      </c>
      <c r="Q140" s="222" t="str">
        <f t="shared" si="12"/>
        <v/>
      </c>
      <c r="R140" s="222" t="str">
        <f t="shared" si="13"/>
        <v/>
      </c>
      <c r="S140" s="223" t="str">
        <f t="shared" si="14"/>
        <v/>
      </c>
      <c r="T140" s="224">
        <f t="shared" si="16"/>
        <v>0</v>
      </c>
      <c r="U140" s="161" t="str">
        <f>IF('（別紙2-12）3月1日～3月31日'!AI140&gt;15,"×","")</f>
        <v/>
      </c>
      <c r="V140" s="158" t="str">
        <f>IF('（別紙１）チェックリスト'!$B$43="",IF('（別紙2-12）3月1日～3月31日'!AI140&gt;10,"×",""),"")</f>
        <v/>
      </c>
      <c r="W140" s="158" t="str">
        <f>IF(C140="○",IF('（別紙2-12）3月1日～3月31日'!AI140&lt;=7,"","×"),"")</f>
        <v/>
      </c>
      <c r="X140" s="162" t="str">
        <f t="shared" si="15"/>
        <v/>
      </c>
    </row>
    <row r="141" spans="1:24" s="112" customFormat="1" ht="30" customHeight="1" x14ac:dyDescent="0.4">
      <c r="A141" s="35">
        <v>128</v>
      </c>
      <c r="B141" s="103" t="str">
        <f>IF('（別紙2-12）3月1日～3月31日'!B141="","",'（別紙2-12）3月1日～3月31日'!B141)</f>
        <v/>
      </c>
      <c r="C141" s="202" t="str">
        <f>IF((COUNTA('（別紙2-1）4月1日～4月30日'!C141)+COUNTA('（別紙2-2）5月1日～5月31日'!C141)+COUNTA('（別紙2-3）6月1日～6月30日'!C141)+COUNTA('（別紙2-4）7月1日～7月31日'!C141)+COUNTA('（別紙2-5）8月1日～8月31日'!C141)+COUNTA('（別紙2-6）9月1日～9月30日'!C141)+COUNTA('（別紙2-7）10月1日～10月31日'!C141)+COUNTA('（別紙2-8）11月1日～11月30日'!C141)+COUNTA('（別紙2-9）12月1日～12月31日'!C141)+COUNTA('（別紙2-10）1月1日～1月31日'!C141)+COUNTA('（別紙2-11）2月1日～2月29日'!C141)+COUNTA('（別紙2-12）3月1日～3月31日'!C141))&gt;0,"○","")</f>
        <v/>
      </c>
      <c r="D141" s="220">
        <f>SUM('（別紙2-1）4月1日～4月30日'!$D141:$AG141)</f>
        <v>0</v>
      </c>
      <c r="E141" s="220">
        <f>SUM('（別紙2-2）5月1日～5月31日'!$D141:$AH141)</f>
        <v>0</v>
      </c>
      <c r="F141" s="220">
        <f>SUM('（別紙2-3）6月1日～6月30日'!$D141:$AG141)</f>
        <v>0</v>
      </c>
      <c r="G141" s="220">
        <f>SUM('（別紙2-4）7月1日～7月31日'!$D141:$AH141)</f>
        <v>0</v>
      </c>
      <c r="H141" s="220">
        <f>SUM('（別紙2-5）8月1日～8月31日'!$D141:$AH141)</f>
        <v>0</v>
      </c>
      <c r="I141" s="220">
        <f>SUM('（別紙2-6）9月1日～9月30日'!$D141:$AG141)</f>
        <v>0</v>
      </c>
      <c r="J141" s="220">
        <f>SUM('（別紙2-7）10月1日～10月31日'!$D141:$AH141)</f>
        <v>0</v>
      </c>
      <c r="K141" s="220">
        <f>SUM('（別紙2-8）11月1日～11月30日'!$D141:$AG141)</f>
        <v>0</v>
      </c>
      <c r="L141" s="220">
        <f>SUM('（別紙2-9）12月1日～12月31日'!$D141:$AH141)</f>
        <v>0</v>
      </c>
      <c r="M141" s="220">
        <f>SUM('（別紙2-10）1月1日～1月31日'!$D141:$AH141)</f>
        <v>0</v>
      </c>
      <c r="N141" s="220">
        <f>SUM('（別紙2-11）2月1日～2月29日'!$D141:$AF141)</f>
        <v>0</v>
      </c>
      <c r="O141" s="220">
        <f>SUM('（別紙2-12）3月1日～3月31日'!$D141:$AG141)</f>
        <v>0</v>
      </c>
      <c r="P141" s="221">
        <f t="shared" si="11"/>
        <v>0</v>
      </c>
      <c r="Q141" s="222" t="str">
        <f t="shared" si="12"/>
        <v/>
      </c>
      <c r="R141" s="222" t="str">
        <f t="shared" si="13"/>
        <v/>
      </c>
      <c r="S141" s="223" t="str">
        <f t="shared" si="14"/>
        <v/>
      </c>
      <c r="T141" s="224">
        <f t="shared" si="16"/>
        <v>0</v>
      </c>
      <c r="U141" s="161" t="str">
        <f>IF('（別紙2-12）3月1日～3月31日'!AI141&gt;15,"×","")</f>
        <v/>
      </c>
      <c r="V141" s="158" t="str">
        <f>IF('（別紙１）チェックリスト'!$B$43="",IF('（別紙2-12）3月1日～3月31日'!AI141&gt;10,"×",""),"")</f>
        <v/>
      </c>
      <c r="W141" s="158" t="str">
        <f>IF(C141="○",IF('（別紙2-12）3月1日～3月31日'!AI141&lt;=7,"","×"),"")</f>
        <v/>
      </c>
      <c r="X141" s="162" t="str">
        <f t="shared" si="15"/>
        <v/>
      </c>
    </row>
    <row r="142" spans="1:24" s="112" customFormat="1" ht="30" customHeight="1" x14ac:dyDescent="0.4">
      <c r="A142" s="35">
        <v>129</v>
      </c>
      <c r="B142" s="103" t="str">
        <f>IF('（別紙2-12）3月1日～3月31日'!B142="","",'（別紙2-12）3月1日～3月31日'!B142)</f>
        <v/>
      </c>
      <c r="C142" s="202" t="str">
        <f>IF((COUNTA('（別紙2-1）4月1日～4月30日'!C142)+COUNTA('（別紙2-2）5月1日～5月31日'!C142)+COUNTA('（別紙2-3）6月1日～6月30日'!C142)+COUNTA('（別紙2-4）7月1日～7月31日'!C142)+COUNTA('（別紙2-5）8月1日～8月31日'!C142)+COUNTA('（別紙2-6）9月1日～9月30日'!C142)+COUNTA('（別紙2-7）10月1日～10月31日'!C142)+COUNTA('（別紙2-8）11月1日～11月30日'!C142)+COUNTA('（別紙2-9）12月1日～12月31日'!C142)+COUNTA('（別紙2-10）1月1日～1月31日'!C142)+COUNTA('（別紙2-11）2月1日～2月29日'!C142)+COUNTA('（別紙2-12）3月1日～3月31日'!C142))&gt;0,"○","")</f>
        <v/>
      </c>
      <c r="D142" s="220">
        <f>SUM('（別紙2-1）4月1日～4月30日'!$D142:$AG142)</f>
        <v>0</v>
      </c>
      <c r="E142" s="220">
        <f>SUM('（別紙2-2）5月1日～5月31日'!$D142:$AH142)</f>
        <v>0</v>
      </c>
      <c r="F142" s="220">
        <f>SUM('（別紙2-3）6月1日～6月30日'!$D142:$AG142)</f>
        <v>0</v>
      </c>
      <c r="G142" s="220">
        <f>SUM('（別紙2-4）7月1日～7月31日'!$D142:$AH142)</f>
        <v>0</v>
      </c>
      <c r="H142" s="220">
        <f>SUM('（別紙2-5）8月1日～8月31日'!$D142:$AH142)</f>
        <v>0</v>
      </c>
      <c r="I142" s="220">
        <f>SUM('（別紙2-6）9月1日～9月30日'!$D142:$AG142)</f>
        <v>0</v>
      </c>
      <c r="J142" s="220">
        <f>SUM('（別紙2-7）10月1日～10月31日'!$D142:$AH142)</f>
        <v>0</v>
      </c>
      <c r="K142" s="220">
        <f>SUM('（別紙2-8）11月1日～11月30日'!$D142:$AG142)</f>
        <v>0</v>
      </c>
      <c r="L142" s="220">
        <f>SUM('（別紙2-9）12月1日～12月31日'!$D142:$AH142)</f>
        <v>0</v>
      </c>
      <c r="M142" s="220">
        <f>SUM('（別紙2-10）1月1日～1月31日'!$D142:$AH142)</f>
        <v>0</v>
      </c>
      <c r="N142" s="220">
        <f>SUM('（別紙2-11）2月1日～2月29日'!$D142:$AF142)</f>
        <v>0</v>
      </c>
      <c r="O142" s="220">
        <f>SUM('（別紙2-12）3月1日～3月31日'!$D142:$AG142)</f>
        <v>0</v>
      </c>
      <c r="P142" s="221">
        <f t="shared" si="11"/>
        <v>0</v>
      </c>
      <c r="Q142" s="222" t="str">
        <f t="shared" si="12"/>
        <v/>
      </c>
      <c r="R142" s="222" t="str">
        <f t="shared" si="13"/>
        <v/>
      </c>
      <c r="S142" s="223" t="str">
        <f t="shared" si="14"/>
        <v/>
      </c>
      <c r="T142" s="224">
        <f t="shared" ref="T142:T163" si="17">P142*10000</f>
        <v>0</v>
      </c>
      <c r="U142" s="161" t="str">
        <f>IF('（別紙2-12）3月1日～3月31日'!AI142&gt;15,"×","")</f>
        <v/>
      </c>
      <c r="V142" s="158" t="str">
        <f>IF('（別紙１）チェックリスト'!$B$43="",IF('（別紙2-12）3月1日～3月31日'!AI142&gt;10,"×",""),"")</f>
        <v/>
      </c>
      <c r="W142" s="158" t="str">
        <f>IF(C142="○",IF('（別紙2-12）3月1日～3月31日'!AI142&lt;=7,"","×"),"")</f>
        <v/>
      </c>
      <c r="X142" s="162" t="str">
        <f t="shared" si="15"/>
        <v/>
      </c>
    </row>
    <row r="143" spans="1:24" s="112" customFormat="1" ht="30" customHeight="1" thickBot="1" x14ac:dyDescent="0.45">
      <c r="A143" s="35">
        <v>130</v>
      </c>
      <c r="B143" s="104" t="str">
        <f>IF('（別紙2-12）3月1日～3月31日'!B143="","",'（別紙2-12）3月1日～3月31日'!B143)</f>
        <v/>
      </c>
      <c r="C143" s="235" t="str">
        <f>IF((COUNTA('（別紙2-1）4月1日～4月30日'!C143)+COUNTA('（別紙2-2）5月1日～5月31日'!C143)+COUNTA('（別紙2-3）6月1日～6月30日'!C143)+COUNTA('（別紙2-4）7月1日～7月31日'!C143)+COUNTA('（別紙2-5）8月1日～8月31日'!C143)+COUNTA('（別紙2-6）9月1日～9月30日'!C143)+COUNTA('（別紙2-7）10月1日～10月31日'!C143)+COUNTA('（別紙2-8）11月1日～11月30日'!C143)+COUNTA('（別紙2-9）12月1日～12月31日'!C143)+COUNTA('（別紙2-10）1月1日～1月31日'!C143)+COUNTA('（別紙2-11）2月1日～2月29日'!C143)+COUNTA('（別紙2-12）3月1日～3月31日'!C143))&gt;0,"○","")</f>
        <v/>
      </c>
      <c r="D143" s="220">
        <f>SUM('（別紙2-1）4月1日～4月30日'!$D143:$AG143)</f>
        <v>0</v>
      </c>
      <c r="E143" s="220">
        <f>SUM('（別紙2-2）5月1日～5月31日'!$D143:$AH143)</f>
        <v>0</v>
      </c>
      <c r="F143" s="220">
        <f>SUM('（別紙2-3）6月1日～6月30日'!$D143:$AG143)</f>
        <v>0</v>
      </c>
      <c r="G143" s="220">
        <f>SUM('（別紙2-4）7月1日～7月31日'!$D143:$AH143)</f>
        <v>0</v>
      </c>
      <c r="H143" s="220">
        <f>SUM('（別紙2-5）8月1日～8月31日'!$D143:$AH143)</f>
        <v>0</v>
      </c>
      <c r="I143" s="220">
        <f>SUM('（別紙2-6）9月1日～9月30日'!$D143:$AG143)</f>
        <v>0</v>
      </c>
      <c r="J143" s="220">
        <f>SUM('（別紙2-7）10月1日～10月31日'!$D143:$AH143)</f>
        <v>0</v>
      </c>
      <c r="K143" s="220">
        <f>SUM('（別紙2-8）11月1日～11月30日'!$D143:$AG143)</f>
        <v>0</v>
      </c>
      <c r="L143" s="220">
        <f>SUM('（別紙2-9）12月1日～12月31日'!$D143:$AH143)</f>
        <v>0</v>
      </c>
      <c r="M143" s="220">
        <f>SUM('（別紙2-10）1月1日～1月31日'!$D143:$AH143)</f>
        <v>0</v>
      </c>
      <c r="N143" s="220">
        <f>SUM('（別紙2-11）2月1日～2月29日'!$D143:$AF143)</f>
        <v>0</v>
      </c>
      <c r="O143" s="220">
        <f>SUM('（別紙2-12）3月1日～3月31日'!$D143:$AG143)</f>
        <v>0</v>
      </c>
      <c r="P143" s="221">
        <f t="shared" ref="P143:P163" si="18">SUM(D143:O143)</f>
        <v>0</v>
      </c>
      <c r="Q143" s="222" t="str">
        <f t="shared" ref="Q143:Q163" si="19">IF((D143&gt;0),2304,IF((E143&gt;0),2305,IF((F143&gt;0),2306,IF((G143&gt;0),2307,IF((H143&gt;0),2308,IF((I143&gt;0),2309,
IF((J143&gt;0),2310,IF((K143&gt;0),2311,IF((L143&gt;0),2312,IF((M143&gt;0),2401,IF((N143&gt;0),2402,IF((O143&gt;0),2403,""))))))))))))</f>
        <v/>
      </c>
      <c r="R143" s="222" t="str">
        <f t="shared" ref="R143:R163" si="20">IF((O143&gt;0),2403,IF((N143&gt;0),2402,IF((M143&gt;0),2401,IF((L143&gt;0),2312,IF((K143&gt;0),2311,IF((J143&gt;0),2310,
IF((I143&gt;0),2309,IF((H143&gt;0),2308,IF((G143&gt;0),2307,IF((F143&gt;0),2306,IF((E143&gt;0),2305,IF((D143&gt;0),2304,""))))))))))))</f>
        <v/>
      </c>
      <c r="S143" s="223" t="str">
        <f t="shared" ref="S143:S163" si="21">IF(COUNTIF(D143:O143,"&gt;0")&gt;1,1,"")</f>
        <v/>
      </c>
      <c r="T143" s="224">
        <f t="shared" si="17"/>
        <v>0</v>
      </c>
      <c r="U143" s="165" t="str">
        <f>IF('（別紙2-12）3月1日～3月31日'!AI143&gt;15,"×","")</f>
        <v/>
      </c>
      <c r="V143" s="166" t="str">
        <f>IF('（別紙１）チェックリスト'!$B$43="",IF('（別紙2-12）3月1日～3月31日'!AI143&gt;10,"×",""),"")</f>
        <v/>
      </c>
      <c r="W143" s="166" t="str">
        <f>IF(C143="○",IF('（別紙2-12）3月1日～3月31日'!AI143&lt;=7,"","×"),"")</f>
        <v/>
      </c>
      <c r="X143" s="167" t="str">
        <f t="shared" ref="X143:X163" si="22">IF(AND(B143="",P143&gt;0),"×","")</f>
        <v/>
      </c>
    </row>
    <row r="144" spans="1:24" s="112" customFormat="1" ht="30" customHeight="1" x14ac:dyDescent="0.4">
      <c r="A144" s="71">
        <v>131</v>
      </c>
      <c r="B144" s="105" t="str">
        <f>IF('（別紙2-12）3月1日～3月31日'!B144="","",'（別紙2-12）3月1日～3月31日'!B144)</f>
        <v/>
      </c>
      <c r="C144" s="196" t="str">
        <f>IF((COUNTA('（別紙2-1）4月1日～4月30日'!C144)+COUNTA('（別紙2-2）5月1日～5月31日'!C144)+COUNTA('（別紙2-3）6月1日～6月30日'!C144)+COUNTA('（別紙2-4）7月1日～7月31日'!C144)+COUNTA('（別紙2-5）8月1日～8月31日'!C144)+COUNTA('（別紙2-6）9月1日～9月30日'!C144)+COUNTA('（別紙2-7）10月1日～10月31日'!C144)+COUNTA('（別紙2-8）11月1日～11月30日'!C144)+COUNTA('（別紙2-9）12月1日～12月31日'!C144)+COUNTA('（別紙2-10）1月1日～1月31日'!C144)+COUNTA('（別紙2-11）2月1日～2月29日'!C144)+COUNTA('（別紙2-12）3月1日～3月31日'!C144))&gt;0,"○","")</f>
        <v/>
      </c>
      <c r="D144" s="225">
        <f>SUM('（別紙2-1）4月1日～4月30日'!$D144:$AG144)</f>
        <v>0</v>
      </c>
      <c r="E144" s="225">
        <f>SUM('（別紙2-2）5月1日～5月31日'!$D144:$AH144)</f>
        <v>0</v>
      </c>
      <c r="F144" s="225">
        <f>SUM('（別紙2-3）6月1日～6月30日'!$D144:$AG144)</f>
        <v>0</v>
      </c>
      <c r="G144" s="225">
        <f>SUM('（別紙2-4）7月1日～7月31日'!$D144:$AH144)</f>
        <v>0</v>
      </c>
      <c r="H144" s="225">
        <f>SUM('（別紙2-5）8月1日～8月31日'!$D144:$AH144)</f>
        <v>0</v>
      </c>
      <c r="I144" s="225">
        <f>SUM('（別紙2-6）9月1日～9月30日'!$D144:$AG144)</f>
        <v>0</v>
      </c>
      <c r="J144" s="225">
        <f>SUM('（別紙2-7）10月1日～10月31日'!$D144:$AH144)</f>
        <v>0</v>
      </c>
      <c r="K144" s="225">
        <f>SUM('（別紙2-8）11月1日～11月30日'!$D144:$AG144)</f>
        <v>0</v>
      </c>
      <c r="L144" s="225">
        <f>SUM('（別紙2-9）12月1日～12月31日'!$D144:$AH144)</f>
        <v>0</v>
      </c>
      <c r="M144" s="225">
        <f>SUM('（別紙2-10）1月1日～1月31日'!$D144:$AH144)</f>
        <v>0</v>
      </c>
      <c r="N144" s="225">
        <f>SUM('（別紙2-11）2月1日～2月29日'!$D144:$AF144)</f>
        <v>0</v>
      </c>
      <c r="O144" s="225">
        <f>SUM('（別紙2-12）3月1日～3月31日'!$D144:$AG144)</f>
        <v>0</v>
      </c>
      <c r="P144" s="226">
        <f t="shared" si="18"/>
        <v>0</v>
      </c>
      <c r="Q144" s="227" t="str">
        <f t="shared" si="19"/>
        <v/>
      </c>
      <c r="R144" s="227" t="str">
        <f t="shared" si="20"/>
        <v/>
      </c>
      <c r="S144" s="228" t="str">
        <f t="shared" si="21"/>
        <v/>
      </c>
      <c r="T144" s="229">
        <f t="shared" si="17"/>
        <v>0</v>
      </c>
      <c r="U144" s="172" t="str">
        <f>IF('（別紙2-12）3月1日～3月31日'!AI144&gt;15,"×","")</f>
        <v/>
      </c>
      <c r="V144" s="173" t="str">
        <f>IF('（別紙１）チェックリスト'!$B$43="",IF('（別紙2-12）3月1日～3月31日'!AI144&gt;10,"×",""),"")</f>
        <v/>
      </c>
      <c r="W144" s="173" t="str">
        <f>IF(C144="○",IF('（別紙2-12）3月1日～3月31日'!AI144&lt;=7,"","×"),"")</f>
        <v/>
      </c>
      <c r="X144" s="174" t="str">
        <f t="shared" si="22"/>
        <v/>
      </c>
    </row>
    <row r="145" spans="1:24" s="112" customFormat="1" ht="30" customHeight="1" x14ac:dyDescent="0.4">
      <c r="A145" s="35">
        <v>132</v>
      </c>
      <c r="B145" s="103" t="str">
        <f>IF('（別紙2-12）3月1日～3月31日'!B145="","",'（別紙2-12）3月1日～3月31日'!B145)</f>
        <v/>
      </c>
      <c r="C145" s="202" t="str">
        <f>IF((COUNTA('（別紙2-1）4月1日～4月30日'!C145)+COUNTA('（別紙2-2）5月1日～5月31日'!C145)+COUNTA('（別紙2-3）6月1日～6月30日'!C145)+COUNTA('（別紙2-4）7月1日～7月31日'!C145)+COUNTA('（別紙2-5）8月1日～8月31日'!C145)+COUNTA('（別紙2-6）9月1日～9月30日'!C145)+COUNTA('（別紙2-7）10月1日～10月31日'!C145)+COUNTA('（別紙2-8）11月1日～11月30日'!C145)+COUNTA('（別紙2-9）12月1日～12月31日'!C145)+COUNTA('（別紙2-10）1月1日～1月31日'!C145)+COUNTA('（別紙2-11）2月1日～2月29日'!C145)+COUNTA('（別紙2-12）3月1日～3月31日'!C145))&gt;0,"○","")</f>
        <v/>
      </c>
      <c r="D145" s="220">
        <f>SUM('（別紙2-1）4月1日～4月30日'!$D145:$AG145)</f>
        <v>0</v>
      </c>
      <c r="E145" s="220">
        <f>SUM('（別紙2-2）5月1日～5月31日'!$D145:$AH145)</f>
        <v>0</v>
      </c>
      <c r="F145" s="220">
        <f>SUM('（別紙2-3）6月1日～6月30日'!$D145:$AG145)</f>
        <v>0</v>
      </c>
      <c r="G145" s="220">
        <f>SUM('（別紙2-4）7月1日～7月31日'!$D145:$AH145)</f>
        <v>0</v>
      </c>
      <c r="H145" s="220">
        <f>SUM('（別紙2-5）8月1日～8月31日'!$D145:$AH145)</f>
        <v>0</v>
      </c>
      <c r="I145" s="220">
        <f>SUM('（別紙2-6）9月1日～9月30日'!$D145:$AG145)</f>
        <v>0</v>
      </c>
      <c r="J145" s="220">
        <f>SUM('（別紙2-7）10月1日～10月31日'!$D145:$AH145)</f>
        <v>0</v>
      </c>
      <c r="K145" s="220">
        <f>SUM('（別紙2-8）11月1日～11月30日'!$D145:$AG145)</f>
        <v>0</v>
      </c>
      <c r="L145" s="220">
        <f>SUM('（別紙2-9）12月1日～12月31日'!$D145:$AH145)</f>
        <v>0</v>
      </c>
      <c r="M145" s="220">
        <f>SUM('（別紙2-10）1月1日～1月31日'!$D145:$AH145)</f>
        <v>0</v>
      </c>
      <c r="N145" s="220">
        <f>SUM('（別紙2-11）2月1日～2月29日'!$D145:$AF145)</f>
        <v>0</v>
      </c>
      <c r="O145" s="220">
        <f>SUM('（別紙2-12）3月1日～3月31日'!$D145:$AG145)</f>
        <v>0</v>
      </c>
      <c r="P145" s="221">
        <f t="shared" si="18"/>
        <v>0</v>
      </c>
      <c r="Q145" s="222" t="str">
        <f t="shared" si="19"/>
        <v/>
      </c>
      <c r="R145" s="222" t="str">
        <f t="shared" si="20"/>
        <v/>
      </c>
      <c r="S145" s="223" t="str">
        <f t="shared" si="21"/>
        <v/>
      </c>
      <c r="T145" s="224">
        <f t="shared" si="17"/>
        <v>0</v>
      </c>
      <c r="U145" s="161" t="str">
        <f>IF('（別紙2-12）3月1日～3月31日'!AI145&gt;15,"×","")</f>
        <v/>
      </c>
      <c r="V145" s="158" t="str">
        <f>IF('（別紙１）チェックリスト'!$B$43="",IF('（別紙2-12）3月1日～3月31日'!AI145&gt;10,"×",""),"")</f>
        <v/>
      </c>
      <c r="W145" s="158" t="str">
        <f>IF(C145="○",IF('（別紙2-12）3月1日～3月31日'!AI145&lt;=7,"","×"),"")</f>
        <v/>
      </c>
      <c r="X145" s="162" t="str">
        <f t="shared" si="22"/>
        <v/>
      </c>
    </row>
    <row r="146" spans="1:24" s="112" customFormat="1" ht="30" customHeight="1" x14ac:dyDescent="0.4">
      <c r="A146" s="35">
        <v>133</v>
      </c>
      <c r="B146" s="103" t="str">
        <f>IF('（別紙2-12）3月1日～3月31日'!B146="","",'（別紙2-12）3月1日～3月31日'!B146)</f>
        <v/>
      </c>
      <c r="C146" s="202" t="str">
        <f>IF((COUNTA('（別紙2-1）4月1日～4月30日'!C146)+COUNTA('（別紙2-2）5月1日～5月31日'!C146)+COUNTA('（別紙2-3）6月1日～6月30日'!C146)+COUNTA('（別紙2-4）7月1日～7月31日'!C146)+COUNTA('（別紙2-5）8月1日～8月31日'!C146)+COUNTA('（別紙2-6）9月1日～9月30日'!C146)+COUNTA('（別紙2-7）10月1日～10月31日'!C146)+COUNTA('（別紙2-8）11月1日～11月30日'!C146)+COUNTA('（別紙2-9）12月1日～12月31日'!C146)+COUNTA('（別紙2-10）1月1日～1月31日'!C146)+COUNTA('（別紙2-11）2月1日～2月29日'!C146)+COUNTA('（別紙2-12）3月1日～3月31日'!C146))&gt;0,"○","")</f>
        <v/>
      </c>
      <c r="D146" s="220">
        <f>SUM('（別紙2-1）4月1日～4月30日'!$D146:$AG146)</f>
        <v>0</v>
      </c>
      <c r="E146" s="220">
        <f>SUM('（別紙2-2）5月1日～5月31日'!$D146:$AH146)</f>
        <v>0</v>
      </c>
      <c r="F146" s="220">
        <f>SUM('（別紙2-3）6月1日～6月30日'!$D146:$AG146)</f>
        <v>0</v>
      </c>
      <c r="G146" s="220">
        <f>SUM('（別紙2-4）7月1日～7月31日'!$D146:$AH146)</f>
        <v>0</v>
      </c>
      <c r="H146" s="220">
        <f>SUM('（別紙2-5）8月1日～8月31日'!$D146:$AH146)</f>
        <v>0</v>
      </c>
      <c r="I146" s="220">
        <f>SUM('（別紙2-6）9月1日～9月30日'!$D146:$AG146)</f>
        <v>0</v>
      </c>
      <c r="J146" s="220">
        <f>SUM('（別紙2-7）10月1日～10月31日'!$D146:$AH146)</f>
        <v>0</v>
      </c>
      <c r="K146" s="220">
        <f>SUM('（別紙2-8）11月1日～11月30日'!$D146:$AG146)</f>
        <v>0</v>
      </c>
      <c r="L146" s="220">
        <f>SUM('（別紙2-9）12月1日～12月31日'!$D146:$AH146)</f>
        <v>0</v>
      </c>
      <c r="M146" s="220">
        <f>SUM('（別紙2-10）1月1日～1月31日'!$D146:$AH146)</f>
        <v>0</v>
      </c>
      <c r="N146" s="220">
        <f>SUM('（別紙2-11）2月1日～2月29日'!$D146:$AF146)</f>
        <v>0</v>
      </c>
      <c r="O146" s="220">
        <f>SUM('（別紙2-12）3月1日～3月31日'!$D146:$AG146)</f>
        <v>0</v>
      </c>
      <c r="P146" s="221">
        <f t="shared" si="18"/>
        <v>0</v>
      </c>
      <c r="Q146" s="222" t="str">
        <f t="shared" si="19"/>
        <v/>
      </c>
      <c r="R146" s="222" t="str">
        <f t="shared" si="20"/>
        <v/>
      </c>
      <c r="S146" s="223" t="str">
        <f t="shared" si="21"/>
        <v/>
      </c>
      <c r="T146" s="224">
        <f t="shared" si="17"/>
        <v>0</v>
      </c>
      <c r="U146" s="161" t="str">
        <f>IF('（別紙2-12）3月1日～3月31日'!AI146&gt;15,"×","")</f>
        <v/>
      </c>
      <c r="V146" s="158" t="str">
        <f>IF('（別紙１）チェックリスト'!$B$43="",IF('（別紙2-12）3月1日～3月31日'!AI146&gt;10,"×",""),"")</f>
        <v/>
      </c>
      <c r="W146" s="158" t="str">
        <f>IF(C146="○",IF('（別紙2-12）3月1日～3月31日'!AI146&lt;=7,"","×"),"")</f>
        <v/>
      </c>
      <c r="X146" s="162" t="str">
        <f t="shared" si="22"/>
        <v/>
      </c>
    </row>
    <row r="147" spans="1:24" s="112" customFormat="1" ht="30" customHeight="1" x14ac:dyDescent="0.4">
      <c r="A147" s="35">
        <v>134</v>
      </c>
      <c r="B147" s="103" t="str">
        <f>IF('（別紙2-12）3月1日～3月31日'!B147="","",'（別紙2-12）3月1日～3月31日'!B147)</f>
        <v/>
      </c>
      <c r="C147" s="202" t="str">
        <f>IF((COUNTA('（別紙2-1）4月1日～4月30日'!C147)+COUNTA('（別紙2-2）5月1日～5月31日'!C147)+COUNTA('（別紙2-3）6月1日～6月30日'!C147)+COUNTA('（別紙2-4）7月1日～7月31日'!C147)+COUNTA('（別紙2-5）8月1日～8月31日'!C147)+COUNTA('（別紙2-6）9月1日～9月30日'!C147)+COUNTA('（別紙2-7）10月1日～10月31日'!C147)+COUNTA('（別紙2-8）11月1日～11月30日'!C147)+COUNTA('（別紙2-9）12月1日～12月31日'!C147)+COUNTA('（別紙2-10）1月1日～1月31日'!C147)+COUNTA('（別紙2-11）2月1日～2月29日'!C147)+COUNTA('（別紙2-12）3月1日～3月31日'!C147))&gt;0,"○","")</f>
        <v/>
      </c>
      <c r="D147" s="220">
        <f>SUM('（別紙2-1）4月1日～4月30日'!$D147:$AG147)</f>
        <v>0</v>
      </c>
      <c r="E147" s="220">
        <f>SUM('（別紙2-2）5月1日～5月31日'!$D147:$AH147)</f>
        <v>0</v>
      </c>
      <c r="F147" s="220">
        <f>SUM('（別紙2-3）6月1日～6月30日'!$D147:$AG147)</f>
        <v>0</v>
      </c>
      <c r="G147" s="220">
        <f>SUM('（別紙2-4）7月1日～7月31日'!$D147:$AH147)</f>
        <v>0</v>
      </c>
      <c r="H147" s="220">
        <f>SUM('（別紙2-5）8月1日～8月31日'!$D147:$AH147)</f>
        <v>0</v>
      </c>
      <c r="I147" s="220">
        <f>SUM('（別紙2-6）9月1日～9月30日'!$D147:$AG147)</f>
        <v>0</v>
      </c>
      <c r="J147" s="220">
        <f>SUM('（別紙2-7）10月1日～10月31日'!$D147:$AH147)</f>
        <v>0</v>
      </c>
      <c r="K147" s="220">
        <f>SUM('（別紙2-8）11月1日～11月30日'!$D147:$AG147)</f>
        <v>0</v>
      </c>
      <c r="L147" s="220">
        <f>SUM('（別紙2-9）12月1日～12月31日'!$D147:$AH147)</f>
        <v>0</v>
      </c>
      <c r="M147" s="220">
        <f>SUM('（別紙2-10）1月1日～1月31日'!$D147:$AH147)</f>
        <v>0</v>
      </c>
      <c r="N147" s="220">
        <f>SUM('（別紙2-11）2月1日～2月29日'!$D147:$AF147)</f>
        <v>0</v>
      </c>
      <c r="O147" s="220">
        <f>SUM('（別紙2-12）3月1日～3月31日'!$D147:$AG147)</f>
        <v>0</v>
      </c>
      <c r="P147" s="221">
        <f t="shared" si="18"/>
        <v>0</v>
      </c>
      <c r="Q147" s="222" t="str">
        <f t="shared" si="19"/>
        <v/>
      </c>
      <c r="R147" s="222" t="str">
        <f t="shared" si="20"/>
        <v/>
      </c>
      <c r="S147" s="223" t="str">
        <f t="shared" si="21"/>
        <v/>
      </c>
      <c r="T147" s="224">
        <f t="shared" si="17"/>
        <v>0</v>
      </c>
      <c r="U147" s="161" t="str">
        <f>IF('（別紙2-12）3月1日～3月31日'!AI147&gt;15,"×","")</f>
        <v/>
      </c>
      <c r="V147" s="158" t="str">
        <f>IF('（別紙１）チェックリスト'!$B$43="",IF('（別紙2-12）3月1日～3月31日'!AI147&gt;10,"×",""),"")</f>
        <v/>
      </c>
      <c r="W147" s="158" t="str">
        <f>IF(C147="○",IF('（別紙2-12）3月1日～3月31日'!AI147&lt;=7,"","×"),"")</f>
        <v/>
      </c>
      <c r="X147" s="162" t="str">
        <f t="shared" si="22"/>
        <v/>
      </c>
    </row>
    <row r="148" spans="1:24" s="112" customFormat="1" ht="30" customHeight="1" thickBot="1" x14ac:dyDescent="0.45">
      <c r="A148" s="37">
        <v>135</v>
      </c>
      <c r="B148" s="104" t="str">
        <f>IF('（別紙2-12）3月1日～3月31日'!B148="","",'（別紙2-12）3月1日～3月31日'!B148)</f>
        <v/>
      </c>
      <c r="C148" s="235" t="str">
        <f>IF((COUNTA('（別紙2-1）4月1日～4月30日'!C148)+COUNTA('（別紙2-2）5月1日～5月31日'!C148)+COUNTA('（別紙2-3）6月1日～6月30日'!C148)+COUNTA('（別紙2-4）7月1日～7月31日'!C148)+COUNTA('（別紙2-5）8月1日～8月31日'!C148)+COUNTA('（別紙2-6）9月1日～9月30日'!C148)+COUNTA('（別紙2-7）10月1日～10月31日'!C148)+COUNTA('（別紙2-8）11月1日～11月30日'!C148)+COUNTA('（別紙2-9）12月1日～12月31日'!C148)+COUNTA('（別紙2-10）1月1日～1月31日'!C148)+COUNTA('（別紙2-11）2月1日～2月29日'!C148)+COUNTA('（別紙2-12）3月1日～3月31日'!C148))&gt;0,"○","")</f>
        <v/>
      </c>
      <c r="D148" s="209">
        <f>SUM('（別紙2-1）4月1日～4月30日'!$D148:$AG148)</f>
        <v>0</v>
      </c>
      <c r="E148" s="209">
        <f>SUM('（別紙2-2）5月1日～5月31日'!$D148:$AH148)</f>
        <v>0</v>
      </c>
      <c r="F148" s="209">
        <f>SUM('（別紙2-3）6月1日～6月30日'!$D148:$AG148)</f>
        <v>0</v>
      </c>
      <c r="G148" s="209">
        <f>SUM('（別紙2-4）7月1日～7月31日'!$D148:$AH148)</f>
        <v>0</v>
      </c>
      <c r="H148" s="209">
        <f>SUM('（別紙2-5）8月1日～8月31日'!$D148:$AH148)</f>
        <v>0</v>
      </c>
      <c r="I148" s="209">
        <f>SUM('（別紙2-6）9月1日～9月30日'!$D148:$AG148)</f>
        <v>0</v>
      </c>
      <c r="J148" s="209">
        <f>SUM('（別紙2-7）10月1日～10月31日'!$D148:$AH148)</f>
        <v>0</v>
      </c>
      <c r="K148" s="209">
        <f>SUM('（別紙2-8）11月1日～11月30日'!$D148:$AG148)</f>
        <v>0</v>
      </c>
      <c r="L148" s="209">
        <f>SUM('（別紙2-9）12月1日～12月31日'!$D148:$AH148)</f>
        <v>0</v>
      </c>
      <c r="M148" s="209">
        <f>SUM('（別紙2-10）1月1日～1月31日'!$D148:$AH148)</f>
        <v>0</v>
      </c>
      <c r="N148" s="209">
        <f>SUM('（別紙2-11）2月1日～2月29日'!$D148:$AF148)</f>
        <v>0</v>
      </c>
      <c r="O148" s="209">
        <f>SUM('（別紙2-12）3月1日～3月31日'!$D148:$AG148)</f>
        <v>0</v>
      </c>
      <c r="P148" s="210">
        <f t="shared" si="18"/>
        <v>0</v>
      </c>
      <c r="Q148" s="211" t="str">
        <f t="shared" si="19"/>
        <v/>
      </c>
      <c r="R148" s="211" t="str">
        <f t="shared" si="20"/>
        <v/>
      </c>
      <c r="S148" s="212" t="str">
        <f t="shared" si="21"/>
        <v/>
      </c>
      <c r="T148" s="213">
        <f t="shared" si="17"/>
        <v>0</v>
      </c>
      <c r="U148" s="175" t="str">
        <f>IF('（別紙2-12）3月1日～3月31日'!AI148&gt;15,"×","")</f>
        <v/>
      </c>
      <c r="V148" s="176" t="str">
        <f>IF('（別紙１）チェックリスト'!$B$43="",IF('（別紙2-12）3月1日～3月31日'!AI148&gt;10,"×",""),"")</f>
        <v/>
      </c>
      <c r="W148" s="176" t="str">
        <f>IF(C148="○",IF('（別紙2-12）3月1日～3月31日'!AI148&lt;=7,"","×"),"")</f>
        <v/>
      </c>
      <c r="X148" s="177" t="str">
        <f t="shared" si="22"/>
        <v/>
      </c>
    </row>
    <row r="149" spans="1:24" s="112" customFormat="1" ht="30" customHeight="1" x14ac:dyDescent="0.4">
      <c r="A149" s="64">
        <v>136</v>
      </c>
      <c r="B149" s="105" t="str">
        <f>IF('（別紙2-12）3月1日～3月31日'!B149="","",'（別紙2-12）3月1日～3月31日'!B149)</f>
        <v/>
      </c>
      <c r="C149" s="196" t="str">
        <f>IF((COUNTA('（別紙2-1）4月1日～4月30日'!C149)+COUNTA('（別紙2-2）5月1日～5月31日'!C149)+COUNTA('（別紙2-3）6月1日～6月30日'!C149)+COUNTA('（別紙2-4）7月1日～7月31日'!C149)+COUNTA('（別紙2-5）8月1日～8月31日'!C149)+COUNTA('（別紙2-6）9月1日～9月30日'!C149)+COUNTA('（別紙2-7）10月1日～10月31日'!C149)+COUNTA('（別紙2-8）11月1日～11月30日'!C149)+COUNTA('（別紙2-9）12月1日～12月31日'!C149)+COUNTA('（別紙2-10）1月1日～1月31日'!C149)+COUNTA('（別紙2-11）2月1日～2月29日'!C149)+COUNTA('（別紙2-12）3月1日～3月31日'!C149))&gt;0,"○","")</f>
        <v/>
      </c>
      <c r="D149" s="230">
        <f>SUM('（別紙2-1）4月1日～4月30日'!$D149:$AG149)</f>
        <v>0</v>
      </c>
      <c r="E149" s="230">
        <f>SUM('（別紙2-2）5月1日～5月31日'!$D149:$AH149)</f>
        <v>0</v>
      </c>
      <c r="F149" s="230">
        <f>SUM('（別紙2-3）6月1日～6月30日'!$D149:$AG149)</f>
        <v>0</v>
      </c>
      <c r="G149" s="230">
        <f>SUM('（別紙2-4）7月1日～7月31日'!$D149:$AH149)</f>
        <v>0</v>
      </c>
      <c r="H149" s="230">
        <f>SUM('（別紙2-5）8月1日～8月31日'!$D149:$AH149)</f>
        <v>0</v>
      </c>
      <c r="I149" s="230">
        <f>SUM('（別紙2-6）9月1日～9月30日'!$D149:$AG149)</f>
        <v>0</v>
      </c>
      <c r="J149" s="230">
        <f>SUM('（別紙2-7）10月1日～10月31日'!$D149:$AH149)</f>
        <v>0</v>
      </c>
      <c r="K149" s="230">
        <f>SUM('（別紙2-8）11月1日～11月30日'!$D149:$AG149)</f>
        <v>0</v>
      </c>
      <c r="L149" s="230">
        <f>SUM('（別紙2-9）12月1日～12月31日'!$D149:$AH149)</f>
        <v>0</v>
      </c>
      <c r="M149" s="230">
        <f>SUM('（別紙2-10）1月1日～1月31日'!$D149:$AH149)</f>
        <v>0</v>
      </c>
      <c r="N149" s="230">
        <f>SUM('（別紙2-11）2月1日～2月29日'!$D149:$AF149)</f>
        <v>0</v>
      </c>
      <c r="O149" s="230">
        <f>SUM('（別紙2-12）3月1日～3月31日'!$D149:$AG149)</f>
        <v>0</v>
      </c>
      <c r="P149" s="231">
        <f t="shared" si="18"/>
        <v>0</v>
      </c>
      <c r="Q149" s="232" t="str">
        <f t="shared" si="19"/>
        <v/>
      </c>
      <c r="R149" s="232" t="str">
        <f t="shared" si="20"/>
        <v/>
      </c>
      <c r="S149" s="233" t="str">
        <f t="shared" si="21"/>
        <v/>
      </c>
      <c r="T149" s="234">
        <f t="shared" si="17"/>
        <v>0</v>
      </c>
      <c r="U149" s="178" t="str">
        <f>IF('（別紙2-12）3月1日～3月31日'!AI149&gt;15,"×","")</f>
        <v/>
      </c>
      <c r="V149" s="179" t="str">
        <f>IF('（別紙１）チェックリスト'!$B$43="",IF('（別紙2-12）3月1日～3月31日'!AI149&gt;10,"×",""),"")</f>
        <v/>
      </c>
      <c r="W149" s="179" t="str">
        <f>IF(C149="○",IF('（別紙2-12）3月1日～3月31日'!AI149&lt;=7,"","×"),"")</f>
        <v/>
      </c>
      <c r="X149" s="180" t="str">
        <f t="shared" si="22"/>
        <v/>
      </c>
    </row>
    <row r="150" spans="1:24" s="112" customFormat="1" ht="30" customHeight="1" x14ac:dyDescent="0.4">
      <c r="A150" s="35">
        <v>137</v>
      </c>
      <c r="B150" s="103" t="str">
        <f>IF('（別紙2-12）3月1日～3月31日'!B150="","",'（別紙2-12）3月1日～3月31日'!B150)</f>
        <v/>
      </c>
      <c r="C150" s="202" t="str">
        <f>IF((COUNTA('（別紙2-1）4月1日～4月30日'!C150)+COUNTA('（別紙2-2）5月1日～5月31日'!C150)+COUNTA('（別紙2-3）6月1日～6月30日'!C150)+COUNTA('（別紙2-4）7月1日～7月31日'!C150)+COUNTA('（別紙2-5）8月1日～8月31日'!C150)+COUNTA('（別紙2-6）9月1日～9月30日'!C150)+COUNTA('（別紙2-7）10月1日～10月31日'!C150)+COUNTA('（別紙2-8）11月1日～11月30日'!C150)+COUNTA('（別紙2-9）12月1日～12月31日'!C150)+COUNTA('（別紙2-10）1月1日～1月31日'!C150)+COUNTA('（別紙2-11）2月1日～2月29日'!C150)+COUNTA('（別紙2-12）3月1日～3月31日'!C150))&gt;0,"○","")</f>
        <v/>
      </c>
      <c r="D150" s="220">
        <f>SUM('（別紙2-1）4月1日～4月30日'!$D150:$AG150)</f>
        <v>0</v>
      </c>
      <c r="E150" s="220">
        <f>SUM('（別紙2-2）5月1日～5月31日'!$D150:$AH150)</f>
        <v>0</v>
      </c>
      <c r="F150" s="220">
        <f>SUM('（別紙2-3）6月1日～6月30日'!$D150:$AG150)</f>
        <v>0</v>
      </c>
      <c r="G150" s="220">
        <f>SUM('（別紙2-4）7月1日～7月31日'!$D150:$AH150)</f>
        <v>0</v>
      </c>
      <c r="H150" s="220">
        <f>SUM('（別紙2-5）8月1日～8月31日'!$D150:$AH150)</f>
        <v>0</v>
      </c>
      <c r="I150" s="220">
        <f>SUM('（別紙2-6）9月1日～9月30日'!$D150:$AG150)</f>
        <v>0</v>
      </c>
      <c r="J150" s="220">
        <f>SUM('（別紙2-7）10月1日～10月31日'!$D150:$AH150)</f>
        <v>0</v>
      </c>
      <c r="K150" s="220">
        <f>SUM('（別紙2-8）11月1日～11月30日'!$D150:$AG150)</f>
        <v>0</v>
      </c>
      <c r="L150" s="220">
        <f>SUM('（別紙2-9）12月1日～12月31日'!$D150:$AH150)</f>
        <v>0</v>
      </c>
      <c r="M150" s="220">
        <f>SUM('（別紙2-10）1月1日～1月31日'!$D150:$AH150)</f>
        <v>0</v>
      </c>
      <c r="N150" s="220">
        <f>SUM('（別紙2-11）2月1日～2月29日'!$D150:$AF150)</f>
        <v>0</v>
      </c>
      <c r="O150" s="220">
        <f>SUM('（別紙2-12）3月1日～3月31日'!$D150:$AG150)</f>
        <v>0</v>
      </c>
      <c r="P150" s="221">
        <f t="shared" si="18"/>
        <v>0</v>
      </c>
      <c r="Q150" s="222" t="str">
        <f t="shared" si="19"/>
        <v/>
      </c>
      <c r="R150" s="222" t="str">
        <f t="shared" si="20"/>
        <v/>
      </c>
      <c r="S150" s="223" t="str">
        <f t="shared" si="21"/>
        <v/>
      </c>
      <c r="T150" s="224">
        <f t="shared" si="17"/>
        <v>0</v>
      </c>
      <c r="U150" s="161" t="str">
        <f>IF('（別紙2-12）3月1日～3月31日'!AI150&gt;15,"×","")</f>
        <v/>
      </c>
      <c r="V150" s="158" t="str">
        <f>IF('（別紙１）チェックリスト'!$B$43="",IF('（別紙2-12）3月1日～3月31日'!AI150&gt;10,"×",""),"")</f>
        <v/>
      </c>
      <c r="W150" s="158" t="str">
        <f>IF(C150="○",IF('（別紙2-12）3月1日～3月31日'!AI150&lt;=7,"","×"),"")</f>
        <v/>
      </c>
      <c r="X150" s="162" t="str">
        <f t="shared" si="22"/>
        <v/>
      </c>
    </row>
    <row r="151" spans="1:24" s="112" customFormat="1" ht="30" customHeight="1" x14ac:dyDescent="0.4">
      <c r="A151" s="35">
        <v>138</v>
      </c>
      <c r="B151" s="103" t="str">
        <f>IF('（別紙2-12）3月1日～3月31日'!B151="","",'（別紙2-12）3月1日～3月31日'!B151)</f>
        <v/>
      </c>
      <c r="C151" s="202" t="str">
        <f>IF((COUNTA('（別紙2-1）4月1日～4月30日'!C151)+COUNTA('（別紙2-2）5月1日～5月31日'!C151)+COUNTA('（別紙2-3）6月1日～6月30日'!C151)+COUNTA('（別紙2-4）7月1日～7月31日'!C151)+COUNTA('（別紙2-5）8月1日～8月31日'!C151)+COUNTA('（別紙2-6）9月1日～9月30日'!C151)+COUNTA('（別紙2-7）10月1日～10月31日'!C151)+COUNTA('（別紙2-8）11月1日～11月30日'!C151)+COUNTA('（別紙2-9）12月1日～12月31日'!C151)+COUNTA('（別紙2-10）1月1日～1月31日'!C151)+COUNTA('（別紙2-11）2月1日～2月29日'!C151)+COUNTA('（別紙2-12）3月1日～3月31日'!C151))&gt;0,"○","")</f>
        <v/>
      </c>
      <c r="D151" s="220">
        <f>SUM('（別紙2-1）4月1日～4月30日'!$D151:$AG151)</f>
        <v>0</v>
      </c>
      <c r="E151" s="220">
        <f>SUM('（別紙2-2）5月1日～5月31日'!$D151:$AH151)</f>
        <v>0</v>
      </c>
      <c r="F151" s="220">
        <f>SUM('（別紙2-3）6月1日～6月30日'!$D151:$AG151)</f>
        <v>0</v>
      </c>
      <c r="G151" s="220">
        <f>SUM('（別紙2-4）7月1日～7月31日'!$D151:$AH151)</f>
        <v>0</v>
      </c>
      <c r="H151" s="220">
        <f>SUM('（別紙2-5）8月1日～8月31日'!$D151:$AH151)</f>
        <v>0</v>
      </c>
      <c r="I151" s="220">
        <f>SUM('（別紙2-6）9月1日～9月30日'!$D151:$AG151)</f>
        <v>0</v>
      </c>
      <c r="J151" s="220">
        <f>SUM('（別紙2-7）10月1日～10月31日'!$D151:$AH151)</f>
        <v>0</v>
      </c>
      <c r="K151" s="220">
        <f>SUM('（別紙2-8）11月1日～11月30日'!$D151:$AG151)</f>
        <v>0</v>
      </c>
      <c r="L151" s="220">
        <f>SUM('（別紙2-9）12月1日～12月31日'!$D151:$AH151)</f>
        <v>0</v>
      </c>
      <c r="M151" s="220">
        <f>SUM('（別紙2-10）1月1日～1月31日'!$D151:$AH151)</f>
        <v>0</v>
      </c>
      <c r="N151" s="220">
        <f>SUM('（別紙2-11）2月1日～2月29日'!$D151:$AF151)</f>
        <v>0</v>
      </c>
      <c r="O151" s="220">
        <f>SUM('（別紙2-12）3月1日～3月31日'!$D151:$AG151)</f>
        <v>0</v>
      </c>
      <c r="P151" s="221">
        <f t="shared" si="18"/>
        <v>0</v>
      </c>
      <c r="Q151" s="222" t="str">
        <f t="shared" si="19"/>
        <v/>
      </c>
      <c r="R151" s="222" t="str">
        <f t="shared" si="20"/>
        <v/>
      </c>
      <c r="S151" s="223" t="str">
        <f t="shared" si="21"/>
        <v/>
      </c>
      <c r="T151" s="224">
        <f t="shared" si="17"/>
        <v>0</v>
      </c>
      <c r="U151" s="161" t="str">
        <f>IF('（別紙2-12）3月1日～3月31日'!AI151&gt;15,"×","")</f>
        <v/>
      </c>
      <c r="V151" s="158" t="str">
        <f>IF('（別紙１）チェックリスト'!$B$43="",IF('（別紙2-12）3月1日～3月31日'!AI151&gt;10,"×",""),"")</f>
        <v/>
      </c>
      <c r="W151" s="158" t="str">
        <f>IF(C151="○",IF('（別紙2-12）3月1日～3月31日'!AI151&lt;=7,"","×"),"")</f>
        <v/>
      </c>
      <c r="X151" s="162" t="str">
        <f t="shared" si="22"/>
        <v/>
      </c>
    </row>
    <row r="152" spans="1:24" s="112" customFormat="1" ht="30" customHeight="1" x14ac:dyDescent="0.4">
      <c r="A152" s="35">
        <v>139</v>
      </c>
      <c r="B152" s="103" t="str">
        <f>IF('（別紙2-12）3月1日～3月31日'!B152="","",'（別紙2-12）3月1日～3月31日'!B152)</f>
        <v/>
      </c>
      <c r="C152" s="202" t="str">
        <f>IF((COUNTA('（別紙2-1）4月1日～4月30日'!C152)+COUNTA('（別紙2-2）5月1日～5月31日'!C152)+COUNTA('（別紙2-3）6月1日～6月30日'!C152)+COUNTA('（別紙2-4）7月1日～7月31日'!C152)+COUNTA('（別紙2-5）8月1日～8月31日'!C152)+COUNTA('（別紙2-6）9月1日～9月30日'!C152)+COUNTA('（別紙2-7）10月1日～10月31日'!C152)+COUNTA('（別紙2-8）11月1日～11月30日'!C152)+COUNTA('（別紙2-9）12月1日～12月31日'!C152)+COUNTA('（別紙2-10）1月1日～1月31日'!C152)+COUNTA('（別紙2-11）2月1日～2月29日'!C152)+COUNTA('（別紙2-12）3月1日～3月31日'!C152))&gt;0,"○","")</f>
        <v/>
      </c>
      <c r="D152" s="220">
        <f>SUM('（別紙2-1）4月1日～4月30日'!$D152:$AG152)</f>
        <v>0</v>
      </c>
      <c r="E152" s="220">
        <f>SUM('（別紙2-2）5月1日～5月31日'!$D152:$AH152)</f>
        <v>0</v>
      </c>
      <c r="F152" s="220">
        <f>SUM('（別紙2-3）6月1日～6月30日'!$D152:$AG152)</f>
        <v>0</v>
      </c>
      <c r="G152" s="220">
        <f>SUM('（別紙2-4）7月1日～7月31日'!$D152:$AH152)</f>
        <v>0</v>
      </c>
      <c r="H152" s="220">
        <f>SUM('（別紙2-5）8月1日～8月31日'!$D152:$AH152)</f>
        <v>0</v>
      </c>
      <c r="I152" s="220">
        <f>SUM('（別紙2-6）9月1日～9月30日'!$D152:$AG152)</f>
        <v>0</v>
      </c>
      <c r="J152" s="220">
        <f>SUM('（別紙2-7）10月1日～10月31日'!$D152:$AH152)</f>
        <v>0</v>
      </c>
      <c r="K152" s="220">
        <f>SUM('（別紙2-8）11月1日～11月30日'!$D152:$AG152)</f>
        <v>0</v>
      </c>
      <c r="L152" s="220">
        <f>SUM('（別紙2-9）12月1日～12月31日'!$D152:$AH152)</f>
        <v>0</v>
      </c>
      <c r="M152" s="220">
        <f>SUM('（別紙2-10）1月1日～1月31日'!$D152:$AH152)</f>
        <v>0</v>
      </c>
      <c r="N152" s="220">
        <f>SUM('（別紙2-11）2月1日～2月29日'!$D152:$AF152)</f>
        <v>0</v>
      </c>
      <c r="O152" s="220">
        <f>SUM('（別紙2-12）3月1日～3月31日'!$D152:$AG152)</f>
        <v>0</v>
      </c>
      <c r="P152" s="221">
        <f t="shared" si="18"/>
        <v>0</v>
      </c>
      <c r="Q152" s="222" t="str">
        <f t="shared" si="19"/>
        <v/>
      </c>
      <c r="R152" s="222" t="str">
        <f t="shared" si="20"/>
        <v/>
      </c>
      <c r="S152" s="223" t="str">
        <f t="shared" si="21"/>
        <v/>
      </c>
      <c r="T152" s="224">
        <f t="shared" si="17"/>
        <v>0</v>
      </c>
      <c r="U152" s="161" t="str">
        <f>IF('（別紙2-12）3月1日～3月31日'!AI152&gt;15,"×","")</f>
        <v/>
      </c>
      <c r="V152" s="158" t="str">
        <f>IF('（別紙１）チェックリスト'!$B$43="",IF('（別紙2-12）3月1日～3月31日'!AI152&gt;10,"×",""),"")</f>
        <v/>
      </c>
      <c r="W152" s="158" t="str">
        <f>IF(C152="○",IF('（別紙2-12）3月1日～3月31日'!AI152&lt;=7,"","×"),"")</f>
        <v/>
      </c>
      <c r="X152" s="162" t="str">
        <f t="shared" si="22"/>
        <v/>
      </c>
    </row>
    <row r="153" spans="1:24" s="112" customFormat="1" ht="30" customHeight="1" thickBot="1" x14ac:dyDescent="0.45">
      <c r="A153" s="35">
        <v>140</v>
      </c>
      <c r="B153" s="104" t="str">
        <f>IF('（別紙2-12）3月1日～3月31日'!B153="","",'（別紙2-12）3月1日～3月31日'!B153)</f>
        <v/>
      </c>
      <c r="C153" s="235" t="str">
        <f>IF((COUNTA('（別紙2-1）4月1日～4月30日'!C153)+COUNTA('（別紙2-2）5月1日～5月31日'!C153)+COUNTA('（別紙2-3）6月1日～6月30日'!C153)+COUNTA('（別紙2-4）7月1日～7月31日'!C153)+COUNTA('（別紙2-5）8月1日～8月31日'!C153)+COUNTA('（別紙2-6）9月1日～9月30日'!C153)+COUNTA('（別紙2-7）10月1日～10月31日'!C153)+COUNTA('（別紙2-8）11月1日～11月30日'!C153)+COUNTA('（別紙2-9）12月1日～12月31日'!C153)+COUNTA('（別紙2-10）1月1日～1月31日'!C153)+COUNTA('（別紙2-11）2月1日～2月29日'!C153)+COUNTA('（別紙2-12）3月1日～3月31日'!C153))&gt;0,"○","")</f>
        <v/>
      </c>
      <c r="D153" s="220">
        <f>SUM('（別紙2-1）4月1日～4月30日'!$D153:$AG153)</f>
        <v>0</v>
      </c>
      <c r="E153" s="220">
        <f>SUM('（別紙2-2）5月1日～5月31日'!$D153:$AH153)</f>
        <v>0</v>
      </c>
      <c r="F153" s="220">
        <f>SUM('（別紙2-3）6月1日～6月30日'!$D153:$AG153)</f>
        <v>0</v>
      </c>
      <c r="G153" s="220">
        <f>SUM('（別紙2-4）7月1日～7月31日'!$D153:$AH153)</f>
        <v>0</v>
      </c>
      <c r="H153" s="220">
        <f>SUM('（別紙2-5）8月1日～8月31日'!$D153:$AH153)</f>
        <v>0</v>
      </c>
      <c r="I153" s="220">
        <f>SUM('（別紙2-6）9月1日～9月30日'!$D153:$AG153)</f>
        <v>0</v>
      </c>
      <c r="J153" s="220">
        <f>SUM('（別紙2-7）10月1日～10月31日'!$D153:$AH153)</f>
        <v>0</v>
      </c>
      <c r="K153" s="220">
        <f>SUM('（別紙2-8）11月1日～11月30日'!$D153:$AG153)</f>
        <v>0</v>
      </c>
      <c r="L153" s="220">
        <f>SUM('（別紙2-9）12月1日～12月31日'!$D153:$AH153)</f>
        <v>0</v>
      </c>
      <c r="M153" s="220">
        <f>SUM('（別紙2-10）1月1日～1月31日'!$D153:$AH153)</f>
        <v>0</v>
      </c>
      <c r="N153" s="220">
        <f>SUM('（別紙2-11）2月1日～2月29日'!$D153:$AF153)</f>
        <v>0</v>
      </c>
      <c r="O153" s="220">
        <f>SUM('（別紙2-12）3月1日～3月31日'!$D153:$AG153)</f>
        <v>0</v>
      </c>
      <c r="P153" s="221">
        <f t="shared" si="18"/>
        <v>0</v>
      </c>
      <c r="Q153" s="222" t="str">
        <f t="shared" si="19"/>
        <v/>
      </c>
      <c r="R153" s="222" t="str">
        <f t="shared" si="20"/>
        <v/>
      </c>
      <c r="S153" s="223" t="str">
        <f t="shared" si="21"/>
        <v/>
      </c>
      <c r="T153" s="224">
        <f t="shared" si="17"/>
        <v>0</v>
      </c>
      <c r="U153" s="165" t="str">
        <f>IF('（別紙2-12）3月1日～3月31日'!AI153&gt;15,"×","")</f>
        <v/>
      </c>
      <c r="V153" s="166" t="str">
        <f>IF('（別紙１）チェックリスト'!$B$43="",IF('（別紙2-12）3月1日～3月31日'!AI153&gt;10,"×",""),"")</f>
        <v/>
      </c>
      <c r="W153" s="166" t="str">
        <f>IF(C153="○",IF('（別紙2-12）3月1日～3月31日'!AI153&lt;=7,"","×"),"")</f>
        <v/>
      </c>
      <c r="X153" s="167" t="str">
        <f t="shared" si="22"/>
        <v/>
      </c>
    </row>
    <row r="154" spans="1:24" s="112" customFormat="1" ht="30" customHeight="1" x14ac:dyDescent="0.4">
      <c r="A154" s="71">
        <v>141</v>
      </c>
      <c r="B154" s="105" t="str">
        <f>IF('（別紙2-12）3月1日～3月31日'!B154="","",'（別紙2-12）3月1日～3月31日'!B154)</f>
        <v/>
      </c>
      <c r="C154" s="196" t="str">
        <f>IF((COUNTA('（別紙2-1）4月1日～4月30日'!C154)+COUNTA('（別紙2-2）5月1日～5月31日'!C154)+COUNTA('（別紙2-3）6月1日～6月30日'!C154)+COUNTA('（別紙2-4）7月1日～7月31日'!C154)+COUNTA('（別紙2-5）8月1日～8月31日'!C154)+COUNTA('（別紙2-6）9月1日～9月30日'!C154)+COUNTA('（別紙2-7）10月1日～10月31日'!C154)+COUNTA('（別紙2-8）11月1日～11月30日'!C154)+COUNTA('（別紙2-9）12月1日～12月31日'!C154)+COUNTA('（別紙2-10）1月1日～1月31日'!C154)+COUNTA('（別紙2-11）2月1日～2月29日'!C154)+COUNTA('（別紙2-12）3月1日～3月31日'!C154))&gt;0,"○","")</f>
        <v/>
      </c>
      <c r="D154" s="225">
        <f>SUM('（別紙2-1）4月1日～4月30日'!$D154:$AG154)</f>
        <v>0</v>
      </c>
      <c r="E154" s="225">
        <f>SUM('（別紙2-2）5月1日～5月31日'!$D154:$AH154)</f>
        <v>0</v>
      </c>
      <c r="F154" s="225">
        <f>SUM('（別紙2-3）6月1日～6月30日'!$D154:$AG154)</f>
        <v>0</v>
      </c>
      <c r="G154" s="225">
        <f>SUM('（別紙2-4）7月1日～7月31日'!$D154:$AH154)</f>
        <v>0</v>
      </c>
      <c r="H154" s="225">
        <f>SUM('（別紙2-5）8月1日～8月31日'!$D154:$AH154)</f>
        <v>0</v>
      </c>
      <c r="I154" s="225">
        <f>SUM('（別紙2-6）9月1日～9月30日'!$D154:$AG154)</f>
        <v>0</v>
      </c>
      <c r="J154" s="225">
        <f>SUM('（別紙2-7）10月1日～10月31日'!$D154:$AH154)</f>
        <v>0</v>
      </c>
      <c r="K154" s="225">
        <f>SUM('（別紙2-8）11月1日～11月30日'!$D154:$AG154)</f>
        <v>0</v>
      </c>
      <c r="L154" s="225">
        <f>SUM('（別紙2-9）12月1日～12月31日'!$D154:$AH154)</f>
        <v>0</v>
      </c>
      <c r="M154" s="225">
        <f>SUM('（別紙2-10）1月1日～1月31日'!$D154:$AH154)</f>
        <v>0</v>
      </c>
      <c r="N154" s="225">
        <f>SUM('（別紙2-11）2月1日～2月29日'!$D154:$AF154)</f>
        <v>0</v>
      </c>
      <c r="O154" s="225">
        <f>SUM('（別紙2-12）3月1日～3月31日'!$D154:$AG154)</f>
        <v>0</v>
      </c>
      <c r="P154" s="226">
        <f t="shared" si="18"/>
        <v>0</v>
      </c>
      <c r="Q154" s="227" t="str">
        <f t="shared" si="19"/>
        <v/>
      </c>
      <c r="R154" s="227" t="str">
        <f t="shared" si="20"/>
        <v/>
      </c>
      <c r="S154" s="228" t="str">
        <f t="shared" si="21"/>
        <v/>
      </c>
      <c r="T154" s="229">
        <f t="shared" si="17"/>
        <v>0</v>
      </c>
      <c r="U154" s="172" t="str">
        <f>IF('（別紙2-12）3月1日～3月31日'!AI154&gt;15,"×","")</f>
        <v/>
      </c>
      <c r="V154" s="173" t="str">
        <f>IF('（別紙１）チェックリスト'!$B$43="",IF('（別紙2-12）3月1日～3月31日'!AI154&gt;10,"×",""),"")</f>
        <v/>
      </c>
      <c r="W154" s="173" t="str">
        <f>IF(C154="○",IF('（別紙2-12）3月1日～3月31日'!AI154&lt;=7,"","×"),"")</f>
        <v/>
      </c>
      <c r="X154" s="174" t="str">
        <f t="shared" si="22"/>
        <v/>
      </c>
    </row>
    <row r="155" spans="1:24" s="112" customFormat="1" ht="30" customHeight="1" x14ac:dyDescent="0.4">
      <c r="A155" s="35">
        <v>142</v>
      </c>
      <c r="B155" s="103" t="str">
        <f>IF('（別紙2-12）3月1日～3月31日'!B155="","",'（別紙2-12）3月1日～3月31日'!B155)</f>
        <v/>
      </c>
      <c r="C155" s="202" t="str">
        <f>IF((COUNTA('（別紙2-1）4月1日～4月30日'!C155)+COUNTA('（別紙2-2）5月1日～5月31日'!C155)+COUNTA('（別紙2-3）6月1日～6月30日'!C155)+COUNTA('（別紙2-4）7月1日～7月31日'!C155)+COUNTA('（別紙2-5）8月1日～8月31日'!C155)+COUNTA('（別紙2-6）9月1日～9月30日'!C155)+COUNTA('（別紙2-7）10月1日～10月31日'!C155)+COUNTA('（別紙2-8）11月1日～11月30日'!C155)+COUNTA('（別紙2-9）12月1日～12月31日'!C155)+COUNTA('（別紙2-10）1月1日～1月31日'!C155)+COUNTA('（別紙2-11）2月1日～2月29日'!C155)+COUNTA('（別紙2-12）3月1日～3月31日'!C155))&gt;0,"○","")</f>
        <v/>
      </c>
      <c r="D155" s="220">
        <f>SUM('（別紙2-1）4月1日～4月30日'!$D155:$AG155)</f>
        <v>0</v>
      </c>
      <c r="E155" s="220">
        <f>SUM('（別紙2-2）5月1日～5月31日'!$D155:$AH155)</f>
        <v>0</v>
      </c>
      <c r="F155" s="220">
        <f>SUM('（別紙2-3）6月1日～6月30日'!$D155:$AG155)</f>
        <v>0</v>
      </c>
      <c r="G155" s="220">
        <f>SUM('（別紙2-4）7月1日～7月31日'!$D155:$AH155)</f>
        <v>0</v>
      </c>
      <c r="H155" s="220">
        <f>SUM('（別紙2-5）8月1日～8月31日'!$D155:$AH155)</f>
        <v>0</v>
      </c>
      <c r="I155" s="220">
        <f>SUM('（別紙2-6）9月1日～9月30日'!$D155:$AG155)</f>
        <v>0</v>
      </c>
      <c r="J155" s="220">
        <f>SUM('（別紙2-7）10月1日～10月31日'!$D155:$AH155)</f>
        <v>0</v>
      </c>
      <c r="K155" s="220">
        <f>SUM('（別紙2-8）11月1日～11月30日'!$D155:$AG155)</f>
        <v>0</v>
      </c>
      <c r="L155" s="220">
        <f>SUM('（別紙2-9）12月1日～12月31日'!$D155:$AH155)</f>
        <v>0</v>
      </c>
      <c r="M155" s="220">
        <f>SUM('（別紙2-10）1月1日～1月31日'!$D155:$AH155)</f>
        <v>0</v>
      </c>
      <c r="N155" s="220">
        <f>SUM('（別紙2-11）2月1日～2月29日'!$D155:$AF155)</f>
        <v>0</v>
      </c>
      <c r="O155" s="220">
        <f>SUM('（別紙2-12）3月1日～3月31日'!$D155:$AG155)</f>
        <v>0</v>
      </c>
      <c r="P155" s="221">
        <f t="shared" si="18"/>
        <v>0</v>
      </c>
      <c r="Q155" s="222" t="str">
        <f t="shared" si="19"/>
        <v/>
      </c>
      <c r="R155" s="222" t="str">
        <f t="shared" si="20"/>
        <v/>
      </c>
      <c r="S155" s="223" t="str">
        <f t="shared" si="21"/>
        <v/>
      </c>
      <c r="T155" s="224">
        <f t="shared" si="17"/>
        <v>0</v>
      </c>
      <c r="U155" s="161" t="str">
        <f>IF('（別紙2-12）3月1日～3月31日'!AI155&gt;15,"×","")</f>
        <v/>
      </c>
      <c r="V155" s="158" t="str">
        <f>IF('（別紙１）チェックリスト'!$B$43="",IF('（別紙2-12）3月1日～3月31日'!AI155&gt;10,"×",""),"")</f>
        <v/>
      </c>
      <c r="W155" s="158" t="str">
        <f>IF(C155="○",IF('（別紙2-12）3月1日～3月31日'!AI155&lt;=7,"","×"),"")</f>
        <v/>
      </c>
      <c r="X155" s="162" t="str">
        <f t="shared" si="22"/>
        <v/>
      </c>
    </row>
    <row r="156" spans="1:24" s="112" customFormat="1" ht="30" customHeight="1" x14ac:dyDescent="0.4">
      <c r="A156" s="35">
        <v>143</v>
      </c>
      <c r="B156" s="103" t="str">
        <f>IF('（別紙2-12）3月1日～3月31日'!B156="","",'（別紙2-12）3月1日～3月31日'!B156)</f>
        <v/>
      </c>
      <c r="C156" s="202" t="str">
        <f>IF((COUNTA('（別紙2-1）4月1日～4月30日'!C156)+COUNTA('（別紙2-2）5月1日～5月31日'!C156)+COUNTA('（別紙2-3）6月1日～6月30日'!C156)+COUNTA('（別紙2-4）7月1日～7月31日'!C156)+COUNTA('（別紙2-5）8月1日～8月31日'!C156)+COUNTA('（別紙2-6）9月1日～9月30日'!C156)+COUNTA('（別紙2-7）10月1日～10月31日'!C156)+COUNTA('（別紙2-8）11月1日～11月30日'!C156)+COUNTA('（別紙2-9）12月1日～12月31日'!C156)+COUNTA('（別紙2-10）1月1日～1月31日'!C156)+COUNTA('（別紙2-11）2月1日～2月29日'!C156)+COUNTA('（別紙2-12）3月1日～3月31日'!C156))&gt;0,"○","")</f>
        <v/>
      </c>
      <c r="D156" s="220">
        <f>SUM('（別紙2-1）4月1日～4月30日'!$D156:$AG156)</f>
        <v>0</v>
      </c>
      <c r="E156" s="220">
        <f>SUM('（別紙2-2）5月1日～5月31日'!$D156:$AH156)</f>
        <v>0</v>
      </c>
      <c r="F156" s="220">
        <f>SUM('（別紙2-3）6月1日～6月30日'!$D156:$AG156)</f>
        <v>0</v>
      </c>
      <c r="G156" s="220">
        <f>SUM('（別紙2-4）7月1日～7月31日'!$D156:$AH156)</f>
        <v>0</v>
      </c>
      <c r="H156" s="220">
        <f>SUM('（別紙2-5）8月1日～8月31日'!$D156:$AH156)</f>
        <v>0</v>
      </c>
      <c r="I156" s="220">
        <f>SUM('（別紙2-6）9月1日～9月30日'!$D156:$AG156)</f>
        <v>0</v>
      </c>
      <c r="J156" s="220">
        <f>SUM('（別紙2-7）10月1日～10月31日'!$D156:$AH156)</f>
        <v>0</v>
      </c>
      <c r="K156" s="220">
        <f>SUM('（別紙2-8）11月1日～11月30日'!$D156:$AG156)</f>
        <v>0</v>
      </c>
      <c r="L156" s="220">
        <f>SUM('（別紙2-9）12月1日～12月31日'!$D156:$AH156)</f>
        <v>0</v>
      </c>
      <c r="M156" s="220">
        <f>SUM('（別紙2-10）1月1日～1月31日'!$D156:$AH156)</f>
        <v>0</v>
      </c>
      <c r="N156" s="220">
        <f>SUM('（別紙2-11）2月1日～2月29日'!$D156:$AF156)</f>
        <v>0</v>
      </c>
      <c r="O156" s="220">
        <f>SUM('（別紙2-12）3月1日～3月31日'!$D156:$AG156)</f>
        <v>0</v>
      </c>
      <c r="P156" s="221">
        <f t="shared" si="18"/>
        <v>0</v>
      </c>
      <c r="Q156" s="222" t="str">
        <f t="shared" si="19"/>
        <v/>
      </c>
      <c r="R156" s="222" t="str">
        <f t="shared" si="20"/>
        <v/>
      </c>
      <c r="S156" s="223" t="str">
        <f t="shared" si="21"/>
        <v/>
      </c>
      <c r="T156" s="224">
        <f t="shared" si="17"/>
        <v>0</v>
      </c>
      <c r="U156" s="161" t="str">
        <f>IF('（別紙2-12）3月1日～3月31日'!AI156&gt;15,"×","")</f>
        <v/>
      </c>
      <c r="V156" s="158" t="str">
        <f>IF('（別紙１）チェックリスト'!$B$43="",IF('（別紙2-12）3月1日～3月31日'!AI156&gt;10,"×",""),"")</f>
        <v/>
      </c>
      <c r="W156" s="158" t="str">
        <f>IF(C156="○",IF('（別紙2-12）3月1日～3月31日'!AI156&lt;=7,"","×"),"")</f>
        <v/>
      </c>
      <c r="X156" s="162" t="str">
        <f t="shared" si="22"/>
        <v/>
      </c>
    </row>
    <row r="157" spans="1:24" s="112" customFormat="1" ht="30" customHeight="1" x14ac:dyDescent="0.4">
      <c r="A157" s="35">
        <v>144</v>
      </c>
      <c r="B157" s="103" t="str">
        <f>IF('（別紙2-12）3月1日～3月31日'!B157="","",'（別紙2-12）3月1日～3月31日'!B157)</f>
        <v/>
      </c>
      <c r="C157" s="202" t="str">
        <f>IF((COUNTA('（別紙2-1）4月1日～4月30日'!C157)+COUNTA('（別紙2-2）5月1日～5月31日'!C157)+COUNTA('（別紙2-3）6月1日～6月30日'!C157)+COUNTA('（別紙2-4）7月1日～7月31日'!C157)+COUNTA('（別紙2-5）8月1日～8月31日'!C157)+COUNTA('（別紙2-6）9月1日～9月30日'!C157)+COUNTA('（別紙2-7）10月1日～10月31日'!C157)+COUNTA('（別紙2-8）11月1日～11月30日'!C157)+COUNTA('（別紙2-9）12月1日～12月31日'!C157)+COUNTA('（別紙2-10）1月1日～1月31日'!C157)+COUNTA('（別紙2-11）2月1日～2月29日'!C157)+COUNTA('（別紙2-12）3月1日～3月31日'!C157))&gt;0,"○","")</f>
        <v/>
      </c>
      <c r="D157" s="220">
        <f>SUM('（別紙2-1）4月1日～4月30日'!$D157:$AG157)</f>
        <v>0</v>
      </c>
      <c r="E157" s="220">
        <f>SUM('（別紙2-2）5月1日～5月31日'!$D157:$AH157)</f>
        <v>0</v>
      </c>
      <c r="F157" s="220">
        <f>SUM('（別紙2-3）6月1日～6月30日'!$D157:$AG157)</f>
        <v>0</v>
      </c>
      <c r="G157" s="220">
        <f>SUM('（別紙2-4）7月1日～7月31日'!$D157:$AH157)</f>
        <v>0</v>
      </c>
      <c r="H157" s="220">
        <f>SUM('（別紙2-5）8月1日～8月31日'!$D157:$AH157)</f>
        <v>0</v>
      </c>
      <c r="I157" s="220">
        <f>SUM('（別紙2-6）9月1日～9月30日'!$D157:$AG157)</f>
        <v>0</v>
      </c>
      <c r="J157" s="220">
        <f>SUM('（別紙2-7）10月1日～10月31日'!$D157:$AH157)</f>
        <v>0</v>
      </c>
      <c r="K157" s="220">
        <f>SUM('（別紙2-8）11月1日～11月30日'!$D157:$AG157)</f>
        <v>0</v>
      </c>
      <c r="L157" s="220">
        <f>SUM('（別紙2-9）12月1日～12月31日'!$D157:$AH157)</f>
        <v>0</v>
      </c>
      <c r="M157" s="220">
        <f>SUM('（別紙2-10）1月1日～1月31日'!$D157:$AH157)</f>
        <v>0</v>
      </c>
      <c r="N157" s="220">
        <f>SUM('（別紙2-11）2月1日～2月29日'!$D157:$AF157)</f>
        <v>0</v>
      </c>
      <c r="O157" s="220">
        <f>SUM('（別紙2-12）3月1日～3月31日'!$D157:$AG157)</f>
        <v>0</v>
      </c>
      <c r="P157" s="221">
        <f t="shared" si="18"/>
        <v>0</v>
      </c>
      <c r="Q157" s="222" t="str">
        <f t="shared" si="19"/>
        <v/>
      </c>
      <c r="R157" s="222" t="str">
        <f t="shared" si="20"/>
        <v/>
      </c>
      <c r="S157" s="223" t="str">
        <f t="shared" si="21"/>
        <v/>
      </c>
      <c r="T157" s="224">
        <f t="shared" si="17"/>
        <v>0</v>
      </c>
      <c r="U157" s="161" t="str">
        <f>IF('（別紙2-12）3月1日～3月31日'!AI157&gt;15,"×","")</f>
        <v/>
      </c>
      <c r="V157" s="158" t="str">
        <f>IF('（別紙１）チェックリスト'!$B$43="",IF('（別紙2-12）3月1日～3月31日'!AI157&gt;10,"×",""),"")</f>
        <v/>
      </c>
      <c r="W157" s="158" t="str">
        <f>IF(C157="○",IF('（別紙2-12）3月1日～3月31日'!AI157&lt;=7,"","×"),"")</f>
        <v/>
      </c>
      <c r="X157" s="162" t="str">
        <f t="shared" si="22"/>
        <v/>
      </c>
    </row>
    <row r="158" spans="1:24" s="112" customFormat="1" ht="30" customHeight="1" thickBot="1" x14ac:dyDescent="0.45">
      <c r="A158" s="37">
        <v>145</v>
      </c>
      <c r="B158" s="106" t="str">
        <f>IF('（別紙2-12）3月1日～3月31日'!B158="","",'（別紙2-12）3月1日～3月31日'!B158)</f>
        <v/>
      </c>
      <c r="C158" s="235" t="str">
        <f>IF((COUNTA('（別紙2-1）4月1日～4月30日'!C158)+COUNTA('（別紙2-2）5月1日～5月31日'!C158)+COUNTA('（別紙2-3）6月1日～6月30日'!C158)+COUNTA('（別紙2-4）7月1日～7月31日'!C158)+COUNTA('（別紙2-5）8月1日～8月31日'!C158)+COUNTA('（別紙2-6）9月1日～9月30日'!C158)+COUNTA('（別紙2-7）10月1日～10月31日'!C158)+COUNTA('（別紙2-8）11月1日～11月30日'!C158)+COUNTA('（別紙2-9）12月1日～12月31日'!C158)+COUNTA('（別紙2-10）1月1日～1月31日'!C158)+COUNTA('（別紙2-11）2月1日～2月29日'!C158)+COUNTA('（別紙2-12）3月1日～3月31日'!C158))&gt;0,"○","")</f>
        <v/>
      </c>
      <c r="D158" s="209">
        <f>SUM('（別紙2-1）4月1日～4月30日'!$D158:$AG158)</f>
        <v>0</v>
      </c>
      <c r="E158" s="209">
        <f>SUM('（別紙2-2）5月1日～5月31日'!$D158:$AH158)</f>
        <v>0</v>
      </c>
      <c r="F158" s="209">
        <f>SUM('（別紙2-3）6月1日～6月30日'!$D158:$AG158)</f>
        <v>0</v>
      </c>
      <c r="G158" s="209">
        <f>SUM('（別紙2-4）7月1日～7月31日'!$D158:$AH158)</f>
        <v>0</v>
      </c>
      <c r="H158" s="209">
        <f>SUM('（別紙2-5）8月1日～8月31日'!$D158:$AH158)</f>
        <v>0</v>
      </c>
      <c r="I158" s="209">
        <f>SUM('（別紙2-6）9月1日～9月30日'!$D158:$AG158)</f>
        <v>0</v>
      </c>
      <c r="J158" s="209">
        <f>SUM('（別紙2-7）10月1日～10月31日'!$D158:$AH158)</f>
        <v>0</v>
      </c>
      <c r="K158" s="209">
        <f>SUM('（別紙2-8）11月1日～11月30日'!$D158:$AG158)</f>
        <v>0</v>
      </c>
      <c r="L158" s="209">
        <f>SUM('（別紙2-9）12月1日～12月31日'!$D158:$AH158)</f>
        <v>0</v>
      </c>
      <c r="M158" s="209">
        <f>SUM('（別紙2-10）1月1日～1月31日'!$D158:$AH158)</f>
        <v>0</v>
      </c>
      <c r="N158" s="209">
        <f>SUM('（別紙2-11）2月1日～2月29日'!$D158:$AF158)</f>
        <v>0</v>
      </c>
      <c r="O158" s="209">
        <f>SUM('（別紙2-12）3月1日～3月31日'!$D158:$AG158)</f>
        <v>0</v>
      </c>
      <c r="P158" s="210">
        <f t="shared" si="18"/>
        <v>0</v>
      </c>
      <c r="Q158" s="211" t="str">
        <f t="shared" si="19"/>
        <v/>
      </c>
      <c r="R158" s="211" t="str">
        <f t="shared" si="20"/>
        <v/>
      </c>
      <c r="S158" s="212" t="str">
        <f t="shared" si="21"/>
        <v/>
      </c>
      <c r="T158" s="213">
        <f t="shared" si="17"/>
        <v>0</v>
      </c>
      <c r="U158" s="175" t="str">
        <f>IF('（別紙2-12）3月1日～3月31日'!AI158&gt;15,"×","")</f>
        <v/>
      </c>
      <c r="V158" s="176" t="str">
        <f>IF('（別紙１）チェックリスト'!$B$43="",IF('（別紙2-12）3月1日～3月31日'!AI158&gt;10,"×",""),"")</f>
        <v/>
      </c>
      <c r="W158" s="176" t="str">
        <f>IF(C158="○",IF('（別紙2-12）3月1日～3月31日'!AI158&lt;=7,"","×"),"")</f>
        <v/>
      </c>
      <c r="X158" s="177" t="str">
        <f t="shared" si="22"/>
        <v/>
      </c>
    </row>
    <row r="159" spans="1:24" s="112" customFormat="1" ht="30" customHeight="1" x14ac:dyDescent="0.4">
      <c r="A159" s="71">
        <v>146</v>
      </c>
      <c r="B159" s="105" t="str">
        <f>IF('（別紙2-12）3月1日～3月31日'!B159="","",'（別紙2-12）3月1日～3月31日'!B159)</f>
        <v/>
      </c>
      <c r="C159" s="196" t="str">
        <f>IF((COUNTA('（別紙2-1）4月1日～4月30日'!C159)+COUNTA('（別紙2-2）5月1日～5月31日'!C159)+COUNTA('（別紙2-3）6月1日～6月30日'!C159)+COUNTA('（別紙2-4）7月1日～7月31日'!C159)+COUNTA('（別紙2-5）8月1日～8月31日'!C159)+COUNTA('（別紙2-6）9月1日～9月30日'!C159)+COUNTA('（別紙2-7）10月1日～10月31日'!C159)+COUNTA('（別紙2-8）11月1日～11月30日'!C159)+COUNTA('（別紙2-9）12月1日～12月31日'!C159)+COUNTA('（別紙2-10）1月1日～1月31日'!C159)+COUNTA('（別紙2-11）2月1日～2月29日'!C159)+COUNTA('（別紙2-12）3月1日～3月31日'!C159))&gt;0,"○","")</f>
        <v/>
      </c>
      <c r="D159" s="230">
        <f>SUM('（別紙2-1）4月1日～4月30日'!$D159:$AG159)</f>
        <v>0</v>
      </c>
      <c r="E159" s="230">
        <f>SUM('（別紙2-2）5月1日～5月31日'!$D159:$AH159)</f>
        <v>0</v>
      </c>
      <c r="F159" s="230">
        <f>SUM('（別紙2-3）6月1日～6月30日'!$D159:$AG159)</f>
        <v>0</v>
      </c>
      <c r="G159" s="230">
        <f>SUM('（別紙2-4）7月1日～7月31日'!$D159:$AH159)</f>
        <v>0</v>
      </c>
      <c r="H159" s="230">
        <f>SUM('（別紙2-5）8月1日～8月31日'!$D159:$AH159)</f>
        <v>0</v>
      </c>
      <c r="I159" s="230">
        <f>SUM('（別紙2-6）9月1日～9月30日'!$D159:$AG159)</f>
        <v>0</v>
      </c>
      <c r="J159" s="230">
        <f>SUM('（別紙2-7）10月1日～10月31日'!$D159:$AH159)</f>
        <v>0</v>
      </c>
      <c r="K159" s="230">
        <f>SUM('（別紙2-8）11月1日～11月30日'!$D159:$AG159)</f>
        <v>0</v>
      </c>
      <c r="L159" s="230">
        <f>SUM('（別紙2-9）12月1日～12月31日'!$D159:$AH159)</f>
        <v>0</v>
      </c>
      <c r="M159" s="230">
        <f>SUM('（別紙2-10）1月1日～1月31日'!$D159:$AH159)</f>
        <v>0</v>
      </c>
      <c r="N159" s="230">
        <f>SUM('（別紙2-11）2月1日～2月29日'!$D159:$AF159)</f>
        <v>0</v>
      </c>
      <c r="O159" s="230">
        <f>SUM('（別紙2-12）3月1日～3月31日'!$D159:$AG159)</f>
        <v>0</v>
      </c>
      <c r="P159" s="231">
        <f t="shared" si="18"/>
        <v>0</v>
      </c>
      <c r="Q159" s="232" t="str">
        <f t="shared" si="19"/>
        <v/>
      </c>
      <c r="R159" s="232" t="str">
        <f t="shared" si="20"/>
        <v/>
      </c>
      <c r="S159" s="233" t="str">
        <f t="shared" si="21"/>
        <v/>
      </c>
      <c r="T159" s="234">
        <f t="shared" si="17"/>
        <v>0</v>
      </c>
      <c r="U159" s="178" t="str">
        <f>IF('（別紙2-12）3月1日～3月31日'!AI159&gt;15,"×","")</f>
        <v/>
      </c>
      <c r="V159" s="179" t="str">
        <f>IF('（別紙１）チェックリスト'!$B$43="",IF('（別紙2-12）3月1日～3月31日'!AI159&gt;10,"×",""),"")</f>
        <v/>
      </c>
      <c r="W159" s="179" t="str">
        <f>IF(C159="○",IF('（別紙2-12）3月1日～3月31日'!AI159&lt;=7,"","×"),"")</f>
        <v/>
      </c>
      <c r="X159" s="180" t="str">
        <f t="shared" si="22"/>
        <v/>
      </c>
    </row>
    <row r="160" spans="1:24" s="112" customFormat="1" ht="30" customHeight="1" x14ac:dyDescent="0.4">
      <c r="A160" s="35">
        <v>147</v>
      </c>
      <c r="B160" s="103" t="str">
        <f>IF('（別紙2-12）3月1日～3月31日'!B160="","",'（別紙2-12）3月1日～3月31日'!B160)</f>
        <v/>
      </c>
      <c r="C160" s="202" t="str">
        <f>IF((COUNTA('（別紙2-1）4月1日～4月30日'!C160)+COUNTA('（別紙2-2）5月1日～5月31日'!C160)+COUNTA('（別紙2-3）6月1日～6月30日'!C160)+COUNTA('（別紙2-4）7月1日～7月31日'!C160)+COUNTA('（別紙2-5）8月1日～8月31日'!C160)+COUNTA('（別紙2-6）9月1日～9月30日'!C160)+COUNTA('（別紙2-7）10月1日～10月31日'!C160)+COUNTA('（別紙2-8）11月1日～11月30日'!C160)+COUNTA('（別紙2-9）12月1日～12月31日'!C160)+COUNTA('（別紙2-10）1月1日～1月31日'!C160)+COUNTA('（別紙2-11）2月1日～2月29日'!C160)+COUNTA('（別紙2-12）3月1日～3月31日'!C160))&gt;0,"○","")</f>
        <v/>
      </c>
      <c r="D160" s="220">
        <f>SUM('（別紙2-1）4月1日～4月30日'!$D160:$AG160)</f>
        <v>0</v>
      </c>
      <c r="E160" s="220">
        <f>SUM('（別紙2-2）5月1日～5月31日'!$D160:$AH160)</f>
        <v>0</v>
      </c>
      <c r="F160" s="220">
        <f>SUM('（別紙2-3）6月1日～6月30日'!$D160:$AG160)</f>
        <v>0</v>
      </c>
      <c r="G160" s="220">
        <f>SUM('（別紙2-4）7月1日～7月31日'!$D160:$AH160)</f>
        <v>0</v>
      </c>
      <c r="H160" s="220">
        <f>SUM('（別紙2-5）8月1日～8月31日'!$D160:$AH160)</f>
        <v>0</v>
      </c>
      <c r="I160" s="220">
        <f>SUM('（別紙2-6）9月1日～9月30日'!$D160:$AG160)</f>
        <v>0</v>
      </c>
      <c r="J160" s="220">
        <f>SUM('（別紙2-7）10月1日～10月31日'!$D160:$AH160)</f>
        <v>0</v>
      </c>
      <c r="K160" s="220">
        <f>SUM('（別紙2-8）11月1日～11月30日'!$D160:$AG160)</f>
        <v>0</v>
      </c>
      <c r="L160" s="220">
        <f>SUM('（別紙2-9）12月1日～12月31日'!$D160:$AH160)</f>
        <v>0</v>
      </c>
      <c r="M160" s="220">
        <f>SUM('（別紙2-10）1月1日～1月31日'!$D160:$AH160)</f>
        <v>0</v>
      </c>
      <c r="N160" s="220">
        <f>SUM('（別紙2-11）2月1日～2月29日'!$D160:$AF160)</f>
        <v>0</v>
      </c>
      <c r="O160" s="220">
        <f>SUM('（別紙2-12）3月1日～3月31日'!$D160:$AG160)</f>
        <v>0</v>
      </c>
      <c r="P160" s="221">
        <f t="shared" si="18"/>
        <v>0</v>
      </c>
      <c r="Q160" s="222" t="str">
        <f t="shared" si="19"/>
        <v/>
      </c>
      <c r="R160" s="222" t="str">
        <f t="shared" si="20"/>
        <v/>
      </c>
      <c r="S160" s="223" t="str">
        <f t="shared" si="21"/>
        <v/>
      </c>
      <c r="T160" s="224">
        <f t="shared" si="17"/>
        <v>0</v>
      </c>
      <c r="U160" s="161" t="str">
        <f>IF('（別紙2-12）3月1日～3月31日'!AI160&gt;15,"×","")</f>
        <v/>
      </c>
      <c r="V160" s="158" t="str">
        <f>IF('（別紙１）チェックリスト'!$B$43="",IF('（別紙2-12）3月1日～3月31日'!AI160&gt;10,"×",""),"")</f>
        <v/>
      </c>
      <c r="W160" s="158" t="str">
        <f>IF(C160="○",IF('（別紙2-12）3月1日～3月31日'!AI160&lt;=7,"","×"),"")</f>
        <v/>
      </c>
      <c r="X160" s="162" t="str">
        <f t="shared" si="22"/>
        <v/>
      </c>
    </row>
    <row r="161" spans="1:24" s="112" customFormat="1" ht="30" customHeight="1" x14ac:dyDescent="0.4">
      <c r="A161" s="35">
        <v>148</v>
      </c>
      <c r="B161" s="103" t="str">
        <f>IF('（別紙2-12）3月1日～3月31日'!B161="","",'（別紙2-12）3月1日～3月31日'!B161)</f>
        <v/>
      </c>
      <c r="C161" s="202" t="str">
        <f>IF((COUNTA('（別紙2-1）4月1日～4月30日'!C161)+COUNTA('（別紙2-2）5月1日～5月31日'!C161)+COUNTA('（別紙2-3）6月1日～6月30日'!C161)+COUNTA('（別紙2-4）7月1日～7月31日'!C161)+COUNTA('（別紙2-5）8月1日～8月31日'!C161)+COUNTA('（別紙2-6）9月1日～9月30日'!C161)+COUNTA('（別紙2-7）10月1日～10月31日'!C161)+COUNTA('（別紙2-8）11月1日～11月30日'!C161)+COUNTA('（別紙2-9）12月1日～12月31日'!C161)+COUNTA('（別紙2-10）1月1日～1月31日'!C161)+COUNTA('（別紙2-11）2月1日～2月29日'!C161)+COUNTA('（別紙2-12）3月1日～3月31日'!C161))&gt;0,"○","")</f>
        <v/>
      </c>
      <c r="D161" s="220">
        <f>SUM('（別紙2-1）4月1日～4月30日'!$D161:$AG161)</f>
        <v>0</v>
      </c>
      <c r="E161" s="220">
        <f>SUM('（別紙2-2）5月1日～5月31日'!$D161:$AH161)</f>
        <v>0</v>
      </c>
      <c r="F161" s="220">
        <f>SUM('（別紙2-3）6月1日～6月30日'!$D161:$AG161)</f>
        <v>0</v>
      </c>
      <c r="G161" s="220">
        <f>SUM('（別紙2-4）7月1日～7月31日'!$D161:$AH161)</f>
        <v>0</v>
      </c>
      <c r="H161" s="220">
        <f>SUM('（別紙2-5）8月1日～8月31日'!$D161:$AH161)</f>
        <v>0</v>
      </c>
      <c r="I161" s="220">
        <f>SUM('（別紙2-6）9月1日～9月30日'!$D161:$AG161)</f>
        <v>0</v>
      </c>
      <c r="J161" s="220">
        <f>SUM('（別紙2-7）10月1日～10月31日'!$D161:$AH161)</f>
        <v>0</v>
      </c>
      <c r="K161" s="220">
        <f>SUM('（別紙2-8）11月1日～11月30日'!$D161:$AG161)</f>
        <v>0</v>
      </c>
      <c r="L161" s="220">
        <f>SUM('（別紙2-9）12月1日～12月31日'!$D161:$AH161)</f>
        <v>0</v>
      </c>
      <c r="M161" s="220">
        <f>SUM('（別紙2-10）1月1日～1月31日'!$D161:$AH161)</f>
        <v>0</v>
      </c>
      <c r="N161" s="220">
        <f>SUM('（別紙2-11）2月1日～2月29日'!$D161:$AF161)</f>
        <v>0</v>
      </c>
      <c r="O161" s="220">
        <f>SUM('（別紙2-12）3月1日～3月31日'!$D161:$AG161)</f>
        <v>0</v>
      </c>
      <c r="P161" s="221">
        <f t="shared" si="18"/>
        <v>0</v>
      </c>
      <c r="Q161" s="222" t="str">
        <f t="shared" si="19"/>
        <v/>
      </c>
      <c r="R161" s="222" t="str">
        <f t="shared" si="20"/>
        <v/>
      </c>
      <c r="S161" s="223" t="str">
        <f t="shared" si="21"/>
        <v/>
      </c>
      <c r="T161" s="224">
        <f t="shared" si="17"/>
        <v>0</v>
      </c>
      <c r="U161" s="161" t="str">
        <f>IF('（別紙2-12）3月1日～3月31日'!AI161&gt;15,"×","")</f>
        <v/>
      </c>
      <c r="V161" s="158" t="str">
        <f>IF('（別紙１）チェックリスト'!$B$43="",IF('（別紙2-12）3月1日～3月31日'!AI161&gt;10,"×",""),"")</f>
        <v/>
      </c>
      <c r="W161" s="158" t="str">
        <f>IF(C161="○",IF('（別紙2-12）3月1日～3月31日'!AI161&lt;=7,"","×"),"")</f>
        <v/>
      </c>
      <c r="X161" s="162" t="str">
        <f t="shared" si="22"/>
        <v/>
      </c>
    </row>
    <row r="162" spans="1:24" s="112" customFormat="1" ht="30" customHeight="1" x14ac:dyDescent="0.4">
      <c r="A162" s="35">
        <v>149</v>
      </c>
      <c r="B162" s="103" t="str">
        <f>IF('（別紙2-12）3月1日～3月31日'!B162="","",'（別紙2-12）3月1日～3月31日'!B162)</f>
        <v/>
      </c>
      <c r="C162" s="202" t="str">
        <f>IF((COUNTA('（別紙2-1）4月1日～4月30日'!C162)+COUNTA('（別紙2-2）5月1日～5月31日'!C162)+COUNTA('（別紙2-3）6月1日～6月30日'!C162)+COUNTA('（別紙2-4）7月1日～7月31日'!C162)+COUNTA('（別紙2-5）8月1日～8月31日'!C162)+COUNTA('（別紙2-6）9月1日～9月30日'!C162)+COUNTA('（別紙2-7）10月1日～10月31日'!C162)+COUNTA('（別紙2-8）11月1日～11月30日'!C162)+COUNTA('（別紙2-9）12月1日～12月31日'!C162)+COUNTA('（別紙2-10）1月1日～1月31日'!C162)+COUNTA('（別紙2-11）2月1日～2月29日'!C162)+COUNTA('（別紙2-12）3月1日～3月31日'!C162))&gt;0,"○","")</f>
        <v/>
      </c>
      <c r="D162" s="220">
        <f>SUM('（別紙2-1）4月1日～4月30日'!$D162:$AG162)</f>
        <v>0</v>
      </c>
      <c r="E162" s="220">
        <f>SUM('（別紙2-2）5月1日～5月31日'!$D162:$AH162)</f>
        <v>0</v>
      </c>
      <c r="F162" s="220">
        <f>SUM('（別紙2-3）6月1日～6月30日'!$D162:$AG162)</f>
        <v>0</v>
      </c>
      <c r="G162" s="220">
        <f>SUM('（別紙2-4）7月1日～7月31日'!$D162:$AH162)</f>
        <v>0</v>
      </c>
      <c r="H162" s="220">
        <f>SUM('（別紙2-5）8月1日～8月31日'!$D162:$AH162)</f>
        <v>0</v>
      </c>
      <c r="I162" s="220">
        <f>SUM('（別紙2-6）9月1日～9月30日'!$D162:$AG162)</f>
        <v>0</v>
      </c>
      <c r="J162" s="220">
        <f>SUM('（別紙2-7）10月1日～10月31日'!$D162:$AH162)</f>
        <v>0</v>
      </c>
      <c r="K162" s="220">
        <f>SUM('（別紙2-8）11月1日～11月30日'!$D162:$AG162)</f>
        <v>0</v>
      </c>
      <c r="L162" s="220">
        <f>SUM('（別紙2-9）12月1日～12月31日'!$D162:$AH162)</f>
        <v>0</v>
      </c>
      <c r="M162" s="220">
        <f>SUM('（別紙2-10）1月1日～1月31日'!$D162:$AH162)</f>
        <v>0</v>
      </c>
      <c r="N162" s="220">
        <f>SUM('（別紙2-11）2月1日～2月29日'!$D162:$AF162)</f>
        <v>0</v>
      </c>
      <c r="O162" s="220">
        <f>SUM('（別紙2-12）3月1日～3月31日'!$D162:$AG162)</f>
        <v>0</v>
      </c>
      <c r="P162" s="221">
        <f t="shared" si="18"/>
        <v>0</v>
      </c>
      <c r="Q162" s="222" t="str">
        <f t="shared" si="19"/>
        <v/>
      </c>
      <c r="R162" s="222" t="str">
        <f t="shared" si="20"/>
        <v/>
      </c>
      <c r="S162" s="223" t="str">
        <f t="shared" si="21"/>
        <v/>
      </c>
      <c r="T162" s="224">
        <f t="shared" si="17"/>
        <v>0</v>
      </c>
      <c r="U162" s="161" t="str">
        <f>IF('（別紙2-12）3月1日～3月31日'!AI162&gt;15,"×","")</f>
        <v/>
      </c>
      <c r="V162" s="158" t="str">
        <f>IF('（別紙１）チェックリスト'!$B$43="",IF('（別紙2-12）3月1日～3月31日'!AI162&gt;10,"×",""),"")</f>
        <v/>
      </c>
      <c r="W162" s="158" t="str">
        <f>IF(C162="○",IF('（別紙2-12）3月1日～3月31日'!AI162&lt;=7,"","×"),"")</f>
        <v/>
      </c>
      <c r="X162" s="162" t="str">
        <f t="shared" si="22"/>
        <v/>
      </c>
    </row>
    <row r="163" spans="1:24" s="112" customFormat="1" ht="30" customHeight="1" thickBot="1" x14ac:dyDescent="0.45">
      <c r="A163" s="37">
        <v>150</v>
      </c>
      <c r="B163" s="107" t="str">
        <f>IF('（別紙2-12）3月1日～3月31日'!B163="","",'（別紙2-12）3月1日～3月31日'!B163)</f>
        <v/>
      </c>
      <c r="C163" s="235" t="str">
        <f>IF((COUNTA('（別紙2-1）4月1日～4月30日'!C163)+COUNTA('（別紙2-2）5月1日～5月31日'!C163)+COUNTA('（別紙2-3）6月1日～6月30日'!C163)+COUNTA('（別紙2-4）7月1日～7月31日'!C163)+COUNTA('（別紙2-5）8月1日～8月31日'!C163)+COUNTA('（別紙2-6）9月1日～9月30日'!C163)+COUNTA('（別紙2-7）10月1日～10月31日'!C163)+COUNTA('（別紙2-8）11月1日～11月30日'!C163)+COUNTA('（別紙2-9）12月1日～12月31日'!C163)+COUNTA('（別紙2-10）1月1日～1月31日'!C163)+COUNTA('（別紙2-11）2月1日～2月29日'!C163)+COUNTA('（別紙2-12）3月1日～3月31日'!C163))&gt;0,"○","")</f>
        <v/>
      </c>
      <c r="D163" s="209">
        <f>SUM('（別紙2-1）4月1日～4月30日'!$D163:$AG163)</f>
        <v>0</v>
      </c>
      <c r="E163" s="209">
        <f>SUM('（別紙2-2）5月1日～5月31日'!$D163:$AH163)</f>
        <v>0</v>
      </c>
      <c r="F163" s="209">
        <f>SUM('（別紙2-3）6月1日～6月30日'!$D163:$AG163)</f>
        <v>0</v>
      </c>
      <c r="G163" s="209">
        <f>SUM('（別紙2-4）7月1日～7月31日'!$D163:$AH163)</f>
        <v>0</v>
      </c>
      <c r="H163" s="209">
        <f>SUM('（別紙2-5）8月1日～8月31日'!$D163:$AH163)</f>
        <v>0</v>
      </c>
      <c r="I163" s="209">
        <f>SUM('（別紙2-6）9月1日～9月30日'!$D163:$AG163)</f>
        <v>0</v>
      </c>
      <c r="J163" s="209">
        <f>SUM('（別紙2-7）10月1日～10月31日'!$D163:$AH163)</f>
        <v>0</v>
      </c>
      <c r="K163" s="209">
        <f>SUM('（別紙2-8）11月1日～11月30日'!$D163:$AG163)</f>
        <v>0</v>
      </c>
      <c r="L163" s="209">
        <f>SUM('（別紙2-9）12月1日～12月31日'!$D163:$AH163)</f>
        <v>0</v>
      </c>
      <c r="M163" s="209">
        <f>SUM('（別紙2-10）1月1日～1月31日'!$D163:$AH163)</f>
        <v>0</v>
      </c>
      <c r="N163" s="209">
        <f>SUM('（別紙2-11）2月1日～2月29日'!$D163:$AF163)</f>
        <v>0</v>
      </c>
      <c r="O163" s="209">
        <f>SUM('（別紙2-12）3月1日～3月31日'!$D163:$AG163)</f>
        <v>0</v>
      </c>
      <c r="P163" s="210">
        <f t="shared" si="18"/>
        <v>0</v>
      </c>
      <c r="Q163" s="211" t="str">
        <f t="shared" si="19"/>
        <v/>
      </c>
      <c r="R163" s="211" t="str">
        <f t="shared" si="20"/>
        <v/>
      </c>
      <c r="S163" s="212" t="str">
        <f t="shared" si="21"/>
        <v/>
      </c>
      <c r="T163" s="213">
        <f t="shared" si="17"/>
        <v>0</v>
      </c>
      <c r="U163" s="165" t="str">
        <f>IF('（別紙2-12）3月1日～3月31日'!AI163&gt;15,"×","")</f>
        <v/>
      </c>
      <c r="V163" s="166" t="str">
        <f>IF('（別紙１）チェックリスト'!$B$43="",IF('（別紙2-12）3月1日～3月31日'!AI163&gt;10,"×",""),"")</f>
        <v/>
      </c>
      <c r="W163" s="166" t="str">
        <f>IF(C163="○",IF('（別紙2-12）3月1日～3月31日'!AI163&lt;=7,"","×"),"")</f>
        <v/>
      </c>
      <c r="X163" s="167" t="str">
        <f t="shared" si="22"/>
        <v/>
      </c>
    </row>
    <row r="164" spans="1:24" ht="30" hidden="1" customHeight="1" thickBot="1" x14ac:dyDescent="0.3">
      <c r="A164" s="29"/>
      <c r="B164" s="29"/>
      <c r="C164" s="29"/>
      <c r="D164" s="29"/>
      <c r="E164" s="29"/>
      <c r="F164" s="29"/>
      <c r="G164" s="29"/>
      <c r="H164" s="29"/>
      <c r="I164" s="29"/>
      <c r="J164" s="29"/>
      <c r="K164" s="29"/>
      <c r="L164" s="29"/>
      <c r="M164" s="29"/>
      <c r="N164" s="29"/>
      <c r="O164" s="29"/>
      <c r="P164" s="29">
        <f t="shared" ref="P164:T164" si="23">P11</f>
        <v>0</v>
      </c>
      <c r="Q164" s="29">
        <f t="shared" ref="Q164" si="24">Q11</f>
        <v>0</v>
      </c>
      <c r="R164" s="29">
        <f t="shared" si="23"/>
        <v>0</v>
      </c>
      <c r="S164" s="29">
        <f t="shared" si="23"/>
        <v>0</v>
      </c>
      <c r="T164" s="29">
        <f t="shared" si="23"/>
        <v>0</v>
      </c>
    </row>
    <row r="165" spans="1:24" ht="30" hidden="1" customHeight="1" x14ac:dyDescent="0.25">
      <c r="B165" s="29" t="s">
        <v>4</v>
      </c>
      <c r="C165" s="29"/>
      <c r="D165" s="29"/>
      <c r="E165" s="29"/>
      <c r="F165" s="29"/>
      <c r="G165" s="29"/>
      <c r="H165" s="29"/>
      <c r="I165" s="29"/>
      <c r="J165" s="29"/>
      <c r="K165" s="29"/>
      <c r="L165" s="29"/>
      <c r="M165" s="29"/>
      <c r="N165" s="29"/>
      <c r="O165" s="29"/>
      <c r="P165" s="29">
        <f t="shared" ref="P165:T165" si="25">IF(P164&gt;=5,P164,0)</f>
        <v>0</v>
      </c>
      <c r="Q165" s="29">
        <f t="shared" ref="Q165" si="26">IF(Q164&gt;=5,Q164,0)</f>
        <v>0</v>
      </c>
      <c r="R165" s="29">
        <f t="shared" si="25"/>
        <v>0</v>
      </c>
      <c r="S165" s="29">
        <f t="shared" si="25"/>
        <v>0</v>
      </c>
      <c r="T165" s="29">
        <f t="shared" si="25"/>
        <v>0</v>
      </c>
    </row>
    <row r="166" spans="1:24" ht="30" hidden="1" customHeight="1" thickBot="1" x14ac:dyDescent="0.3">
      <c r="B166" s="29" t="s">
        <v>12</v>
      </c>
      <c r="C166" s="29"/>
      <c r="D166" s="29"/>
      <c r="E166" s="29"/>
      <c r="F166" s="29"/>
      <c r="G166" s="29"/>
      <c r="H166" s="29"/>
      <c r="I166" s="29"/>
      <c r="J166" s="29"/>
      <c r="K166" s="29"/>
      <c r="L166" s="29"/>
      <c r="M166" s="29"/>
      <c r="N166" s="29"/>
      <c r="O166" s="29"/>
      <c r="P166" s="29">
        <f t="shared" ref="P166:T166" si="27">IF(P164&gt;=2,P164,0)</f>
        <v>0</v>
      </c>
      <c r="Q166" s="29">
        <f t="shared" ref="Q166" si="28">IF(Q164&gt;=2,Q164,0)</f>
        <v>0</v>
      </c>
      <c r="R166" s="29">
        <f t="shared" si="27"/>
        <v>0</v>
      </c>
      <c r="S166" s="29">
        <f t="shared" si="27"/>
        <v>0</v>
      </c>
      <c r="T166" s="29">
        <f t="shared" si="27"/>
        <v>0</v>
      </c>
    </row>
    <row r="167" spans="1:24" ht="29.25" hidden="1" customHeight="1" x14ac:dyDescent="0.25">
      <c r="B167" s="82" t="s">
        <v>39</v>
      </c>
      <c r="D167" s="29"/>
      <c r="E167" s="29"/>
      <c r="F167" s="29"/>
      <c r="G167" s="29"/>
      <c r="H167" s="29"/>
      <c r="I167" s="29"/>
      <c r="J167" s="29"/>
      <c r="K167" s="29"/>
      <c r="L167" s="29"/>
      <c r="M167" s="29"/>
      <c r="N167" s="29"/>
      <c r="O167" s="29"/>
      <c r="P167" s="29"/>
      <c r="Q167" s="29"/>
      <c r="R167" s="29"/>
      <c r="S167" s="29"/>
      <c r="T167" s="29"/>
    </row>
    <row r="168" spans="1:24" ht="29.25" customHeight="1" x14ac:dyDescent="0.25"/>
    <row r="169" spans="1:24" ht="29.25" customHeight="1" x14ac:dyDescent="0.25"/>
    <row r="170" spans="1:24" ht="29.25" customHeight="1" x14ac:dyDescent="0.25"/>
  </sheetData>
  <sheetProtection algorithmName="SHA-512" hashValue="VocOyseXRkqp8xxymt+/rBiDPDipe5Kd+2r4Zi4p281Yw4bcQpl2IcMRAfmDKiCRQ3lI2QZ7+K11QDvVLADslA==" saltValue="7jehxVM9KZRjs0NVgwkGwg==" spinCount="100000" sheet="1" objects="1" scenarios="1"/>
  <mergeCells count="18">
    <mergeCell ref="T11:T13"/>
    <mergeCell ref="A11:A13"/>
    <mergeCell ref="B11:B13"/>
    <mergeCell ref="C11:C13"/>
    <mergeCell ref="P11:P13"/>
    <mergeCell ref="Q11:Q13"/>
    <mergeCell ref="R11:R13"/>
    <mergeCell ref="S11:S13"/>
    <mergeCell ref="C2:G2"/>
    <mergeCell ref="C3:G3"/>
    <mergeCell ref="C5:G5"/>
    <mergeCell ref="M7:O7"/>
    <mergeCell ref="D7:L7"/>
    <mergeCell ref="U7:X7"/>
    <mergeCell ref="U8:U13"/>
    <mergeCell ref="X8:X13"/>
    <mergeCell ref="W8:W13"/>
    <mergeCell ref="V8:V13"/>
  </mergeCells>
  <phoneticPr fontId="1"/>
  <dataValidations disablePrompts="1" count="1">
    <dataValidation allowBlank="1" showErrorMessage="1" promptTitle="別紙1より施設種別を選択してください。" prompt="選択内容が自動で反映されます。" sqref="C5"/>
  </dataValidations>
  <printOptions horizontalCentered="1" verticalCentered="1"/>
  <pageMargins left="0.70866141732283472" right="0.70866141732283472" top="0.74803149606299213" bottom="0.74803149606299213" header="0.31496062992125984" footer="0.31496062992125984"/>
  <pageSetup paperSize="9" scale="3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
  <sheetViews>
    <sheetView zoomScale="90" zoomScaleNormal="90" workbookViewId="0"/>
  </sheetViews>
  <sheetFormatPr defaultRowHeight="14.25" x14ac:dyDescent="0.4"/>
  <cols>
    <col min="1" max="1" width="6" style="133" customWidth="1"/>
    <col min="2" max="2" width="9.625" style="133" bestFit="1" customWidth="1"/>
    <col min="3" max="3" width="9" style="133" bestFit="1" customWidth="1"/>
    <col min="4" max="4" width="11.125" style="133" bestFit="1" customWidth="1"/>
    <col min="5" max="5" width="17.5" style="133" bestFit="1" customWidth="1"/>
    <col min="6" max="6" width="22.375" style="133" customWidth="1"/>
    <col min="7" max="8" width="9" style="133"/>
    <col min="9" max="9" width="9.875" style="133" bestFit="1" customWidth="1"/>
    <col min="10" max="11" width="9.875" style="133" customWidth="1"/>
    <col min="12" max="12" width="8" style="133" bestFit="1" customWidth="1"/>
    <col min="13" max="48" width="5.25" style="133" customWidth="1"/>
    <col min="49" max="50" width="10" style="133" bestFit="1" customWidth="1"/>
    <col min="51" max="16384" width="9" style="133"/>
  </cols>
  <sheetData>
    <row r="1" spans="1:52" x14ac:dyDescent="0.4">
      <c r="M1" s="501" t="s">
        <v>115</v>
      </c>
      <c r="N1" s="502"/>
      <c r="O1" s="502"/>
      <c r="P1" s="502"/>
      <c r="Q1" s="502"/>
      <c r="R1" s="502"/>
      <c r="S1" s="502"/>
      <c r="T1" s="502"/>
      <c r="U1" s="502"/>
      <c r="V1" s="502"/>
      <c r="W1" s="502"/>
      <c r="X1" s="503"/>
      <c r="Y1" s="501" t="s">
        <v>118</v>
      </c>
      <c r="Z1" s="502"/>
      <c r="AA1" s="502"/>
      <c r="AB1" s="502"/>
      <c r="AC1" s="502"/>
      <c r="AD1" s="502"/>
      <c r="AE1" s="502"/>
      <c r="AF1" s="502"/>
      <c r="AG1" s="502"/>
      <c r="AH1" s="502"/>
      <c r="AI1" s="502"/>
      <c r="AJ1" s="503"/>
      <c r="AK1" s="501" t="s">
        <v>116</v>
      </c>
      <c r="AL1" s="502"/>
      <c r="AM1" s="502"/>
      <c r="AN1" s="502"/>
      <c r="AO1" s="502"/>
      <c r="AP1" s="502"/>
      <c r="AQ1" s="502"/>
      <c r="AR1" s="502"/>
      <c r="AS1" s="502"/>
      <c r="AT1" s="502"/>
      <c r="AU1" s="502"/>
      <c r="AV1" s="503"/>
    </row>
    <row r="2" spans="1:52" ht="51.75" customHeight="1" x14ac:dyDescent="0.4">
      <c r="A2" s="141" t="s">
        <v>77</v>
      </c>
      <c r="B2" s="141" t="s">
        <v>70</v>
      </c>
      <c r="C2" s="141" t="s">
        <v>71</v>
      </c>
      <c r="D2" s="141" t="s">
        <v>72</v>
      </c>
      <c r="E2" s="141" t="s">
        <v>73</v>
      </c>
      <c r="F2" s="141" t="s">
        <v>1</v>
      </c>
      <c r="G2" s="141" t="s">
        <v>69</v>
      </c>
      <c r="H2" s="141" t="s">
        <v>74</v>
      </c>
      <c r="I2" s="141" t="s">
        <v>76</v>
      </c>
      <c r="J2" s="141" t="s">
        <v>111</v>
      </c>
      <c r="K2" s="141" t="s">
        <v>112</v>
      </c>
      <c r="L2" s="258" t="s">
        <v>75</v>
      </c>
      <c r="M2" s="253" t="s">
        <v>90</v>
      </c>
      <c r="N2" s="148" t="s">
        <v>91</v>
      </c>
      <c r="O2" s="148" t="s">
        <v>92</v>
      </c>
      <c r="P2" s="148" t="s">
        <v>93</v>
      </c>
      <c r="Q2" s="148" t="s">
        <v>94</v>
      </c>
      <c r="R2" s="148" t="s">
        <v>95</v>
      </c>
      <c r="S2" s="148" t="s">
        <v>96</v>
      </c>
      <c r="T2" s="148" t="s">
        <v>97</v>
      </c>
      <c r="U2" s="148" t="s">
        <v>84</v>
      </c>
      <c r="V2" s="148" t="s">
        <v>98</v>
      </c>
      <c r="W2" s="148" t="s">
        <v>85</v>
      </c>
      <c r="X2" s="254" t="s">
        <v>86</v>
      </c>
      <c r="Y2" s="253" t="s">
        <v>90</v>
      </c>
      <c r="Z2" s="148" t="s">
        <v>91</v>
      </c>
      <c r="AA2" s="148" t="s">
        <v>92</v>
      </c>
      <c r="AB2" s="148" t="s">
        <v>93</v>
      </c>
      <c r="AC2" s="148" t="s">
        <v>94</v>
      </c>
      <c r="AD2" s="148" t="s">
        <v>95</v>
      </c>
      <c r="AE2" s="148" t="s">
        <v>96</v>
      </c>
      <c r="AF2" s="148" t="s">
        <v>97</v>
      </c>
      <c r="AG2" s="148" t="s">
        <v>84</v>
      </c>
      <c r="AH2" s="148" t="s">
        <v>98</v>
      </c>
      <c r="AI2" s="148" t="s">
        <v>85</v>
      </c>
      <c r="AJ2" s="254" t="s">
        <v>86</v>
      </c>
      <c r="AK2" s="253" t="s">
        <v>90</v>
      </c>
      <c r="AL2" s="148" t="s">
        <v>91</v>
      </c>
      <c r="AM2" s="148" t="s">
        <v>92</v>
      </c>
      <c r="AN2" s="148" t="s">
        <v>93</v>
      </c>
      <c r="AO2" s="148" t="s">
        <v>94</v>
      </c>
      <c r="AP2" s="148" t="s">
        <v>95</v>
      </c>
      <c r="AQ2" s="148" t="s">
        <v>96</v>
      </c>
      <c r="AR2" s="148" t="s">
        <v>97</v>
      </c>
      <c r="AS2" s="148" t="s">
        <v>84</v>
      </c>
      <c r="AT2" s="148" t="s">
        <v>98</v>
      </c>
      <c r="AU2" s="148" t="s">
        <v>85</v>
      </c>
      <c r="AV2" s="254" t="s">
        <v>86</v>
      </c>
      <c r="AW2" s="150" t="s">
        <v>83</v>
      </c>
      <c r="AX2" s="141" t="s">
        <v>82</v>
      </c>
      <c r="AY2" s="141" t="s">
        <v>78</v>
      </c>
      <c r="AZ2" s="144" t="s">
        <v>79</v>
      </c>
    </row>
    <row r="3" spans="1:52" ht="30" customHeight="1" thickBot="1" x14ac:dyDescent="0.45">
      <c r="A3" s="142"/>
      <c r="B3" s="143">
        <f>DATE('（別紙１）チェックリスト'!D51+2018,'（別紙１）チェックリスト'!G51,'（別紙１）チェックリスト'!J51)</f>
        <v>43069</v>
      </c>
      <c r="C3" s="144" t="str">
        <f>IF(('（別紙１）チェックリスト'!P51)="","",'（別紙１）チェックリスト'!P51)</f>
        <v/>
      </c>
      <c r="D3" s="144" t="str">
        <f>IF(('（別紙１）チェックリスト'!P53)="","",'（別紙１）チェックリスト'!P53)</f>
        <v/>
      </c>
      <c r="E3" s="144" t="str">
        <f>IF(('（別紙１）チェックリスト'!P54)="","",'（別紙１）チェックリスト'!P54)</f>
        <v>プルダウンより選択してください。</v>
      </c>
      <c r="F3" s="144" t="str">
        <f>IF(('（別紙１）チェックリスト'!P55)="","",'（別紙１）チェックリスト'!P55)</f>
        <v>プルダウンより選択してください。</v>
      </c>
      <c r="G3" s="145">
        <f>集計シート!B11</f>
        <v>0</v>
      </c>
      <c r="H3" s="145">
        <f>集計シート!C11</f>
        <v>0</v>
      </c>
      <c r="I3" s="146">
        <f>集計シート!T11</f>
        <v>0</v>
      </c>
      <c r="J3" s="239" t="str">
        <f>IFERROR(DATE(集計シート!AD2,集計シート!AE2,集計シート!AF2),"")</f>
        <v/>
      </c>
      <c r="K3" s="239" t="str">
        <f>IFERROR(DATE(集計シート!AD5,集計シート!AE5,集計シート!AF5),"")</f>
        <v/>
      </c>
      <c r="L3" s="259">
        <f>集計シート!P11</f>
        <v>0</v>
      </c>
      <c r="M3" s="255">
        <f>集計シート!D11</f>
        <v>0</v>
      </c>
      <c r="N3" s="256">
        <f>集計シート!E11</f>
        <v>0</v>
      </c>
      <c r="O3" s="256">
        <f>集計シート!F11</f>
        <v>0</v>
      </c>
      <c r="P3" s="256">
        <f>集計シート!G11</f>
        <v>0</v>
      </c>
      <c r="Q3" s="256">
        <f>集計シート!H11</f>
        <v>0</v>
      </c>
      <c r="R3" s="256">
        <f>集計シート!I11</f>
        <v>0</v>
      </c>
      <c r="S3" s="256">
        <f>集計シート!J11</f>
        <v>0</v>
      </c>
      <c r="T3" s="256">
        <f>集計シート!K11</f>
        <v>0</v>
      </c>
      <c r="U3" s="256">
        <f>集計シート!L11</f>
        <v>0</v>
      </c>
      <c r="V3" s="256">
        <f>集計シート!M11</f>
        <v>0</v>
      </c>
      <c r="W3" s="256">
        <f>集計シート!N11</f>
        <v>0</v>
      </c>
      <c r="X3" s="257">
        <f>集計シート!O11</f>
        <v>0</v>
      </c>
      <c r="Y3" s="255">
        <f>集計シート!D12</f>
        <v>0</v>
      </c>
      <c r="Z3" s="256">
        <f>集計シート!E12</f>
        <v>0</v>
      </c>
      <c r="AA3" s="256">
        <f>集計シート!F12</f>
        <v>0</v>
      </c>
      <c r="AB3" s="256">
        <f>集計シート!G12</f>
        <v>0</v>
      </c>
      <c r="AC3" s="256">
        <f>集計シート!H12</f>
        <v>0</v>
      </c>
      <c r="AD3" s="256">
        <f>集計シート!I12</f>
        <v>0</v>
      </c>
      <c r="AE3" s="256">
        <f>集計シート!J12</f>
        <v>0</v>
      </c>
      <c r="AF3" s="256">
        <f>集計シート!K12</f>
        <v>0</v>
      </c>
      <c r="AG3" s="256">
        <f>集計シート!L12</f>
        <v>0</v>
      </c>
      <c r="AH3" s="256">
        <f>集計シート!M12</f>
        <v>0</v>
      </c>
      <c r="AI3" s="256">
        <f>集計シート!N12</f>
        <v>0</v>
      </c>
      <c r="AJ3" s="257">
        <f>集計シート!O12</f>
        <v>0</v>
      </c>
      <c r="AK3" s="261">
        <f>+集計シート!D13</f>
        <v>0</v>
      </c>
      <c r="AL3" s="262">
        <f>+集計シート!E13</f>
        <v>0</v>
      </c>
      <c r="AM3" s="262">
        <f>+集計シート!F13</f>
        <v>0</v>
      </c>
      <c r="AN3" s="262">
        <f>+集計シート!G13</f>
        <v>0</v>
      </c>
      <c r="AO3" s="262">
        <f>+集計シート!H13</f>
        <v>0</v>
      </c>
      <c r="AP3" s="262">
        <f>+集計シート!I13</f>
        <v>0</v>
      </c>
      <c r="AQ3" s="262">
        <f>+集計シート!J13</f>
        <v>0</v>
      </c>
      <c r="AR3" s="262">
        <f>+集計シート!K13</f>
        <v>0</v>
      </c>
      <c r="AS3" s="262">
        <f>+集計シート!L13</f>
        <v>0</v>
      </c>
      <c r="AT3" s="262">
        <f>+集計シート!M13</f>
        <v>0</v>
      </c>
      <c r="AU3" s="262">
        <f>+集計シート!N13</f>
        <v>0</v>
      </c>
      <c r="AV3" s="263">
        <f>+集計シート!O13</f>
        <v>0</v>
      </c>
      <c r="AW3" s="151">
        <f>集計シート!Q11</f>
        <v>0</v>
      </c>
      <c r="AX3" s="142">
        <f>集計シート!R11</f>
        <v>0</v>
      </c>
      <c r="AY3" s="147">
        <f>IF(AND('（別紙１）チェックリスト'!G51&lt;4,VALUE(RIGHT(TEXT(AX3,0),2))&gt;'（別紙１）チェックリスト'!G51),'（別紙１）チェックリスト'!G51+12-VALUE(RIGHT(TEXT(AX3,0),2)),'（別紙１）チェックリスト'!G51-VALUE(RIGHT(TEXT(AX3,0),2)))</f>
        <v>0</v>
      </c>
      <c r="AZ3" s="145">
        <f>集計シート!S11</f>
        <v>0</v>
      </c>
    </row>
    <row r="4" spans="1:52" x14ac:dyDescent="0.4">
      <c r="B4" s="135"/>
      <c r="AY4" s="134"/>
    </row>
    <row r="5" spans="1:52" x14ac:dyDescent="0.4">
      <c r="AY5" s="134"/>
    </row>
    <row r="6" spans="1:52" x14ac:dyDescent="0.4">
      <c r="AY6" s="134"/>
    </row>
    <row r="7" spans="1:52" x14ac:dyDescent="0.4">
      <c r="AY7" s="134"/>
    </row>
    <row r="11" spans="1:52" x14ac:dyDescent="0.4">
      <c r="J11" s="240"/>
    </row>
    <row r="12" spans="1:52" x14ac:dyDescent="0.4">
      <c r="J12" s="135"/>
    </row>
  </sheetData>
  <sheetProtection algorithmName="SHA-512" hashValue="pg1iJ6K7JL9soOtLx9gfJd7fFxnezmoEZsBBi4RlZQpF0RzfVAi/PswaH0t8OCLKmI12prn1exMFjdbz47yTAw==" saltValue="ONYsxPlrZ0j1sQvccuQrFw==" spinCount="100000" sheet="1" objects="1" scenarios="1"/>
  <mergeCells count="3">
    <mergeCell ref="M1:X1"/>
    <mergeCell ref="Y1:AJ1"/>
    <mergeCell ref="AK1:AV1"/>
  </mergeCells>
  <phoneticPr fontId="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0"/>
  <sheetViews>
    <sheetView view="pageBreakPreview" zoomScale="70" zoomScaleNormal="60" zoomScaleSheetLayoutView="70" workbookViewId="0">
      <selection activeCell="B14" sqref="B14"/>
    </sheetView>
  </sheetViews>
  <sheetFormatPr defaultRowHeight="15.75" x14ac:dyDescent="0.25"/>
  <cols>
    <col min="1" max="1" width="5" style="22" customWidth="1"/>
    <col min="2" max="2" width="31.125" style="22" customWidth="1"/>
    <col min="3" max="3" width="8.75" style="22" customWidth="1"/>
    <col min="4" max="33" width="5" style="111" customWidth="1"/>
    <col min="34" max="34" width="5" style="30" customWidth="1"/>
    <col min="35" max="35" width="3.75" style="111" bestFit="1" customWidth="1"/>
    <col min="36" max="38" width="17.5" style="111" hidden="1" customWidth="1"/>
    <col min="39" max="39" width="5.25" style="111" hidden="1" customWidth="1"/>
    <col min="40" max="40" width="3.125" style="111" hidden="1" customWidth="1"/>
    <col min="41" max="44" width="9" style="111" customWidth="1"/>
    <col min="45" max="16384" width="9" style="111"/>
  </cols>
  <sheetData>
    <row r="1" spans="1:44" ht="29.25" customHeight="1" thickBot="1" x14ac:dyDescent="0.3">
      <c r="AH1" s="23" t="s">
        <v>87</v>
      </c>
    </row>
    <row r="2" spans="1:44"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c r="AH2" s="100"/>
    </row>
    <row r="3" spans="1:44"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25"/>
      <c r="AH3" s="78"/>
      <c r="AJ3" s="111" t="s">
        <v>2</v>
      </c>
    </row>
    <row r="4" spans="1:44"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78"/>
      <c r="AJ4" s="111" t="s">
        <v>4</v>
      </c>
      <c r="AL4" s="111">
        <v>500</v>
      </c>
      <c r="AM4" s="111">
        <v>5</v>
      </c>
    </row>
    <row r="5" spans="1:44"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25"/>
      <c r="AH5" s="77"/>
      <c r="AJ5" s="111" t="s">
        <v>12</v>
      </c>
      <c r="AL5" s="111">
        <v>200</v>
      </c>
      <c r="AM5" s="111">
        <v>2</v>
      </c>
    </row>
    <row r="6" spans="1:44"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3" t="str">
        <f>IF(COUNTIF(集計シート!$U$14:$U$163,"×")&gt;0,"療養日数は15日以内になるようにしてください。","")</f>
        <v/>
      </c>
    </row>
    <row r="7" spans="1:44" ht="30" customHeight="1" thickBot="1" x14ac:dyDescent="0.3">
      <c r="C7" s="444" t="s">
        <v>5</v>
      </c>
      <c r="D7" s="445"/>
      <c r="E7" s="446" t="s">
        <v>6</v>
      </c>
      <c r="F7" s="447"/>
      <c r="G7" s="447"/>
      <c r="H7" s="448" t="str">
        <f>IF(H5=AJ4,AL4,IF(H5=AJ5,AL5,""))</f>
        <v/>
      </c>
      <c r="I7" s="448"/>
      <c r="J7" s="449" t="s">
        <v>7</v>
      </c>
      <c r="K7" s="450"/>
      <c r="L7" s="451" t="s">
        <v>8</v>
      </c>
      <c r="M7" s="452"/>
      <c r="N7" s="452"/>
      <c r="O7" s="79" t="str">
        <f>IF(H5="大規模施設等（定員30人以上）",AM4,IF(H5="小規模施設等（定員29人以下）",AM5,""))</f>
        <v/>
      </c>
      <c r="P7" s="80" t="s">
        <v>9</v>
      </c>
      <c r="Q7" s="449" t="s">
        <v>10</v>
      </c>
      <c r="R7" s="450"/>
      <c r="T7" s="25"/>
      <c r="AH7" s="120" t="str">
        <f>IF(COUNTIF(集計シート!$V$14:$V$163,"×")&gt;0,"別紙1の4の要件を満たしていない場合は、療養日数が10日以内になるようにしてください。","")</f>
        <v/>
      </c>
      <c r="AJ7" s="187" t="s">
        <v>104</v>
      </c>
      <c r="AK7" s="188" t="s">
        <v>105</v>
      </c>
      <c r="AL7" s="189" t="s">
        <v>13</v>
      </c>
    </row>
    <row r="8" spans="1:44"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4" t="str">
        <f>IF(COUNTIF(集計シート!$W$14:$W$163,"×")&gt;0,"無症状者（検体採取日が令和5年1月1日以降）の療養日数は7日以内になるようにしてください。","")</f>
        <v/>
      </c>
      <c r="AJ8" s="190">
        <f>AH164</f>
        <v>0</v>
      </c>
      <c r="AK8" s="190" t="str">
        <f>IF(H5=AJ4,AH165,IF(H5=AJ5,AH166,"規模を選択してください"))</f>
        <v>規模を選択してください</v>
      </c>
      <c r="AL8" s="190">
        <f>AH167</f>
        <v>0</v>
      </c>
    </row>
    <row r="9" spans="1:44"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row>
    <row r="10" spans="1:44" s="112" customFormat="1" ht="30" customHeight="1" x14ac:dyDescent="0.4">
      <c r="A10" s="41"/>
      <c r="B10" s="42"/>
      <c r="C10" s="43" t="s">
        <v>15</v>
      </c>
      <c r="D10" s="44">
        <v>4</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97"/>
      <c r="AH10" s="433" t="s">
        <v>16</v>
      </c>
    </row>
    <row r="11" spans="1:44"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98">
        <v>30</v>
      </c>
      <c r="AH11" s="434"/>
      <c r="AJ11" s="236"/>
      <c r="AK11" s="236"/>
    </row>
    <row r="12" spans="1:44" s="112" customFormat="1" ht="30" customHeight="1" thickBot="1" x14ac:dyDescent="0.35">
      <c r="A12" s="431" t="s">
        <v>88</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J12" s="112" t="s">
        <v>107</v>
      </c>
      <c r="AK12" s="236" t="s">
        <v>109</v>
      </c>
    </row>
    <row r="13" spans="1:44"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58">
        <f t="shared" si="0"/>
        <v>0</v>
      </c>
      <c r="AH13" s="59">
        <f>SUM(D13:AG13)</f>
        <v>0</v>
      </c>
      <c r="AI13" s="112"/>
      <c r="AJ13" s="112">
        <f>MIN(AJ14:AJ163)</f>
        <v>0</v>
      </c>
      <c r="AK13" s="236">
        <f>MAX(AK14:AK163)</f>
        <v>0</v>
      </c>
      <c r="AL13" s="112"/>
      <c r="AM13" s="112"/>
      <c r="AN13" s="112"/>
      <c r="AO13" s="112"/>
      <c r="AP13" s="112"/>
      <c r="AQ13" s="112"/>
      <c r="AR13" s="112"/>
    </row>
    <row r="14" spans="1:44" s="112" customFormat="1" ht="30" customHeight="1" thickTop="1" x14ac:dyDescent="0.4">
      <c r="A14" s="60">
        <v>1</v>
      </c>
      <c r="B14" s="288"/>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95"/>
      <c r="AH14" s="152">
        <f>SUM(D14:AG14)</f>
        <v>0</v>
      </c>
      <c r="AJ14" s="112" t="str">
        <f>IFERROR(MATCH(0,INDEX(0/($D14:$AG14&lt;&gt;""),),0),"")</f>
        <v/>
      </c>
      <c r="AK14" s="236" t="str">
        <f>IFERROR(MATCH(MAX($D14:$AG14)+1,$D14:$AG14,1),"")</f>
        <v/>
      </c>
    </row>
    <row r="15" spans="1:44" s="112" customFormat="1" ht="30" customHeight="1" x14ac:dyDescent="0.4">
      <c r="A15" s="33">
        <v>2</v>
      </c>
      <c r="B15" s="288"/>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94"/>
      <c r="AH15" s="34">
        <f t="shared" ref="AH15:AH78" si="1">SUM(D15:AG15)</f>
        <v>0</v>
      </c>
      <c r="AJ15" s="112" t="str">
        <f t="shared" ref="AJ15:AJ78" si="2">IFERROR(MATCH(0,INDEX(0/($D15:$AG15&lt;&gt;""),),0),"")</f>
        <v/>
      </c>
      <c r="AK15" s="236" t="str">
        <f t="shared" ref="AK15:AK78" si="3">IFERROR(MATCH(MAX($D15:$AG15)+1,$D15:$AG15,1),"")</f>
        <v/>
      </c>
    </row>
    <row r="16" spans="1:44" s="112" customFormat="1" ht="30" customHeight="1" x14ac:dyDescent="0.4">
      <c r="A16" s="33">
        <v>3</v>
      </c>
      <c r="B16" s="288"/>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94"/>
      <c r="AH16" s="34">
        <f t="shared" si="1"/>
        <v>0</v>
      </c>
      <c r="AJ16" s="112" t="str">
        <f t="shared" si="2"/>
        <v/>
      </c>
      <c r="AK16" s="236" t="str">
        <f t="shared" si="3"/>
        <v/>
      </c>
    </row>
    <row r="17" spans="1:37" s="112" customFormat="1" ht="30" customHeight="1" x14ac:dyDescent="0.4">
      <c r="A17" s="33">
        <v>4</v>
      </c>
      <c r="B17" s="288"/>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94"/>
      <c r="AH17" s="34">
        <f t="shared" si="1"/>
        <v>0</v>
      </c>
      <c r="AJ17" s="112" t="str">
        <f t="shared" si="2"/>
        <v/>
      </c>
      <c r="AK17" s="236" t="str">
        <f t="shared" si="3"/>
        <v/>
      </c>
    </row>
    <row r="18" spans="1:37" s="112" customFormat="1" ht="30" customHeight="1" thickBot="1" x14ac:dyDescent="0.45">
      <c r="A18" s="37">
        <v>5</v>
      </c>
      <c r="B18" s="289"/>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93"/>
      <c r="AH18" s="38">
        <f t="shared" si="1"/>
        <v>0</v>
      </c>
      <c r="AJ18" s="112" t="str">
        <f t="shared" si="2"/>
        <v/>
      </c>
      <c r="AK18" s="236" t="str">
        <f t="shared" si="3"/>
        <v/>
      </c>
    </row>
    <row r="19" spans="1:37" s="112" customFormat="1" ht="30" customHeight="1" x14ac:dyDescent="0.4">
      <c r="A19" s="60">
        <v>6</v>
      </c>
      <c r="B19" s="290"/>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95"/>
      <c r="AH19" s="62">
        <f t="shared" si="1"/>
        <v>0</v>
      </c>
      <c r="AJ19" s="112" t="str">
        <f t="shared" si="2"/>
        <v/>
      </c>
      <c r="AK19" s="236" t="str">
        <f t="shared" si="3"/>
        <v/>
      </c>
    </row>
    <row r="20" spans="1:37" s="112" customFormat="1" ht="30" customHeight="1" x14ac:dyDescent="0.4">
      <c r="A20" s="33">
        <v>7</v>
      </c>
      <c r="B20" s="288"/>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94"/>
      <c r="AH20" s="34">
        <f t="shared" si="1"/>
        <v>0</v>
      </c>
      <c r="AJ20" s="112" t="str">
        <f t="shared" si="2"/>
        <v/>
      </c>
      <c r="AK20" s="236" t="str">
        <f t="shared" si="3"/>
        <v/>
      </c>
    </row>
    <row r="21" spans="1:37" s="112" customFormat="1" ht="30" customHeight="1" x14ac:dyDescent="0.4">
      <c r="A21" s="33">
        <v>8</v>
      </c>
      <c r="B21" s="288"/>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94"/>
      <c r="AH21" s="34">
        <f t="shared" si="1"/>
        <v>0</v>
      </c>
      <c r="AJ21" s="112" t="str">
        <f t="shared" si="2"/>
        <v/>
      </c>
      <c r="AK21" s="236" t="str">
        <f t="shared" si="3"/>
        <v/>
      </c>
    </row>
    <row r="22" spans="1:37" s="112" customFormat="1" ht="30" customHeight="1" x14ac:dyDescent="0.4">
      <c r="A22" s="33">
        <v>9</v>
      </c>
      <c r="B22" s="288"/>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94"/>
      <c r="AH22" s="34">
        <f t="shared" si="1"/>
        <v>0</v>
      </c>
      <c r="AJ22" s="112" t="str">
        <f t="shared" si="2"/>
        <v/>
      </c>
      <c r="AK22" s="236" t="str">
        <f t="shared" si="3"/>
        <v/>
      </c>
    </row>
    <row r="23" spans="1:37" s="112" customFormat="1" ht="30" customHeight="1" thickBot="1" x14ac:dyDescent="0.45">
      <c r="A23" s="37">
        <v>10</v>
      </c>
      <c r="B23" s="289"/>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93"/>
      <c r="AH23" s="38">
        <f t="shared" si="1"/>
        <v>0</v>
      </c>
      <c r="AJ23" s="112" t="str">
        <f t="shared" si="2"/>
        <v/>
      </c>
      <c r="AK23" s="236" t="str">
        <f t="shared" si="3"/>
        <v/>
      </c>
    </row>
    <row r="24" spans="1:37" s="112" customFormat="1" ht="30" customHeight="1" x14ac:dyDescent="0.4">
      <c r="A24" s="60">
        <v>11</v>
      </c>
      <c r="B24" s="290"/>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95"/>
      <c r="AH24" s="62">
        <f t="shared" si="1"/>
        <v>0</v>
      </c>
      <c r="AJ24" s="112" t="str">
        <f t="shared" si="2"/>
        <v/>
      </c>
      <c r="AK24" s="236" t="str">
        <f t="shared" si="3"/>
        <v/>
      </c>
    </row>
    <row r="25" spans="1:37" s="112" customFormat="1" ht="30" customHeight="1" x14ac:dyDescent="0.4">
      <c r="A25" s="33">
        <v>12</v>
      </c>
      <c r="B25" s="288"/>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94"/>
      <c r="AH25" s="34">
        <f t="shared" si="1"/>
        <v>0</v>
      </c>
      <c r="AJ25" s="112" t="str">
        <f t="shared" si="2"/>
        <v/>
      </c>
      <c r="AK25" s="236" t="str">
        <f t="shared" si="3"/>
        <v/>
      </c>
    </row>
    <row r="26" spans="1:37" s="112" customFormat="1" ht="30" customHeight="1" x14ac:dyDescent="0.4">
      <c r="A26" s="33">
        <v>13</v>
      </c>
      <c r="B26" s="288"/>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94"/>
      <c r="AH26" s="34">
        <f t="shared" si="1"/>
        <v>0</v>
      </c>
      <c r="AJ26" s="112" t="str">
        <f t="shared" si="2"/>
        <v/>
      </c>
      <c r="AK26" s="236" t="str">
        <f t="shared" si="3"/>
        <v/>
      </c>
    </row>
    <row r="27" spans="1:37" s="112" customFormat="1" ht="30" customHeight="1" x14ac:dyDescent="0.4">
      <c r="A27" s="33">
        <v>14</v>
      </c>
      <c r="B27" s="288"/>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94"/>
      <c r="AH27" s="34">
        <f t="shared" si="1"/>
        <v>0</v>
      </c>
      <c r="AJ27" s="112" t="str">
        <f t="shared" si="2"/>
        <v/>
      </c>
      <c r="AK27" s="236" t="str">
        <f t="shared" si="3"/>
        <v/>
      </c>
    </row>
    <row r="28" spans="1:37" s="112" customFormat="1" ht="30" customHeight="1" thickBot="1" x14ac:dyDescent="0.45">
      <c r="A28" s="37">
        <v>15</v>
      </c>
      <c r="B28" s="289"/>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93"/>
      <c r="AH28" s="38">
        <f t="shared" si="1"/>
        <v>0</v>
      </c>
      <c r="AJ28" s="112" t="str">
        <f t="shared" si="2"/>
        <v/>
      </c>
      <c r="AK28" s="236" t="str">
        <f t="shared" si="3"/>
        <v/>
      </c>
    </row>
    <row r="29" spans="1:37" s="112" customFormat="1" ht="30" customHeight="1" x14ac:dyDescent="0.4">
      <c r="A29" s="60">
        <v>16</v>
      </c>
      <c r="B29" s="290"/>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95"/>
      <c r="AH29" s="62">
        <f t="shared" si="1"/>
        <v>0</v>
      </c>
      <c r="AJ29" s="112" t="str">
        <f t="shared" si="2"/>
        <v/>
      </c>
      <c r="AK29" s="236" t="str">
        <f t="shared" si="3"/>
        <v/>
      </c>
    </row>
    <row r="30" spans="1:37" s="112" customFormat="1" ht="30" customHeight="1" x14ac:dyDescent="0.4">
      <c r="A30" s="33">
        <v>17</v>
      </c>
      <c r="B30" s="288"/>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94"/>
      <c r="AH30" s="34">
        <f t="shared" si="1"/>
        <v>0</v>
      </c>
      <c r="AJ30" s="112" t="str">
        <f t="shared" si="2"/>
        <v/>
      </c>
      <c r="AK30" s="236" t="str">
        <f t="shared" si="3"/>
        <v/>
      </c>
    </row>
    <row r="31" spans="1:37" s="112" customFormat="1" ht="30" customHeight="1" x14ac:dyDescent="0.4">
      <c r="A31" s="33">
        <v>18</v>
      </c>
      <c r="B31" s="288"/>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94"/>
      <c r="AH31" s="34">
        <f t="shared" si="1"/>
        <v>0</v>
      </c>
      <c r="AJ31" s="112" t="str">
        <f t="shared" si="2"/>
        <v/>
      </c>
      <c r="AK31" s="236" t="str">
        <f t="shared" si="3"/>
        <v/>
      </c>
    </row>
    <row r="32" spans="1:37" s="112" customFormat="1" ht="30" customHeight="1" x14ac:dyDescent="0.4">
      <c r="A32" s="33">
        <v>19</v>
      </c>
      <c r="B32" s="288"/>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94"/>
      <c r="AH32" s="34">
        <f t="shared" si="1"/>
        <v>0</v>
      </c>
      <c r="AJ32" s="112" t="str">
        <f t="shared" si="2"/>
        <v/>
      </c>
      <c r="AK32" s="236" t="str">
        <f t="shared" si="3"/>
        <v/>
      </c>
    </row>
    <row r="33" spans="1:44" s="112" customFormat="1" ht="30" customHeight="1" thickBot="1" x14ac:dyDescent="0.45">
      <c r="A33" s="37">
        <v>20</v>
      </c>
      <c r="B33" s="289"/>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93"/>
      <c r="AH33" s="38">
        <f t="shared" si="1"/>
        <v>0</v>
      </c>
      <c r="AJ33" s="112" t="str">
        <f t="shared" si="2"/>
        <v/>
      </c>
      <c r="AK33" s="236" t="str">
        <f t="shared" si="3"/>
        <v/>
      </c>
    </row>
    <row r="34" spans="1:44" s="112" customFormat="1" ht="30" customHeight="1" x14ac:dyDescent="0.4">
      <c r="A34" s="60">
        <v>21</v>
      </c>
      <c r="B34" s="290"/>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95"/>
      <c r="AH34" s="62">
        <f t="shared" si="1"/>
        <v>0</v>
      </c>
      <c r="AJ34" s="112" t="str">
        <f t="shared" si="2"/>
        <v/>
      </c>
      <c r="AK34" s="236" t="str">
        <f t="shared" si="3"/>
        <v/>
      </c>
    </row>
    <row r="35" spans="1:44" s="112" customFormat="1" ht="30" customHeight="1" x14ac:dyDescent="0.4">
      <c r="A35" s="33">
        <v>22</v>
      </c>
      <c r="B35" s="288"/>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94"/>
      <c r="AH35" s="34">
        <f t="shared" si="1"/>
        <v>0</v>
      </c>
      <c r="AJ35" s="112" t="str">
        <f t="shared" si="2"/>
        <v/>
      </c>
      <c r="AK35" s="236" t="str">
        <f t="shared" si="3"/>
        <v/>
      </c>
    </row>
    <row r="36" spans="1:44" s="112" customFormat="1" ht="30" customHeight="1" x14ac:dyDescent="0.4">
      <c r="A36" s="33">
        <v>23</v>
      </c>
      <c r="B36" s="288"/>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94"/>
      <c r="AH36" s="34">
        <f t="shared" si="1"/>
        <v>0</v>
      </c>
      <c r="AJ36" s="112" t="str">
        <f t="shared" si="2"/>
        <v/>
      </c>
      <c r="AK36" s="236" t="str">
        <f t="shared" si="3"/>
        <v/>
      </c>
    </row>
    <row r="37" spans="1:44" s="112" customFormat="1" ht="30" customHeight="1" x14ac:dyDescent="0.4">
      <c r="A37" s="33">
        <v>24</v>
      </c>
      <c r="B37" s="288"/>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94"/>
      <c r="AH37" s="34">
        <f t="shared" si="1"/>
        <v>0</v>
      </c>
      <c r="AJ37" s="112" t="str">
        <f t="shared" si="2"/>
        <v/>
      </c>
      <c r="AK37" s="236" t="str">
        <f t="shared" si="3"/>
        <v/>
      </c>
    </row>
    <row r="38" spans="1:44" ht="30" customHeight="1" thickBot="1" x14ac:dyDescent="0.3">
      <c r="A38" s="37">
        <v>25</v>
      </c>
      <c r="B38" s="289"/>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93"/>
      <c r="AH38" s="38">
        <f t="shared" si="1"/>
        <v>0</v>
      </c>
      <c r="AI38" s="112"/>
      <c r="AJ38" s="112" t="str">
        <f t="shared" si="2"/>
        <v/>
      </c>
      <c r="AK38" s="236" t="str">
        <f t="shared" si="3"/>
        <v/>
      </c>
      <c r="AL38" s="112"/>
      <c r="AM38" s="112"/>
      <c r="AN38" s="112"/>
      <c r="AO38" s="112"/>
      <c r="AP38" s="112"/>
      <c r="AQ38" s="112"/>
      <c r="AR38" s="112"/>
    </row>
    <row r="39" spans="1:44" ht="30" customHeight="1" x14ac:dyDescent="0.25">
      <c r="A39" s="31">
        <v>26</v>
      </c>
      <c r="B39" s="290"/>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95"/>
      <c r="AH39" s="32">
        <f t="shared" si="1"/>
        <v>0</v>
      </c>
      <c r="AI39" s="112"/>
      <c r="AJ39" s="112" t="str">
        <f t="shared" si="2"/>
        <v/>
      </c>
      <c r="AK39" s="236" t="str">
        <f t="shared" si="3"/>
        <v/>
      </c>
      <c r="AL39" s="112"/>
      <c r="AM39" s="112"/>
      <c r="AN39" s="112"/>
      <c r="AO39" s="112"/>
      <c r="AP39" s="112"/>
      <c r="AQ39" s="112"/>
      <c r="AR39" s="112"/>
    </row>
    <row r="40" spans="1:44" ht="30" customHeight="1" x14ac:dyDescent="0.25">
      <c r="A40" s="33">
        <v>27</v>
      </c>
      <c r="B40" s="288"/>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94"/>
      <c r="AH40" s="34">
        <f t="shared" si="1"/>
        <v>0</v>
      </c>
      <c r="AI40" s="112"/>
      <c r="AJ40" s="112" t="str">
        <f t="shared" si="2"/>
        <v/>
      </c>
      <c r="AK40" s="236" t="str">
        <f t="shared" si="3"/>
        <v/>
      </c>
      <c r="AL40" s="112"/>
      <c r="AM40" s="112"/>
      <c r="AN40" s="112"/>
      <c r="AO40" s="112"/>
      <c r="AP40" s="112"/>
      <c r="AQ40" s="112"/>
      <c r="AR40" s="112"/>
    </row>
    <row r="41" spans="1:44" ht="30" customHeight="1" x14ac:dyDescent="0.25">
      <c r="A41" s="33">
        <v>28</v>
      </c>
      <c r="B41" s="288"/>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94"/>
      <c r="AH41" s="34">
        <f t="shared" si="1"/>
        <v>0</v>
      </c>
      <c r="AI41" s="112"/>
      <c r="AJ41" s="112" t="str">
        <f t="shared" si="2"/>
        <v/>
      </c>
      <c r="AK41" s="236" t="str">
        <f t="shared" si="3"/>
        <v/>
      </c>
      <c r="AL41" s="112"/>
      <c r="AM41" s="112"/>
      <c r="AN41" s="112"/>
      <c r="AO41" s="112"/>
      <c r="AP41" s="112"/>
      <c r="AQ41" s="112"/>
      <c r="AR41" s="112"/>
    </row>
    <row r="42" spans="1:44" s="112" customFormat="1" ht="30" customHeight="1" x14ac:dyDescent="0.4">
      <c r="A42" s="33">
        <v>29</v>
      </c>
      <c r="B42" s="288"/>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94"/>
      <c r="AH42" s="34">
        <f t="shared" si="1"/>
        <v>0</v>
      </c>
      <c r="AJ42" s="112" t="str">
        <f t="shared" si="2"/>
        <v/>
      </c>
      <c r="AK42" s="236" t="str">
        <f t="shared" si="3"/>
        <v/>
      </c>
    </row>
    <row r="43" spans="1:44" s="112" customFormat="1" ht="30" customHeight="1" thickBot="1" x14ac:dyDescent="0.45">
      <c r="A43" s="35">
        <v>30</v>
      </c>
      <c r="B43" s="289"/>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93"/>
      <c r="AH43" s="36">
        <f t="shared" si="1"/>
        <v>0</v>
      </c>
      <c r="AJ43" s="112" t="str">
        <f t="shared" si="2"/>
        <v/>
      </c>
      <c r="AK43" s="236" t="str">
        <f t="shared" si="3"/>
        <v/>
      </c>
    </row>
    <row r="44" spans="1:44" s="112" customFormat="1" ht="30" customHeight="1" x14ac:dyDescent="0.4">
      <c r="A44" s="71">
        <v>31</v>
      </c>
      <c r="B44" s="290"/>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95"/>
      <c r="AH44" s="59">
        <f t="shared" si="1"/>
        <v>0</v>
      </c>
      <c r="AJ44" s="112" t="str">
        <f t="shared" si="2"/>
        <v/>
      </c>
      <c r="AK44" s="236" t="str">
        <f t="shared" si="3"/>
        <v/>
      </c>
    </row>
    <row r="45" spans="1:44" s="112" customFormat="1" ht="30" customHeight="1" x14ac:dyDescent="0.4">
      <c r="A45" s="35">
        <v>32</v>
      </c>
      <c r="B45" s="288"/>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94"/>
      <c r="AH45" s="36">
        <f t="shared" si="1"/>
        <v>0</v>
      </c>
      <c r="AJ45" s="112" t="str">
        <f t="shared" si="2"/>
        <v/>
      </c>
      <c r="AK45" s="236" t="str">
        <f t="shared" si="3"/>
        <v/>
      </c>
    </row>
    <row r="46" spans="1:44" s="112" customFormat="1" ht="30" customHeight="1" x14ac:dyDescent="0.4">
      <c r="A46" s="35">
        <v>33</v>
      </c>
      <c r="B46" s="288"/>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94"/>
      <c r="AH46" s="36">
        <f t="shared" si="1"/>
        <v>0</v>
      </c>
      <c r="AJ46" s="112" t="str">
        <f t="shared" si="2"/>
        <v/>
      </c>
      <c r="AK46" s="236" t="str">
        <f t="shared" si="3"/>
        <v/>
      </c>
    </row>
    <row r="47" spans="1:44" s="112" customFormat="1" ht="30" customHeight="1" x14ac:dyDescent="0.4">
      <c r="A47" s="35">
        <v>34</v>
      </c>
      <c r="B47" s="288"/>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94"/>
      <c r="AH47" s="36">
        <f t="shared" si="1"/>
        <v>0</v>
      </c>
      <c r="AJ47" s="112" t="str">
        <f t="shared" si="2"/>
        <v/>
      </c>
      <c r="AK47" s="236" t="str">
        <f t="shared" si="3"/>
        <v/>
      </c>
    </row>
    <row r="48" spans="1:44" s="112" customFormat="1" ht="30" customHeight="1" thickBot="1" x14ac:dyDescent="0.45">
      <c r="A48" s="37">
        <v>35</v>
      </c>
      <c r="B48" s="289"/>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93"/>
      <c r="AH48" s="38">
        <f t="shared" si="1"/>
        <v>0</v>
      </c>
      <c r="AJ48" s="112" t="str">
        <f t="shared" si="2"/>
        <v/>
      </c>
      <c r="AK48" s="236" t="str">
        <f t="shared" si="3"/>
        <v/>
      </c>
    </row>
    <row r="49" spans="1:37" s="112" customFormat="1" ht="30" customHeight="1" x14ac:dyDescent="0.4">
      <c r="A49" s="64">
        <v>36</v>
      </c>
      <c r="B49" s="290"/>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96"/>
      <c r="AH49" s="70">
        <f t="shared" si="1"/>
        <v>0</v>
      </c>
      <c r="AJ49" s="112" t="str">
        <f t="shared" si="2"/>
        <v/>
      </c>
      <c r="AK49" s="236" t="str">
        <f t="shared" si="3"/>
        <v/>
      </c>
    </row>
    <row r="50" spans="1:37" s="112" customFormat="1" ht="30" customHeight="1" x14ac:dyDescent="0.4">
      <c r="A50" s="35">
        <v>37</v>
      </c>
      <c r="B50" s="288"/>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94"/>
      <c r="AH50" s="36">
        <f t="shared" si="1"/>
        <v>0</v>
      </c>
      <c r="AJ50" s="112" t="str">
        <f t="shared" si="2"/>
        <v/>
      </c>
      <c r="AK50" s="236" t="str">
        <f t="shared" si="3"/>
        <v/>
      </c>
    </row>
    <row r="51" spans="1:37" s="112" customFormat="1" ht="30" customHeight="1" x14ac:dyDescent="0.4">
      <c r="A51" s="35">
        <v>38</v>
      </c>
      <c r="B51" s="288"/>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94"/>
      <c r="AH51" s="36">
        <f t="shared" si="1"/>
        <v>0</v>
      </c>
      <c r="AJ51" s="112" t="str">
        <f t="shared" si="2"/>
        <v/>
      </c>
      <c r="AK51" s="236" t="str">
        <f t="shared" si="3"/>
        <v/>
      </c>
    </row>
    <row r="52" spans="1:37" s="112" customFormat="1" ht="30" customHeight="1" x14ac:dyDescent="0.4">
      <c r="A52" s="35">
        <v>39</v>
      </c>
      <c r="B52" s="288"/>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94"/>
      <c r="AH52" s="36">
        <f t="shared" si="1"/>
        <v>0</v>
      </c>
      <c r="AJ52" s="112" t="str">
        <f t="shared" si="2"/>
        <v/>
      </c>
      <c r="AK52" s="236" t="str">
        <f t="shared" si="3"/>
        <v/>
      </c>
    </row>
    <row r="53" spans="1:37" s="112" customFormat="1" ht="30" customHeight="1" thickBot="1" x14ac:dyDescent="0.45">
      <c r="A53" s="35">
        <v>40</v>
      </c>
      <c r="B53" s="289"/>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94"/>
      <c r="AH53" s="36">
        <f t="shared" si="1"/>
        <v>0</v>
      </c>
      <c r="AJ53" s="112" t="str">
        <f t="shared" si="2"/>
        <v/>
      </c>
      <c r="AK53" s="236" t="str">
        <f t="shared" si="3"/>
        <v/>
      </c>
    </row>
    <row r="54" spans="1:37" s="112" customFormat="1" ht="30" customHeight="1" x14ac:dyDescent="0.4">
      <c r="A54" s="71">
        <v>41</v>
      </c>
      <c r="B54" s="290"/>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95"/>
      <c r="AH54" s="59">
        <f t="shared" si="1"/>
        <v>0</v>
      </c>
      <c r="AJ54" s="112" t="str">
        <f t="shared" si="2"/>
        <v/>
      </c>
      <c r="AK54" s="236" t="str">
        <f t="shared" si="3"/>
        <v/>
      </c>
    </row>
    <row r="55" spans="1:37" s="112" customFormat="1" ht="30" customHeight="1" x14ac:dyDescent="0.4">
      <c r="A55" s="35">
        <v>42</v>
      </c>
      <c r="B55" s="288"/>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94"/>
      <c r="AH55" s="36">
        <f t="shared" si="1"/>
        <v>0</v>
      </c>
      <c r="AJ55" s="112" t="str">
        <f t="shared" si="2"/>
        <v/>
      </c>
      <c r="AK55" s="236" t="str">
        <f t="shared" si="3"/>
        <v/>
      </c>
    </row>
    <row r="56" spans="1:37" s="112" customFormat="1" ht="30" customHeight="1" x14ac:dyDescent="0.4">
      <c r="A56" s="35">
        <v>43</v>
      </c>
      <c r="B56" s="288"/>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94"/>
      <c r="AH56" s="36">
        <f t="shared" si="1"/>
        <v>0</v>
      </c>
      <c r="AJ56" s="112" t="str">
        <f t="shared" si="2"/>
        <v/>
      </c>
      <c r="AK56" s="236" t="str">
        <f t="shared" si="3"/>
        <v/>
      </c>
    </row>
    <row r="57" spans="1:37" s="112" customFormat="1" ht="30" customHeight="1" x14ac:dyDescent="0.4">
      <c r="A57" s="35">
        <v>44</v>
      </c>
      <c r="B57" s="288"/>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94"/>
      <c r="AH57" s="36">
        <f t="shared" si="1"/>
        <v>0</v>
      </c>
      <c r="AJ57" s="112" t="str">
        <f t="shared" si="2"/>
        <v/>
      </c>
      <c r="AK57" s="236" t="str">
        <f t="shared" si="3"/>
        <v/>
      </c>
    </row>
    <row r="58" spans="1:37" s="112" customFormat="1" ht="30" customHeight="1" thickBot="1" x14ac:dyDescent="0.45">
      <c r="A58" s="37">
        <v>45</v>
      </c>
      <c r="B58" s="289"/>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93"/>
      <c r="AH58" s="38">
        <f t="shared" si="1"/>
        <v>0</v>
      </c>
      <c r="AJ58" s="112" t="str">
        <f t="shared" si="2"/>
        <v/>
      </c>
      <c r="AK58" s="236" t="str">
        <f t="shared" si="3"/>
        <v/>
      </c>
    </row>
    <row r="59" spans="1:37" s="112" customFormat="1" ht="30" customHeight="1" x14ac:dyDescent="0.4">
      <c r="A59" s="64">
        <v>46</v>
      </c>
      <c r="B59" s="290"/>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96"/>
      <c r="AH59" s="70">
        <f t="shared" si="1"/>
        <v>0</v>
      </c>
      <c r="AJ59" s="112" t="str">
        <f t="shared" si="2"/>
        <v/>
      </c>
      <c r="AK59" s="236" t="str">
        <f t="shared" si="3"/>
        <v/>
      </c>
    </row>
    <row r="60" spans="1:37" s="112" customFormat="1" ht="30" customHeight="1" x14ac:dyDescent="0.4">
      <c r="A60" s="35">
        <v>47</v>
      </c>
      <c r="B60" s="288"/>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94"/>
      <c r="AH60" s="36">
        <f t="shared" si="1"/>
        <v>0</v>
      </c>
      <c r="AJ60" s="112" t="str">
        <f t="shared" si="2"/>
        <v/>
      </c>
      <c r="AK60" s="236" t="str">
        <f t="shared" si="3"/>
        <v/>
      </c>
    </row>
    <row r="61" spans="1:37" s="112" customFormat="1" ht="30" customHeight="1" x14ac:dyDescent="0.4">
      <c r="A61" s="35">
        <v>48</v>
      </c>
      <c r="B61" s="288"/>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94"/>
      <c r="AH61" s="36">
        <f t="shared" si="1"/>
        <v>0</v>
      </c>
      <c r="AJ61" s="112" t="str">
        <f t="shared" si="2"/>
        <v/>
      </c>
      <c r="AK61" s="236" t="str">
        <f t="shared" si="3"/>
        <v/>
      </c>
    </row>
    <row r="62" spans="1:37" s="112" customFormat="1" ht="30" customHeight="1" x14ac:dyDescent="0.4">
      <c r="A62" s="35">
        <v>49</v>
      </c>
      <c r="B62" s="288"/>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94"/>
      <c r="AH62" s="36">
        <f t="shared" si="1"/>
        <v>0</v>
      </c>
      <c r="AJ62" s="112" t="str">
        <f t="shared" si="2"/>
        <v/>
      </c>
      <c r="AK62" s="236" t="str">
        <f t="shared" si="3"/>
        <v/>
      </c>
    </row>
    <row r="63" spans="1:37" s="112" customFormat="1" ht="30" customHeight="1" thickBot="1" x14ac:dyDescent="0.45">
      <c r="A63" s="35">
        <v>50</v>
      </c>
      <c r="B63" s="289"/>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94"/>
      <c r="AH63" s="36">
        <f t="shared" si="1"/>
        <v>0</v>
      </c>
      <c r="AJ63" s="112" t="str">
        <f t="shared" si="2"/>
        <v/>
      </c>
      <c r="AK63" s="236" t="str">
        <f t="shared" si="3"/>
        <v/>
      </c>
    </row>
    <row r="64" spans="1:37" s="112" customFormat="1" ht="30" customHeight="1" x14ac:dyDescent="0.4">
      <c r="A64" s="71">
        <v>51</v>
      </c>
      <c r="B64" s="290"/>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95"/>
      <c r="AH64" s="59">
        <f t="shared" si="1"/>
        <v>0</v>
      </c>
      <c r="AJ64" s="112" t="str">
        <f t="shared" si="2"/>
        <v/>
      </c>
      <c r="AK64" s="236" t="str">
        <f t="shared" si="3"/>
        <v/>
      </c>
    </row>
    <row r="65" spans="1:37" s="112" customFormat="1" ht="30" customHeight="1" x14ac:dyDescent="0.4">
      <c r="A65" s="35">
        <v>52</v>
      </c>
      <c r="B65" s="288"/>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94"/>
      <c r="AH65" s="36">
        <f t="shared" si="1"/>
        <v>0</v>
      </c>
      <c r="AJ65" s="112" t="str">
        <f t="shared" si="2"/>
        <v/>
      </c>
      <c r="AK65" s="236" t="str">
        <f t="shared" si="3"/>
        <v/>
      </c>
    </row>
    <row r="66" spans="1:37" s="112" customFormat="1" ht="30" customHeight="1" x14ac:dyDescent="0.4">
      <c r="A66" s="35">
        <v>53</v>
      </c>
      <c r="B66" s="288"/>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94"/>
      <c r="AH66" s="36">
        <f t="shared" si="1"/>
        <v>0</v>
      </c>
      <c r="AJ66" s="112" t="str">
        <f t="shared" si="2"/>
        <v/>
      </c>
      <c r="AK66" s="236" t="str">
        <f t="shared" si="3"/>
        <v/>
      </c>
    </row>
    <row r="67" spans="1:37" s="112" customFormat="1" ht="30" customHeight="1" x14ac:dyDescent="0.4">
      <c r="A67" s="35">
        <v>54</v>
      </c>
      <c r="B67" s="288"/>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94"/>
      <c r="AH67" s="36">
        <f t="shared" si="1"/>
        <v>0</v>
      </c>
      <c r="AJ67" s="112" t="str">
        <f t="shared" si="2"/>
        <v/>
      </c>
      <c r="AK67" s="236" t="str">
        <f t="shared" si="3"/>
        <v/>
      </c>
    </row>
    <row r="68" spans="1:37" s="112" customFormat="1" ht="30" customHeight="1" thickBot="1" x14ac:dyDescent="0.45">
      <c r="A68" s="37">
        <v>55</v>
      </c>
      <c r="B68" s="289"/>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93"/>
      <c r="AH68" s="38">
        <f t="shared" si="1"/>
        <v>0</v>
      </c>
      <c r="AJ68" s="112" t="str">
        <f t="shared" si="2"/>
        <v/>
      </c>
      <c r="AK68" s="236" t="str">
        <f t="shared" si="3"/>
        <v/>
      </c>
    </row>
    <row r="69" spans="1:37" s="112" customFormat="1" ht="30" customHeight="1" x14ac:dyDescent="0.4">
      <c r="A69" s="64">
        <v>56</v>
      </c>
      <c r="B69" s="290"/>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96"/>
      <c r="AH69" s="70">
        <f t="shared" si="1"/>
        <v>0</v>
      </c>
      <c r="AJ69" s="112" t="str">
        <f t="shared" si="2"/>
        <v/>
      </c>
      <c r="AK69" s="236" t="str">
        <f t="shared" si="3"/>
        <v/>
      </c>
    </row>
    <row r="70" spans="1:37" s="112" customFormat="1" ht="30" customHeight="1" x14ac:dyDescent="0.4">
      <c r="A70" s="35">
        <v>57</v>
      </c>
      <c r="B70" s="288"/>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94"/>
      <c r="AH70" s="36">
        <f t="shared" si="1"/>
        <v>0</v>
      </c>
      <c r="AJ70" s="112" t="str">
        <f t="shared" si="2"/>
        <v/>
      </c>
      <c r="AK70" s="236" t="str">
        <f t="shared" si="3"/>
        <v/>
      </c>
    </row>
    <row r="71" spans="1:37" s="112" customFormat="1" ht="30" customHeight="1" x14ac:dyDescent="0.4">
      <c r="A71" s="35">
        <v>58</v>
      </c>
      <c r="B71" s="288"/>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94"/>
      <c r="AH71" s="36">
        <f t="shared" si="1"/>
        <v>0</v>
      </c>
      <c r="AJ71" s="112" t="str">
        <f t="shared" si="2"/>
        <v/>
      </c>
      <c r="AK71" s="236" t="str">
        <f t="shared" si="3"/>
        <v/>
      </c>
    </row>
    <row r="72" spans="1:37" s="112" customFormat="1" ht="30" customHeight="1" x14ac:dyDescent="0.4">
      <c r="A72" s="35">
        <v>59</v>
      </c>
      <c r="B72" s="288"/>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94"/>
      <c r="AH72" s="36">
        <f t="shared" si="1"/>
        <v>0</v>
      </c>
      <c r="AJ72" s="112" t="str">
        <f t="shared" si="2"/>
        <v/>
      </c>
      <c r="AK72" s="236" t="str">
        <f t="shared" si="3"/>
        <v/>
      </c>
    </row>
    <row r="73" spans="1:37" s="112" customFormat="1" ht="30" customHeight="1" thickBot="1" x14ac:dyDescent="0.45">
      <c r="A73" s="35">
        <v>60</v>
      </c>
      <c r="B73" s="291"/>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94"/>
      <c r="AH73" s="36">
        <f t="shared" si="1"/>
        <v>0</v>
      </c>
      <c r="AJ73" s="112" t="str">
        <f t="shared" si="2"/>
        <v/>
      </c>
      <c r="AK73" s="236" t="str">
        <f t="shared" si="3"/>
        <v/>
      </c>
    </row>
    <row r="74" spans="1:37" s="112" customFormat="1" ht="30" customHeight="1" x14ac:dyDescent="0.4">
      <c r="A74" s="71">
        <v>61</v>
      </c>
      <c r="B74" s="288"/>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95"/>
      <c r="AH74" s="59">
        <f t="shared" si="1"/>
        <v>0</v>
      </c>
      <c r="AJ74" s="112" t="str">
        <f t="shared" si="2"/>
        <v/>
      </c>
      <c r="AK74" s="236" t="str">
        <f t="shared" si="3"/>
        <v/>
      </c>
    </row>
    <row r="75" spans="1:37" s="112" customFormat="1" ht="30" customHeight="1" x14ac:dyDescent="0.4">
      <c r="A75" s="35">
        <v>62</v>
      </c>
      <c r="B75" s="288"/>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94"/>
      <c r="AH75" s="36">
        <f t="shared" si="1"/>
        <v>0</v>
      </c>
      <c r="AJ75" s="112" t="str">
        <f t="shared" si="2"/>
        <v/>
      </c>
      <c r="AK75" s="236" t="str">
        <f t="shared" si="3"/>
        <v/>
      </c>
    </row>
    <row r="76" spans="1:37" s="112" customFormat="1" ht="30" customHeight="1" x14ac:dyDescent="0.4">
      <c r="A76" s="35">
        <v>63</v>
      </c>
      <c r="B76" s="288"/>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94"/>
      <c r="AH76" s="36">
        <f t="shared" si="1"/>
        <v>0</v>
      </c>
      <c r="AJ76" s="112" t="str">
        <f t="shared" si="2"/>
        <v/>
      </c>
      <c r="AK76" s="236" t="str">
        <f t="shared" si="3"/>
        <v/>
      </c>
    </row>
    <row r="77" spans="1:37" s="112" customFormat="1" ht="30" customHeight="1" x14ac:dyDescent="0.4">
      <c r="A77" s="35">
        <v>64</v>
      </c>
      <c r="B77" s="288"/>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94"/>
      <c r="AH77" s="36">
        <f t="shared" si="1"/>
        <v>0</v>
      </c>
      <c r="AJ77" s="112" t="str">
        <f t="shared" si="2"/>
        <v/>
      </c>
      <c r="AK77" s="236" t="str">
        <f t="shared" si="3"/>
        <v/>
      </c>
    </row>
    <row r="78" spans="1:37" s="112" customFormat="1" ht="30" customHeight="1" thickBot="1" x14ac:dyDescent="0.45">
      <c r="A78" s="37">
        <v>65</v>
      </c>
      <c r="B78" s="289"/>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93"/>
      <c r="AH78" s="38">
        <f t="shared" si="1"/>
        <v>0</v>
      </c>
      <c r="AJ78" s="112" t="str">
        <f t="shared" si="2"/>
        <v/>
      </c>
      <c r="AK78" s="236" t="str">
        <f t="shared" si="3"/>
        <v/>
      </c>
    </row>
    <row r="79" spans="1:37" s="112" customFormat="1" ht="30" customHeight="1" x14ac:dyDescent="0.4">
      <c r="A79" s="64">
        <v>66</v>
      </c>
      <c r="B79" s="290"/>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96"/>
      <c r="AH79" s="70">
        <f t="shared" ref="AH79:AH142" si="4">SUM(D79:AG79)</f>
        <v>0</v>
      </c>
      <c r="AJ79" s="112" t="str">
        <f t="shared" ref="AJ79:AJ142" si="5">IFERROR(MATCH(0,INDEX(0/($D79:$AG79&lt;&gt;""),),0),"")</f>
        <v/>
      </c>
      <c r="AK79" s="236" t="str">
        <f t="shared" ref="AK79:AK142" si="6">IFERROR(MATCH(MAX($D79:$AG79)+1,$D79:$AG79,1),"")</f>
        <v/>
      </c>
    </row>
    <row r="80" spans="1:37" s="112" customFormat="1" ht="30" customHeight="1" x14ac:dyDescent="0.4">
      <c r="A80" s="35">
        <v>67</v>
      </c>
      <c r="B80" s="288"/>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94"/>
      <c r="AH80" s="36">
        <f t="shared" si="4"/>
        <v>0</v>
      </c>
      <c r="AJ80" s="112" t="str">
        <f t="shared" si="5"/>
        <v/>
      </c>
      <c r="AK80" s="236" t="str">
        <f t="shared" si="6"/>
        <v/>
      </c>
    </row>
    <row r="81" spans="1:37" s="112" customFormat="1" ht="30" customHeight="1" x14ac:dyDescent="0.4">
      <c r="A81" s="35">
        <v>68</v>
      </c>
      <c r="B81" s="288"/>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94"/>
      <c r="AH81" s="36">
        <f t="shared" si="4"/>
        <v>0</v>
      </c>
      <c r="AJ81" s="112" t="str">
        <f t="shared" si="5"/>
        <v/>
      </c>
      <c r="AK81" s="236" t="str">
        <f t="shared" si="6"/>
        <v/>
      </c>
    </row>
    <row r="82" spans="1:37" s="112" customFormat="1" ht="30" customHeight="1" x14ac:dyDescent="0.4">
      <c r="A82" s="35">
        <v>69</v>
      </c>
      <c r="B82" s="288"/>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94"/>
      <c r="AH82" s="36">
        <f t="shared" si="4"/>
        <v>0</v>
      </c>
      <c r="AJ82" s="112" t="str">
        <f t="shared" si="5"/>
        <v/>
      </c>
      <c r="AK82" s="236" t="str">
        <f t="shared" si="6"/>
        <v/>
      </c>
    </row>
    <row r="83" spans="1:37" s="112" customFormat="1" ht="30" customHeight="1" thickBot="1" x14ac:dyDescent="0.45">
      <c r="A83" s="35">
        <v>70</v>
      </c>
      <c r="B83" s="289"/>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94"/>
      <c r="AH83" s="36">
        <f t="shared" si="4"/>
        <v>0</v>
      </c>
      <c r="AJ83" s="112" t="str">
        <f t="shared" si="5"/>
        <v/>
      </c>
      <c r="AK83" s="236" t="str">
        <f t="shared" si="6"/>
        <v/>
      </c>
    </row>
    <row r="84" spans="1:37" s="112" customFormat="1" ht="30" customHeight="1" x14ac:dyDescent="0.4">
      <c r="A84" s="71">
        <v>71</v>
      </c>
      <c r="B84" s="290"/>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95"/>
      <c r="AH84" s="59">
        <f t="shared" si="4"/>
        <v>0</v>
      </c>
      <c r="AJ84" s="112" t="str">
        <f t="shared" si="5"/>
        <v/>
      </c>
      <c r="AK84" s="236" t="str">
        <f t="shared" si="6"/>
        <v/>
      </c>
    </row>
    <row r="85" spans="1:37" s="112" customFormat="1" ht="30" customHeight="1" x14ac:dyDescent="0.4">
      <c r="A85" s="35">
        <v>72</v>
      </c>
      <c r="B85" s="288"/>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94"/>
      <c r="AH85" s="36">
        <f t="shared" si="4"/>
        <v>0</v>
      </c>
      <c r="AJ85" s="112" t="str">
        <f t="shared" si="5"/>
        <v/>
      </c>
      <c r="AK85" s="236" t="str">
        <f t="shared" si="6"/>
        <v/>
      </c>
    </row>
    <row r="86" spans="1:37" s="112" customFormat="1" ht="30" customHeight="1" x14ac:dyDescent="0.4">
      <c r="A86" s="35">
        <v>73</v>
      </c>
      <c r="B86" s="288"/>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94"/>
      <c r="AH86" s="36">
        <f t="shared" si="4"/>
        <v>0</v>
      </c>
      <c r="AJ86" s="112" t="str">
        <f t="shared" si="5"/>
        <v/>
      </c>
      <c r="AK86" s="236" t="str">
        <f t="shared" si="6"/>
        <v/>
      </c>
    </row>
    <row r="87" spans="1:37" s="112" customFormat="1" ht="30" customHeight="1" x14ac:dyDescent="0.4">
      <c r="A87" s="35">
        <v>74</v>
      </c>
      <c r="B87" s="288"/>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94"/>
      <c r="AH87" s="36">
        <f t="shared" si="4"/>
        <v>0</v>
      </c>
      <c r="AJ87" s="112" t="str">
        <f t="shared" si="5"/>
        <v/>
      </c>
      <c r="AK87" s="236" t="str">
        <f t="shared" si="6"/>
        <v/>
      </c>
    </row>
    <row r="88" spans="1:37" s="112" customFormat="1" ht="30" customHeight="1" thickBot="1" x14ac:dyDescent="0.45">
      <c r="A88" s="37">
        <v>75</v>
      </c>
      <c r="B88" s="289"/>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93"/>
      <c r="AH88" s="38">
        <f t="shared" si="4"/>
        <v>0</v>
      </c>
      <c r="AJ88" s="112" t="str">
        <f t="shared" si="5"/>
        <v/>
      </c>
      <c r="AK88" s="236" t="str">
        <f t="shared" si="6"/>
        <v/>
      </c>
    </row>
    <row r="89" spans="1:37" s="112" customFormat="1" ht="30" customHeight="1" x14ac:dyDescent="0.4">
      <c r="A89" s="64">
        <v>76</v>
      </c>
      <c r="B89" s="290"/>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96"/>
      <c r="AH89" s="70">
        <f t="shared" si="4"/>
        <v>0</v>
      </c>
      <c r="AJ89" s="112" t="str">
        <f t="shared" si="5"/>
        <v/>
      </c>
      <c r="AK89" s="236" t="str">
        <f t="shared" si="6"/>
        <v/>
      </c>
    </row>
    <row r="90" spans="1:37" s="112" customFormat="1" ht="30" customHeight="1" x14ac:dyDescent="0.4">
      <c r="A90" s="35">
        <v>77</v>
      </c>
      <c r="B90" s="288"/>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94"/>
      <c r="AH90" s="36">
        <f t="shared" si="4"/>
        <v>0</v>
      </c>
      <c r="AJ90" s="112" t="str">
        <f t="shared" si="5"/>
        <v/>
      </c>
      <c r="AK90" s="236" t="str">
        <f t="shared" si="6"/>
        <v/>
      </c>
    </row>
    <row r="91" spans="1:37" s="112" customFormat="1" ht="30" customHeight="1" x14ac:dyDescent="0.4">
      <c r="A91" s="35">
        <v>78</v>
      </c>
      <c r="B91" s="288"/>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94"/>
      <c r="AH91" s="36">
        <f t="shared" si="4"/>
        <v>0</v>
      </c>
      <c r="AJ91" s="112" t="str">
        <f t="shared" si="5"/>
        <v/>
      </c>
      <c r="AK91" s="236" t="str">
        <f t="shared" si="6"/>
        <v/>
      </c>
    </row>
    <row r="92" spans="1:37" s="112" customFormat="1" ht="30" customHeight="1" x14ac:dyDescent="0.4">
      <c r="A92" s="35">
        <v>79</v>
      </c>
      <c r="B92" s="288"/>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94"/>
      <c r="AH92" s="36">
        <f t="shared" si="4"/>
        <v>0</v>
      </c>
      <c r="AJ92" s="112" t="str">
        <f t="shared" si="5"/>
        <v/>
      </c>
      <c r="AK92" s="236" t="str">
        <f t="shared" si="6"/>
        <v/>
      </c>
    </row>
    <row r="93" spans="1:37" s="112" customFormat="1" ht="30" customHeight="1" thickBot="1" x14ac:dyDescent="0.45">
      <c r="A93" s="35">
        <v>80</v>
      </c>
      <c r="B93" s="289"/>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94"/>
      <c r="AH93" s="36">
        <f t="shared" si="4"/>
        <v>0</v>
      </c>
      <c r="AJ93" s="112" t="str">
        <f t="shared" si="5"/>
        <v/>
      </c>
      <c r="AK93" s="236" t="str">
        <f t="shared" si="6"/>
        <v/>
      </c>
    </row>
    <row r="94" spans="1:37" s="112" customFormat="1" ht="30" customHeight="1" x14ac:dyDescent="0.4">
      <c r="A94" s="71">
        <v>81</v>
      </c>
      <c r="B94" s="290"/>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95"/>
      <c r="AH94" s="59">
        <f t="shared" si="4"/>
        <v>0</v>
      </c>
      <c r="AJ94" s="112" t="str">
        <f t="shared" si="5"/>
        <v/>
      </c>
      <c r="AK94" s="236" t="str">
        <f t="shared" si="6"/>
        <v/>
      </c>
    </row>
    <row r="95" spans="1:37" s="112" customFormat="1" ht="30" customHeight="1" x14ac:dyDescent="0.4">
      <c r="A95" s="35">
        <v>82</v>
      </c>
      <c r="B95" s="288"/>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94"/>
      <c r="AH95" s="36">
        <f t="shared" si="4"/>
        <v>0</v>
      </c>
      <c r="AJ95" s="112" t="str">
        <f t="shared" si="5"/>
        <v/>
      </c>
      <c r="AK95" s="236" t="str">
        <f t="shared" si="6"/>
        <v/>
      </c>
    </row>
    <row r="96" spans="1:37" s="112" customFormat="1" ht="30" customHeight="1" x14ac:dyDescent="0.4">
      <c r="A96" s="35">
        <v>83</v>
      </c>
      <c r="B96" s="288"/>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94"/>
      <c r="AH96" s="36">
        <f t="shared" si="4"/>
        <v>0</v>
      </c>
      <c r="AJ96" s="112" t="str">
        <f t="shared" si="5"/>
        <v/>
      </c>
      <c r="AK96" s="236" t="str">
        <f t="shared" si="6"/>
        <v/>
      </c>
    </row>
    <row r="97" spans="1:37" s="112" customFormat="1" ht="30" customHeight="1" x14ac:dyDescent="0.4">
      <c r="A97" s="35">
        <v>84</v>
      </c>
      <c r="B97" s="288"/>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94"/>
      <c r="AH97" s="36">
        <f t="shared" si="4"/>
        <v>0</v>
      </c>
      <c r="AJ97" s="112" t="str">
        <f t="shared" si="5"/>
        <v/>
      </c>
      <c r="AK97" s="236" t="str">
        <f t="shared" si="6"/>
        <v/>
      </c>
    </row>
    <row r="98" spans="1:37" s="112" customFormat="1" ht="30" customHeight="1" thickBot="1" x14ac:dyDescent="0.45">
      <c r="A98" s="37">
        <v>85</v>
      </c>
      <c r="B98" s="289"/>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93"/>
      <c r="AH98" s="38">
        <f t="shared" si="4"/>
        <v>0</v>
      </c>
      <c r="AJ98" s="112" t="str">
        <f t="shared" si="5"/>
        <v/>
      </c>
      <c r="AK98" s="236" t="str">
        <f t="shared" si="6"/>
        <v/>
      </c>
    </row>
    <row r="99" spans="1:37" s="112" customFormat="1" ht="30" customHeight="1" x14ac:dyDescent="0.4">
      <c r="A99" s="64">
        <v>86</v>
      </c>
      <c r="B99" s="290"/>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96"/>
      <c r="AH99" s="70">
        <f t="shared" si="4"/>
        <v>0</v>
      </c>
      <c r="AJ99" s="112" t="str">
        <f t="shared" si="5"/>
        <v/>
      </c>
      <c r="AK99" s="236" t="str">
        <f t="shared" si="6"/>
        <v/>
      </c>
    </row>
    <row r="100" spans="1:37" s="112" customFormat="1" ht="30" customHeight="1" x14ac:dyDescent="0.4">
      <c r="A100" s="35">
        <v>87</v>
      </c>
      <c r="B100" s="288"/>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94"/>
      <c r="AH100" s="36">
        <f t="shared" si="4"/>
        <v>0</v>
      </c>
      <c r="AJ100" s="112" t="str">
        <f t="shared" si="5"/>
        <v/>
      </c>
      <c r="AK100" s="236" t="str">
        <f t="shared" si="6"/>
        <v/>
      </c>
    </row>
    <row r="101" spans="1:37" s="112" customFormat="1" ht="30" customHeight="1" x14ac:dyDescent="0.4">
      <c r="A101" s="35">
        <v>88</v>
      </c>
      <c r="B101" s="288"/>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94"/>
      <c r="AH101" s="36">
        <f t="shared" si="4"/>
        <v>0</v>
      </c>
      <c r="AJ101" s="112" t="str">
        <f t="shared" si="5"/>
        <v/>
      </c>
      <c r="AK101" s="236" t="str">
        <f t="shared" si="6"/>
        <v/>
      </c>
    </row>
    <row r="102" spans="1:37" s="112" customFormat="1" ht="30" customHeight="1" x14ac:dyDescent="0.4">
      <c r="A102" s="35">
        <v>89</v>
      </c>
      <c r="B102" s="288"/>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94"/>
      <c r="AH102" s="36">
        <f t="shared" si="4"/>
        <v>0</v>
      </c>
      <c r="AJ102" s="112" t="str">
        <f t="shared" si="5"/>
        <v/>
      </c>
      <c r="AK102" s="236" t="str">
        <f t="shared" si="6"/>
        <v/>
      </c>
    </row>
    <row r="103" spans="1:37" s="112" customFormat="1" ht="30" customHeight="1" thickBot="1" x14ac:dyDescent="0.45">
      <c r="A103" s="35">
        <v>90</v>
      </c>
      <c r="B103" s="289"/>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94"/>
      <c r="AH103" s="36">
        <f t="shared" si="4"/>
        <v>0</v>
      </c>
      <c r="AJ103" s="112" t="str">
        <f t="shared" si="5"/>
        <v/>
      </c>
      <c r="AK103" s="236" t="str">
        <f t="shared" si="6"/>
        <v/>
      </c>
    </row>
    <row r="104" spans="1:37" s="112" customFormat="1" ht="30" customHeight="1" x14ac:dyDescent="0.4">
      <c r="A104" s="71">
        <v>91</v>
      </c>
      <c r="B104" s="290"/>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95"/>
      <c r="AH104" s="59">
        <f t="shared" si="4"/>
        <v>0</v>
      </c>
      <c r="AJ104" s="112" t="str">
        <f t="shared" si="5"/>
        <v/>
      </c>
      <c r="AK104" s="236" t="str">
        <f t="shared" si="6"/>
        <v/>
      </c>
    </row>
    <row r="105" spans="1:37" s="112" customFormat="1" ht="30" customHeight="1" x14ac:dyDescent="0.4">
      <c r="A105" s="35">
        <v>92</v>
      </c>
      <c r="B105" s="288"/>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94"/>
      <c r="AH105" s="36">
        <f t="shared" si="4"/>
        <v>0</v>
      </c>
      <c r="AJ105" s="112" t="str">
        <f t="shared" si="5"/>
        <v/>
      </c>
      <c r="AK105" s="236" t="str">
        <f t="shared" si="6"/>
        <v/>
      </c>
    </row>
    <row r="106" spans="1:37" s="112" customFormat="1" ht="30" customHeight="1" x14ac:dyDescent="0.4">
      <c r="A106" s="35">
        <v>93</v>
      </c>
      <c r="B106" s="288"/>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94"/>
      <c r="AH106" s="36">
        <f t="shared" si="4"/>
        <v>0</v>
      </c>
      <c r="AJ106" s="112" t="str">
        <f t="shared" si="5"/>
        <v/>
      </c>
      <c r="AK106" s="236" t="str">
        <f t="shared" si="6"/>
        <v/>
      </c>
    </row>
    <row r="107" spans="1:37" s="112" customFormat="1" ht="30" customHeight="1" x14ac:dyDescent="0.4">
      <c r="A107" s="35">
        <v>94</v>
      </c>
      <c r="B107" s="288"/>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94"/>
      <c r="AH107" s="36">
        <f t="shared" si="4"/>
        <v>0</v>
      </c>
      <c r="AJ107" s="112" t="str">
        <f t="shared" si="5"/>
        <v/>
      </c>
      <c r="AK107" s="236" t="str">
        <f t="shared" si="6"/>
        <v/>
      </c>
    </row>
    <row r="108" spans="1:37" s="112" customFormat="1" ht="30" customHeight="1" thickBot="1" x14ac:dyDescent="0.45">
      <c r="A108" s="37">
        <v>95</v>
      </c>
      <c r="B108" s="289"/>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93"/>
      <c r="AH108" s="38">
        <f t="shared" si="4"/>
        <v>0</v>
      </c>
      <c r="AJ108" s="112" t="str">
        <f t="shared" si="5"/>
        <v/>
      </c>
      <c r="AK108" s="236" t="str">
        <f t="shared" si="6"/>
        <v/>
      </c>
    </row>
    <row r="109" spans="1:37" s="112" customFormat="1" ht="30" customHeight="1" x14ac:dyDescent="0.4">
      <c r="A109" s="64">
        <v>96</v>
      </c>
      <c r="B109" s="290"/>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96"/>
      <c r="AH109" s="70">
        <f t="shared" si="4"/>
        <v>0</v>
      </c>
      <c r="AJ109" s="112" t="str">
        <f t="shared" si="5"/>
        <v/>
      </c>
      <c r="AK109" s="236" t="str">
        <f t="shared" si="6"/>
        <v/>
      </c>
    </row>
    <row r="110" spans="1:37" s="112" customFormat="1" ht="30" customHeight="1" x14ac:dyDescent="0.4">
      <c r="A110" s="35">
        <v>97</v>
      </c>
      <c r="B110" s="288"/>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94"/>
      <c r="AH110" s="36">
        <f t="shared" si="4"/>
        <v>0</v>
      </c>
      <c r="AJ110" s="112" t="str">
        <f t="shared" si="5"/>
        <v/>
      </c>
      <c r="AK110" s="236" t="str">
        <f t="shared" si="6"/>
        <v/>
      </c>
    </row>
    <row r="111" spans="1:37" s="112" customFormat="1" ht="30" customHeight="1" x14ac:dyDescent="0.4">
      <c r="A111" s="35">
        <v>98</v>
      </c>
      <c r="B111" s="288"/>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94"/>
      <c r="AH111" s="36">
        <f t="shared" si="4"/>
        <v>0</v>
      </c>
      <c r="AJ111" s="112" t="str">
        <f t="shared" si="5"/>
        <v/>
      </c>
      <c r="AK111" s="236" t="str">
        <f t="shared" si="6"/>
        <v/>
      </c>
    </row>
    <row r="112" spans="1:37" s="112" customFormat="1" ht="30" customHeight="1" x14ac:dyDescent="0.4">
      <c r="A112" s="35">
        <v>99</v>
      </c>
      <c r="B112" s="288"/>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94"/>
      <c r="AH112" s="36">
        <f t="shared" si="4"/>
        <v>0</v>
      </c>
      <c r="AJ112" s="112" t="str">
        <f t="shared" si="5"/>
        <v/>
      </c>
      <c r="AK112" s="236" t="str">
        <f t="shared" si="6"/>
        <v/>
      </c>
    </row>
    <row r="113" spans="1:37" s="112" customFormat="1" ht="30" customHeight="1" thickBot="1" x14ac:dyDescent="0.45">
      <c r="A113" s="35">
        <v>100</v>
      </c>
      <c r="B113" s="289"/>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94"/>
      <c r="AH113" s="36">
        <f t="shared" si="4"/>
        <v>0</v>
      </c>
      <c r="AJ113" s="112" t="str">
        <f t="shared" si="5"/>
        <v/>
      </c>
      <c r="AK113" s="236" t="str">
        <f t="shared" si="6"/>
        <v/>
      </c>
    </row>
    <row r="114" spans="1:37" s="112" customFormat="1" ht="30" customHeight="1" x14ac:dyDescent="0.4">
      <c r="A114" s="71">
        <v>101</v>
      </c>
      <c r="B114" s="290"/>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95"/>
      <c r="AH114" s="59">
        <f t="shared" si="4"/>
        <v>0</v>
      </c>
      <c r="AJ114" s="112" t="str">
        <f t="shared" si="5"/>
        <v/>
      </c>
      <c r="AK114" s="236" t="str">
        <f t="shared" si="6"/>
        <v/>
      </c>
    </row>
    <row r="115" spans="1:37" s="112" customFormat="1" ht="30" customHeight="1" x14ac:dyDescent="0.4">
      <c r="A115" s="35">
        <v>102</v>
      </c>
      <c r="B115" s="288"/>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94"/>
      <c r="AH115" s="36">
        <f t="shared" si="4"/>
        <v>0</v>
      </c>
      <c r="AJ115" s="112" t="str">
        <f t="shared" si="5"/>
        <v/>
      </c>
      <c r="AK115" s="236" t="str">
        <f t="shared" si="6"/>
        <v/>
      </c>
    </row>
    <row r="116" spans="1:37" s="112" customFormat="1" ht="30" customHeight="1" x14ac:dyDescent="0.4">
      <c r="A116" s="35">
        <v>103</v>
      </c>
      <c r="B116" s="288"/>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94"/>
      <c r="AH116" s="36">
        <f t="shared" si="4"/>
        <v>0</v>
      </c>
      <c r="AJ116" s="112" t="str">
        <f t="shared" si="5"/>
        <v/>
      </c>
      <c r="AK116" s="236" t="str">
        <f t="shared" si="6"/>
        <v/>
      </c>
    </row>
    <row r="117" spans="1:37" s="112" customFormat="1" ht="30" customHeight="1" x14ac:dyDescent="0.4">
      <c r="A117" s="35">
        <v>104</v>
      </c>
      <c r="B117" s="288"/>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94"/>
      <c r="AH117" s="36">
        <f t="shared" si="4"/>
        <v>0</v>
      </c>
      <c r="AJ117" s="112" t="str">
        <f t="shared" si="5"/>
        <v/>
      </c>
      <c r="AK117" s="236" t="str">
        <f t="shared" si="6"/>
        <v/>
      </c>
    </row>
    <row r="118" spans="1:37" s="112" customFormat="1" ht="30" customHeight="1" thickBot="1" x14ac:dyDescent="0.45">
      <c r="A118" s="37">
        <v>105</v>
      </c>
      <c r="B118" s="291"/>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93"/>
      <c r="AH118" s="38">
        <f t="shared" si="4"/>
        <v>0</v>
      </c>
      <c r="AJ118" s="112" t="str">
        <f t="shared" si="5"/>
        <v/>
      </c>
      <c r="AK118" s="236" t="str">
        <f t="shared" si="6"/>
        <v/>
      </c>
    </row>
    <row r="119" spans="1:37" s="112" customFormat="1" ht="30" customHeight="1" x14ac:dyDescent="0.4">
      <c r="A119" s="64">
        <v>106</v>
      </c>
      <c r="B119" s="288"/>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96"/>
      <c r="AH119" s="70">
        <f t="shared" si="4"/>
        <v>0</v>
      </c>
      <c r="AJ119" s="112" t="str">
        <f t="shared" si="5"/>
        <v/>
      </c>
      <c r="AK119" s="236" t="str">
        <f t="shared" si="6"/>
        <v/>
      </c>
    </row>
    <row r="120" spans="1:37" s="112" customFormat="1" ht="30" customHeight="1" x14ac:dyDescent="0.4">
      <c r="A120" s="35">
        <v>107</v>
      </c>
      <c r="B120" s="288"/>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94"/>
      <c r="AH120" s="36">
        <f t="shared" si="4"/>
        <v>0</v>
      </c>
      <c r="AJ120" s="112" t="str">
        <f t="shared" si="5"/>
        <v/>
      </c>
      <c r="AK120" s="236" t="str">
        <f t="shared" si="6"/>
        <v/>
      </c>
    </row>
    <row r="121" spans="1:37" s="112" customFormat="1" ht="30" customHeight="1" x14ac:dyDescent="0.4">
      <c r="A121" s="35">
        <v>108</v>
      </c>
      <c r="B121" s="288"/>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94"/>
      <c r="AH121" s="36">
        <f t="shared" si="4"/>
        <v>0</v>
      </c>
      <c r="AJ121" s="112" t="str">
        <f t="shared" si="5"/>
        <v/>
      </c>
      <c r="AK121" s="236" t="str">
        <f t="shared" si="6"/>
        <v/>
      </c>
    </row>
    <row r="122" spans="1:37" s="112" customFormat="1" ht="30" customHeight="1" x14ac:dyDescent="0.4">
      <c r="A122" s="35">
        <v>109</v>
      </c>
      <c r="B122" s="288"/>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94"/>
      <c r="AH122" s="36">
        <f t="shared" si="4"/>
        <v>0</v>
      </c>
      <c r="AJ122" s="112" t="str">
        <f t="shared" si="5"/>
        <v/>
      </c>
      <c r="AK122" s="236" t="str">
        <f t="shared" si="6"/>
        <v/>
      </c>
    </row>
    <row r="123" spans="1:37" s="112" customFormat="1" ht="30" customHeight="1" thickBot="1" x14ac:dyDescent="0.45">
      <c r="A123" s="35">
        <v>110</v>
      </c>
      <c r="B123" s="289"/>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94"/>
      <c r="AH123" s="36">
        <f t="shared" si="4"/>
        <v>0</v>
      </c>
      <c r="AJ123" s="112" t="str">
        <f t="shared" si="5"/>
        <v/>
      </c>
      <c r="AK123" s="236" t="str">
        <f t="shared" si="6"/>
        <v/>
      </c>
    </row>
    <row r="124" spans="1:37" s="112" customFormat="1" ht="30" customHeight="1" x14ac:dyDescent="0.4">
      <c r="A124" s="71">
        <v>111</v>
      </c>
      <c r="B124" s="290"/>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95"/>
      <c r="AH124" s="59">
        <f t="shared" si="4"/>
        <v>0</v>
      </c>
      <c r="AJ124" s="112" t="str">
        <f t="shared" si="5"/>
        <v/>
      </c>
      <c r="AK124" s="236" t="str">
        <f t="shared" si="6"/>
        <v/>
      </c>
    </row>
    <row r="125" spans="1:37" s="112" customFormat="1" ht="30" customHeight="1" x14ac:dyDescent="0.4">
      <c r="A125" s="35">
        <v>112</v>
      </c>
      <c r="B125" s="288"/>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94"/>
      <c r="AH125" s="36">
        <f t="shared" si="4"/>
        <v>0</v>
      </c>
      <c r="AJ125" s="112" t="str">
        <f t="shared" si="5"/>
        <v/>
      </c>
      <c r="AK125" s="236" t="str">
        <f t="shared" si="6"/>
        <v/>
      </c>
    </row>
    <row r="126" spans="1:37" s="112" customFormat="1" ht="30" customHeight="1" x14ac:dyDescent="0.4">
      <c r="A126" s="35">
        <v>113</v>
      </c>
      <c r="B126" s="288"/>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94"/>
      <c r="AH126" s="36">
        <f t="shared" si="4"/>
        <v>0</v>
      </c>
      <c r="AJ126" s="112" t="str">
        <f t="shared" si="5"/>
        <v/>
      </c>
      <c r="AK126" s="236" t="str">
        <f t="shared" si="6"/>
        <v/>
      </c>
    </row>
    <row r="127" spans="1:37" s="112" customFormat="1" ht="30" customHeight="1" x14ac:dyDescent="0.4">
      <c r="A127" s="35">
        <v>114</v>
      </c>
      <c r="B127" s="288"/>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94"/>
      <c r="AH127" s="36">
        <f t="shared" si="4"/>
        <v>0</v>
      </c>
      <c r="AJ127" s="112" t="str">
        <f t="shared" si="5"/>
        <v/>
      </c>
      <c r="AK127" s="236" t="str">
        <f t="shared" si="6"/>
        <v/>
      </c>
    </row>
    <row r="128" spans="1:37" s="112" customFormat="1" ht="30" customHeight="1" thickBot="1" x14ac:dyDescent="0.45">
      <c r="A128" s="37">
        <v>115</v>
      </c>
      <c r="B128" s="289"/>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93"/>
      <c r="AH128" s="38">
        <f t="shared" si="4"/>
        <v>0</v>
      </c>
      <c r="AJ128" s="112" t="str">
        <f t="shared" si="5"/>
        <v/>
      </c>
      <c r="AK128" s="236" t="str">
        <f t="shared" si="6"/>
        <v/>
      </c>
    </row>
    <row r="129" spans="1:37" s="112" customFormat="1" ht="30" customHeight="1" x14ac:dyDescent="0.4">
      <c r="A129" s="64">
        <v>116</v>
      </c>
      <c r="B129" s="290"/>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96"/>
      <c r="AH129" s="70">
        <f t="shared" si="4"/>
        <v>0</v>
      </c>
      <c r="AJ129" s="112" t="str">
        <f t="shared" si="5"/>
        <v/>
      </c>
      <c r="AK129" s="236" t="str">
        <f t="shared" si="6"/>
        <v/>
      </c>
    </row>
    <row r="130" spans="1:37" s="112" customFormat="1" ht="30" customHeight="1" x14ac:dyDescent="0.4">
      <c r="A130" s="35">
        <v>117</v>
      </c>
      <c r="B130" s="288"/>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94"/>
      <c r="AH130" s="36">
        <f t="shared" si="4"/>
        <v>0</v>
      </c>
      <c r="AJ130" s="112" t="str">
        <f t="shared" si="5"/>
        <v/>
      </c>
      <c r="AK130" s="236" t="str">
        <f t="shared" si="6"/>
        <v/>
      </c>
    </row>
    <row r="131" spans="1:37" s="112" customFormat="1" ht="30" customHeight="1" x14ac:dyDescent="0.4">
      <c r="A131" s="35">
        <v>118</v>
      </c>
      <c r="B131" s="288"/>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94"/>
      <c r="AH131" s="36">
        <f t="shared" si="4"/>
        <v>0</v>
      </c>
      <c r="AJ131" s="112" t="str">
        <f t="shared" si="5"/>
        <v/>
      </c>
      <c r="AK131" s="236" t="str">
        <f t="shared" si="6"/>
        <v/>
      </c>
    </row>
    <row r="132" spans="1:37" s="112" customFormat="1" ht="30" customHeight="1" x14ac:dyDescent="0.4">
      <c r="A132" s="35">
        <v>119</v>
      </c>
      <c r="B132" s="288"/>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94"/>
      <c r="AH132" s="36">
        <f t="shared" si="4"/>
        <v>0</v>
      </c>
      <c r="AJ132" s="112" t="str">
        <f t="shared" si="5"/>
        <v/>
      </c>
      <c r="AK132" s="236" t="str">
        <f t="shared" si="6"/>
        <v/>
      </c>
    </row>
    <row r="133" spans="1:37" s="112" customFormat="1" ht="30" customHeight="1" thickBot="1" x14ac:dyDescent="0.45">
      <c r="A133" s="35">
        <v>120</v>
      </c>
      <c r="B133" s="289"/>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94"/>
      <c r="AH133" s="36">
        <f t="shared" si="4"/>
        <v>0</v>
      </c>
      <c r="AJ133" s="112" t="str">
        <f t="shared" si="5"/>
        <v/>
      </c>
      <c r="AK133" s="236" t="str">
        <f t="shared" si="6"/>
        <v/>
      </c>
    </row>
    <row r="134" spans="1:37" s="112" customFormat="1" ht="30" customHeight="1" x14ac:dyDescent="0.4">
      <c r="A134" s="71">
        <v>121</v>
      </c>
      <c r="B134" s="290"/>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95"/>
      <c r="AH134" s="59">
        <f t="shared" si="4"/>
        <v>0</v>
      </c>
      <c r="AJ134" s="112" t="str">
        <f t="shared" si="5"/>
        <v/>
      </c>
      <c r="AK134" s="236" t="str">
        <f t="shared" si="6"/>
        <v/>
      </c>
    </row>
    <row r="135" spans="1:37" s="112" customFormat="1" ht="30" customHeight="1" x14ac:dyDescent="0.4">
      <c r="A135" s="35">
        <v>122</v>
      </c>
      <c r="B135" s="288"/>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94"/>
      <c r="AH135" s="36">
        <f t="shared" si="4"/>
        <v>0</v>
      </c>
      <c r="AJ135" s="112" t="str">
        <f t="shared" si="5"/>
        <v/>
      </c>
      <c r="AK135" s="236" t="str">
        <f t="shared" si="6"/>
        <v/>
      </c>
    </row>
    <row r="136" spans="1:37" s="112" customFormat="1" ht="30" customHeight="1" x14ac:dyDescent="0.4">
      <c r="A136" s="35">
        <v>123</v>
      </c>
      <c r="B136" s="288"/>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94"/>
      <c r="AH136" s="36">
        <f t="shared" si="4"/>
        <v>0</v>
      </c>
      <c r="AJ136" s="112" t="str">
        <f t="shared" si="5"/>
        <v/>
      </c>
      <c r="AK136" s="236" t="str">
        <f t="shared" si="6"/>
        <v/>
      </c>
    </row>
    <row r="137" spans="1:37" s="112" customFormat="1" ht="30" customHeight="1" x14ac:dyDescent="0.4">
      <c r="A137" s="35">
        <v>124</v>
      </c>
      <c r="B137" s="288"/>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94"/>
      <c r="AH137" s="36">
        <f t="shared" si="4"/>
        <v>0</v>
      </c>
      <c r="AJ137" s="112" t="str">
        <f t="shared" si="5"/>
        <v/>
      </c>
      <c r="AK137" s="236" t="str">
        <f t="shared" si="6"/>
        <v/>
      </c>
    </row>
    <row r="138" spans="1:37" s="112" customFormat="1" ht="30" customHeight="1" thickBot="1" x14ac:dyDescent="0.45">
      <c r="A138" s="37">
        <v>125</v>
      </c>
      <c r="B138" s="289"/>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93"/>
      <c r="AH138" s="38">
        <f t="shared" si="4"/>
        <v>0</v>
      </c>
      <c r="AJ138" s="112" t="str">
        <f t="shared" si="5"/>
        <v/>
      </c>
      <c r="AK138" s="236" t="str">
        <f t="shared" si="6"/>
        <v/>
      </c>
    </row>
    <row r="139" spans="1:37" s="112" customFormat="1" ht="30" customHeight="1" x14ac:dyDescent="0.4">
      <c r="A139" s="64">
        <v>126</v>
      </c>
      <c r="B139" s="290"/>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96"/>
      <c r="AH139" s="70">
        <f t="shared" si="4"/>
        <v>0</v>
      </c>
      <c r="AJ139" s="112" t="str">
        <f t="shared" si="5"/>
        <v/>
      </c>
      <c r="AK139" s="236" t="str">
        <f t="shared" si="6"/>
        <v/>
      </c>
    </row>
    <row r="140" spans="1:37" s="112" customFormat="1" ht="30" customHeight="1" x14ac:dyDescent="0.4">
      <c r="A140" s="35">
        <v>127</v>
      </c>
      <c r="B140" s="288"/>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94"/>
      <c r="AH140" s="36">
        <f t="shared" si="4"/>
        <v>0</v>
      </c>
      <c r="AJ140" s="112" t="str">
        <f t="shared" si="5"/>
        <v/>
      </c>
      <c r="AK140" s="236" t="str">
        <f t="shared" si="6"/>
        <v/>
      </c>
    </row>
    <row r="141" spans="1:37" s="112" customFormat="1" ht="30" customHeight="1" x14ac:dyDescent="0.4">
      <c r="A141" s="35">
        <v>128</v>
      </c>
      <c r="B141" s="288"/>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94"/>
      <c r="AH141" s="36">
        <f t="shared" si="4"/>
        <v>0</v>
      </c>
      <c r="AJ141" s="112" t="str">
        <f t="shared" si="5"/>
        <v/>
      </c>
      <c r="AK141" s="236" t="str">
        <f t="shared" si="6"/>
        <v/>
      </c>
    </row>
    <row r="142" spans="1:37" s="112" customFormat="1" ht="30" customHeight="1" x14ac:dyDescent="0.4">
      <c r="A142" s="35">
        <v>129</v>
      </c>
      <c r="B142" s="288"/>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94"/>
      <c r="AH142" s="36">
        <f t="shared" si="4"/>
        <v>0</v>
      </c>
      <c r="AJ142" s="112" t="str">
        <f t="shared" si="5"/>
        <v/>
      </c>
      <c r="AK142" s="236" t="str">
        <f t="shared" si="6"/>
        <v/>
      </c>
    </row>
    <row r="143" spans="1:37" s="112" customFormat="1" ht="30" customHeight="1" thickBot="1" x14ac:dyDescent="0.45">
      <c r="A143" s="35">
        <v>130</v>
      </c>
      <c r="B143" s="289"/>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94"/>
      <c r="AH143" s="36">
        <f t="shared" ref="AH143:AH163" si="7">SUM(D143:AG143)</f>
        <v>0</v>
      </c>
      <c r="AJ143" s="112" t="str">
        <f t="shared" ref="AJ143:AJ163" si="8">IFERROR(MATCH(0,INDEX(0/($D143:$AG143&lt;&gt;""),),0),"")</f>
        <v/>
      </c>
      <c r="AK143" s="236" t="str">
        <f t="shared" ref="AK143:AK163" si="9">IFERROR(MATCH(MAX($D143:$AG143)+1,$D143:$AG143,1),"")</f>
        <v/>
      </c>
    </row>
    <row r="144" spans="1:37" s="112" customFormat="1" ht="30" customHeight="1" x14ac:dyDescent="0.4">
      <c r="A144" s="71">
        <v>131</v>
      </c>
      <c r="B144" s="290"/>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95"/>
      <c r="AH144" s="59">
        <f t="shared" si="7"/>
        <v>0</v>
      </c>
      <c r="AJ144" s="112" t="str">
        <f t="shared" si="8"/>
        <v/>
      </c>
      <c r="AK144" s="236" t="str">
        <f t="shared" si="9"/>
        <v/>
      </c>
    </row>
    <row r="145" spans="1:37" s="112" customFormat="1" ht="30" customHeight="1" x14ac:dyDescent="0.4">
      <c r="A145" s="35">
        <v>132</v>
      </c>
      <c r="B145" s="288"/>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94"/>
      <c r="AH145" s="36">
        <f t="shared" si="7"/>
        <v>0</v>
      </c>
      <c r="AJ145" s="112" t="str">
        <f t="shared" si="8"/>
        <v/>
      </c>
      <c r="AK145" s="236" t="str">
        <f t="shared" si="9"/>
        <v/>
      </c>
    </row>
    <row r="146" spans="1:37" s="112" customFormat="1" ht="30" customHeight="1" x14ac:dyDescent="0.4">
      <c r="A146" s="35">
        <v>133</v>
      </c>
      <c r="B146" s="288"/>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94"/>
      <c r="AH146" s="36">
        <f t="shared" si="7"/>
        <v>0</v>
      </c>
      <c r="AJ146" s="112" t="str">
        <f t="shared" si="8"/>
        <v/>
      </c>
      <c r="AK146" s="236" t="str">
        <f t="shared" si="9"/>
        <v/>
      </c>
    </row>
    <row r="147" spans="1:37" s="112" customFormat="1" ht="30" customHeight="1" x14ac:dyDescent="0.4">
      <c r="A147" s="35">
        <v>134</v>
      </c>
      <c r="B147" s="288"/>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94"/>
      <c r="AH147" s="36">
        <f t="shared" si="7"/>
        <v>0</v>
      </c>
      <c r="AJ147" s="112" t="str">
        <f t="shared" si="8"/>
        <v/>
      </c>
      <c r="AK147" s="236" t="str">
        <f t="shared" si="9"/>
        <v/>
      </c>
    </row>
    <row r="148" spans="1:37" s="112" customFormat="1" ht="30" customHeight="1" thickBot="1" x14ac:dyDescent="0.45">
      <c r="A148" s="37">
        <v>135</v>
      </c>
      <c r="B148" s="289"/>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93"/>
      <c r="AH148" s="38">
        <f t="shared" si="7"/>
        <v>0</v>
      </c>
      <c r="AJ148" s="112" t="str">
        <f t="shared" si="8"/>
        <v/>
      </c>
      <c r="AK148" s="236" t="str">
        <f t="shared" si="9"/>
        <v/>
      </c>
    </row>
    <row r="149" spans="1:37" s="112" customFormat="1" ht="30" customHeight="1" x14ac:dyDescent="0.4">
      <c r="A149" s="64">
        <v>136</v>
      </c>
      <c r="B149" s="290"/>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96"/>
      <c r="AH149" s="70">
        <f t="shared" si="7"/>
        <v>0</v>
      </c>
      <c r="AJ149" s="112" t="str">
        <f t="shared" si="8"/>
        <v/>
      </c>
      <c r="AK149" s="236" t="str">
        <f t="shared" si="9"/>
        <v/>
      </c>
    </row>
    <row r="150" spans="1:37" s="112" customFormat="1" ht="30" customHeight="1" x14ac:dyDescent="0.4">
      <c r="A150" s="35">
        <v>137</v>
      </c>
      <c r="B150" s="288"/>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94"/>
      <c r="AH150" s="36">
        <f t="shared" si="7"/>
        <v>0</v>
      </c>
      <c r="AJ150" s="112" t="str">
        <f t="shared" si="8"/>
        <v/>
      </c>
      <c r="AK150" s="236" t="str">
        <f t="shared" si="9"/>
        <v/>
      </c>
    </row>
    <row r="151" spans="1:37" s="112" customFormat="1" ht="30" customHeight="1" x14ac:dyDescent="0.4">
      <c r="A151" s="35">
        <v>138</v>
      </c>
      <c r="B151" s="288"/>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94"/>
      <c r="AH151" s="36">
        <f t="shared" si="7"/>
        <v>0</v>
      </c>
      <c r="AJ151" s="112" t="str">
        <f t="shared" si="8"/>
        <v/>
      </c>
      <c r="AK151" s="236" t="str">
        <f t="shared" si="9"/>
        <v/>
      </c>
    </row>
    <row r="152" spans="1:37" s="112" customFormat="1" ht="30" customHeight="1" x14ac:dyDescent="0.4">
      <c r="A152" s="35">
        <v>139</v>
      </c>
      <c r="B152" s="288"/>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94"/>
      <c r="AH152" s="36">
        <f t="shared" si="7"/>
        <v>0</v>
      </c>
      <c r="AJ152" s="112" t="str">
        <f t="shared" si="8"/>
        <v/>
      </c>
      <c r="AK152" s="236" t="str">
        <f t="shared" si="9"/>
        <v/>
      </c>
    </row>
    <row r="153" spans="1:37" s="112" customFormat="1" ht="30" customHeight="1" thickBot="1" x14ac:dyDescent="0.45">
      <c r="A153" s="35">
        <v>140</v>
      </c>
      <c r="B153" s="289"/>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94"/>
      <c r="AH153" s="36">
        <f t="shared" si="7"/>
        <v>0</v>
      </c>
      <c r="AJ153" s="112" t="str">
        <f t="shared" si="8"/>
        <v/>
      </c>
      <c r="AK153" s="236" t="str">
        <f t="shared" si="9"/>
        <v/>
      </c>
    </row>
    <row r="154" spans="1:37" s="112" customFormat="1" ht="30" customHeight="1" x14ac:dyDescent="0.4">
      <c r="A154" s="71">
        <v>141</v>
      </c>
      <c r="B154" s="290"/>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95"/>
      <c r="AH154" s="59">
        <f t="shared" si="7"/>
        <v>0</v>
      </c>
      <c r="AJ154" s="112" t="str">
        <f t="shared" si="8"/>
        <v/>
      </c>
      <c r="AK154" s="236" t="str">
        <f t="shared" si="9"/>
        <v/>
      </c>
    </row>
    <row r="155" spans="1:37" s="112" customFormat="1" ht="30" customHeight="1" x14ac:dyDescent="0.4">
      <c r="A155" s="35">
        <v>142</v>
      </c>
      <c r="B155" s="288"/>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94"/>
      <c r="AH155" s="36">
        <f t="shared" si="7"/>
        <v>0</v>
      </c>
      <c r="AJ155" s="112" t="str">
        <f t="shared" si="8"/>
        <v/>
      </c>
      <c r="AK155" s="236" t="str">
        <f t="shared" si="9"/>
        <v/>
      </c>
    </row>
    <row r="156" spans="1:37" s="112" customFormat="1" ht="30" customHeight="1" x14ac:dyDescent="0.4">
      <c r="A156" s="35">
        <v>143</v>
      </c>
      <c r="B156" s="288"/>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94"/>
      <c r="AH156" s="36">
        <f t="shared" si="7"/>
        <v>0</v>
      </c>
      <c r="AJ156" s="112" t="str">
        <f t="shared" si="8"/>
        <v/>
      </c>
      <c r="AK156" s="236" t="str">
        <f t="shared" si="9"/>
        <v/>
      </c>
    </row>
    <row r="157" spans="1:37" s="112" customFormat="1" ht="30" customHeight="1" x14ac:dyDescent="0.4">
      <c r="A157" s="35">
        <v>144</v>
      </c>
      <c r="B157" s="288"/>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94"/>
      <c r="AH157" s="36">
        <f t="shared" si="7"/>
        <v>0</v>
      </c>
      <c r="AJ157" s="112" t="str">
        <f t="shared" si="8"/>
        <v/>
      </c>
      <c r="AK157" s="236" t="str">
        <f t="shared" si="9"/>
        <v/>
      </c>
    </row>
    <row r="158" spans="1:37" s="112" customFormat="1" ht="30" customHeight="1" thickBot="1" x14ac:dyDescent="0.45">
      <c r="A158" s="37">
        <v>145</v>
      </c>
      <c r="B158" s="291"/>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93"/>
      <c r="AH158" s="38">
        <f t="shared" si="7"/>
        <v>0</v>
      </c>
      <c r="AJ158" s="112" t="str">
        <f t="shared" si="8"/>
        <v/>
      </c>
      <c r="AK158" s="236" t="str">
        <f t="shared" si="9"/>
        <v/>
      </c>
    </row>
    <row r="159" spans="1:37" s="112" customFormat="1" ht="30" customHeight="1" x14ac:dyDescent="0.4">
      <c r="A159" s="71">
        <v>146</v>
      </c>
      <c r="B159" s="290"/>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96"/>
      <c r="AH159" s="70">
        <f t="shared" si="7"/>
        <v>0</v>
      </c>
      <c r="AJ159" s="112" t="str">
        <f t="shared" si="8"/>
        <v/>
      </c>
      <c r="AK159" s="236" t="str">
        <f t="shared" si="9"/>
        <v/>
      </c>
    </row>
    <row r="160" spans="1:37" s="112" customFormat="1" ht="30" customHeight="1" x14ac:dyDescent="0.4">
      <c r="A160" s="35">
        <v>147</v>
      </c>
      <c r="B160" s="288"/>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94"/>
      <c r="AH160" s="36">
        <f t="shared" si="7"/>
        <v>0</v>
      </c>
      <c r="AJ160" s="112" t="str">
        <f t="shared" si="8"/>
        <v/>
      </c>
      <c r="AK160" s="236" t="str">
        <f t="shared" si="9"/>
        <v/>
      </c>
    </row>
    <row r="161" spans="1:44" s="112" customFormat="1" ht="30" customHeight="1" x14ac:dyDescent="0.4">
      <c r="A161" s="35">
        <v>148</v>
      </c>
      <c r="B161" s="288"/>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94"/>
      <c r="AH161" s="36">
        <f t="shared" si="7"/>
        <v>0</v>
      </c>
      <c r="AJ161" s="112" t="str">
        <f t="shared" si="8"/>
        <v/>
      </c>
      <c r="AK161" s="236" t="str">
        <f t="shared" si="9"/>
        <v/>
      </c>
    </row>
    <row r="162" spans="1:44" s="112" customFormat="1" ht="30" customHeight="1" x14ac:dyDescent="0.4">
      <c r="A162" s="35">
        <v>149</v>
      </c>
      <c r="B162" s="288"/>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94"/>
      <c r="AH162" s="36">
        <f t="shared" si="7"/>
        <v>0</v>
      </c>
      <c r="AJ162" s="112" t="str">
        <f t="shared" si="8"/>
        <v/>
      </c>
      <c r="AK162" s="236" t="str">
        <f t="shared" si="9"/>
        <v/>
      </c>
    </row>
    <row r="163" spans="1:44" s="112" customFormat="1" ht="30" customHeight="1" thickBot="1" x14ac:dyDescent="0.45">
      <c r="A163" s="37">
        <v>150</v>
      </c>
      <c r="B163" s="292"/>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93"/>
      <c r="AH163" s="63">
        <f t="shared" si="7"/>
        <v>0</v>
      </c>
      <c r="AJ163" s="112" t="str">
        <f t="shared" si="8"/>
        <v/>
      </c>
      <c r="AK163" s="236" t="str">
        <f t="shared" si="9"/>
        <v/>
      </c>
    </row>
    <row r="164" spans="1:44" ht="30" hidden="1" customHeight="1" x14ac:dyDescent="0.25">
      <c r="A164" s="29"/>
      <c r="B164" s="29"/>
      <c r="C164" s="29"/>
      <c r="D164" s="29">
        <f t="shared" ref="D164:AG164" si="10">D13</f>
        <v>0</v>
      </c>
      <c r="E164" s="29">
        <f t="shared" si="10"/>
        <v>0</v>
      </c>
      <c r="F164" s="29">
        <f t="shared" si="10"/>
        <v>0</v>
      </c>
      <c r="G164" s="29">
        <f t="shared" si="10"/>
        <v>0</v>
      </c>
      <c r="H164" s="29">
        <f t="shared" si="10"/>
        <v>0</v>
      </c>
      <c r="I164" s="29">
        <f t="shared" si="10"/>
        <v>0</v>
      </c>
      <c r="J164" s="29">
        <f t="shared" si="10"/>
        <v>0</v>
      </c>
      <c r="K164" s="29">
        <f t="shared" si="10"/>
        <v>0</v>
      </c>
      <c r="L164" s="29">
        <f t="shared" si="10"/>
        <v>0</v>
      </c>
      <c r="M164" s="29">
        <f t="shared" si="10"/>
        <v>0</v>
      </c>
      <c r="N164" s="29">
        <f t="shared" si="10"/>
        <v>0</v>
      </c>
      <c r="O164" s="29">
        <f t="shared" si="10"/>
        <v>0</v>
      </c>
      <c r="P164" s="29">
        <f t="shared" si="10"/>
        <v>0</v>
      </c>
      <c r="Q164" s="29">
        <f t="shared" si="10"/>
        <v>0</v>
      </c>
      <c r="R164" s="29">
        <f t="shared" si="10"/>
        <v>0</v>
      </c>
      <c r="S164" s="29">
        <f t="shared" si="10"/>
        <v>0</v>
      </c>
      <c r="T164" s="29">
        <f t="shared" si="10"/>
        <v>0</v>
      </c>
      <c r="U164" s="29">
        <f t="shared" si="10"/>
        <v>0</v>
      </c>
      <c r="V164" s="29">
        <f t="shared" si="10"/>
        <v>0</v>
      </c>
      <c r="W164" s="29">
        <f t="shared" si="10"/>
        <v>0</v>
      </c>
      <c r="X164" s="29">
        <f t="shared" si="10"/>
        <v>0</v>
      </c>
      <c r="Y164" s="29">
        <f t="shared" si="10"/>
        <v>0</v>
      </c>
      <c r="Z164" s="29">
        <f t="shared" si="10"/>
        <v>0</v>
      </c>
      <c r="AA164" s="29">
        <f t="shared" si="10"/>
        <v>0</v>
      </c>
      <c r="AB164" s="29">
        <f t="shared" si="10"/>
        <v>0</v>
      </c>
      <c r="AC164" s="29">
        <f t="shared" si="10"/>
        <v>0</v>
      </c>
      <c r="AD164" s="29">
        <f t="shared" si="10"/>
        <v>0</v>
      </c>
      <c r="AE164" s="29">
        <f t="shared" si="10"/>
        <v>0</v>
      </c>
      <c r="AF164" s="29">
        <f t="shared" si="10"/>
        <v>0</v>
      </c>
      <c r="AG164" s="29">
        <f t="shared" si="10"/>
        <v>0</v>
      </c>
      <c r="AH164" s="29">
        <f>SUM(D164:AG164)</f>
        <v>0</v>
      </c>
      <c r="AL164" s="112"/>
      <c r="AN164" s="112"/>
      <c r="AO164" s="112"/>
      <c r="AP164" s="112"/>
      <c r="AQ164" s="112"/>
      <c r="AR164" s="112"/>
    </row>
    <row r="165" spans="1:44" ht="30" hidden="1" customHeight="1" x14ac:dyDescent="0.25">
      <c r="B165" s="29" t="s">
        <v>4</v>
      </c>
      <c r="C165" s="29"/>
      <c r="D165" s="29">
        <f>IF(D164&gt;=5,D164,0)</f>
        <v>0</v>
      </c>
      <c r="E165" s="29">
        <f t="shared" ref="E165:AG165" si="11">IF(E164&gt;=5,E164,0)</f>
        <v>0</v>
      </c>
      <c r="F165" s="29">
        <f t="shared" si="11"/>
        <v>0</v>
      </c>
      <c r="G165" s="29">
        <f t="shared" si="11"/>
        <v>0</v>
      </c>
      <c r="H165" s="29">
        <f t="shared" si="11"/>
        <v>0</v>
      </c>
      <c r="I165" s="29">
        <f t="shared" si="11"/>
        <v>0</v>
      </c>
      <c r="J165" s="29">
        <f t="shared" si="11"/>
        <v>0</v>
      </c>
      <c r="K165" s="29">
        <f t="shared" si="11"/>
        <v>0</v>
      </c>
      <c r="L165" s="29">
        <f t="shared" si="11"/>
        <v>0</v>
      </c>
      <c r="M165" s="29">
        <f t="shared" si="11"/>
        <v>0</v>
      </c>
      <c r="N165" s="29">
        <f t="shared" si="11"/>
        <v>0</v>
      </c>
      <c r="O165" s="29">
        <f t="shared" si="11"/>
        <v>0</v>
      </c>
      <c r="P165" s="29">
        <f t="shared" si="11"/>
        <v>0</v>
      </c>
      <c r="Q165" s="29">
        <f t="shared" si="11"/>
        <v>0</v>
      </c>
      <c r="R165" s="29">
        <f t="shared" si="11"/>
        <v>0</v>
      </c>
      <c r="S165" s="29">
        <f t="shared" si="11"/>
        <v>0</v>
      </c>
      <c r="T165" s="29">
        <f t="shared" si="11"/>
        <v>0</v>
      </c>
      <c r="U165" s="29">
        <f t="shared" si="11"/>
        <v>0</v>
      </c>
      <c r="V165" s="29">
        <f t="shared" si="11"/>
        <v>0</v>
      </c>
      <c r="W165" s="29">
        <f t="shared" si="11"/>
        <v>0</v>
      </c>
      <c r="X165" s="29">
        <f t="shared" si="11"/>
        <v>0</v>
      </c>
      <c r="Y165" s="29">
        <f t="shared" si="11"/>
        <v>0</v>
      </c>
      <c r="Z165" s="29">
        <f t="shared" si="11"/>
        <v>0</v>
      </c>
      <c r="AA165" s="29">
        <f t="shared" si="11"/>
        <v>0</v>
      </c>
      <c r="AB165" s="29">
        <f t="shared" si="11"/>
        <v>0</v>
      </c>
      <c r="AC165" s="29">
        <f t="shared" si="11"/>
        <v>0</v>
      </c>
      <c r="AD165" s="29">
        <f t="shared" si="11"/>
        <v>0</v>
      </c>
      <c r="AE165" s="29">
        <f t="shared" si="11"/>
        <v>0</v>
      </c>
      <c r="AF165" s="29">
        <f t="shared" si="11"/>
        <v>0</v>
      </c>
      <c r="AG165" s="29">
        <f t="shared" si="11"/>
        <v>0</v>
      </c>
      <c r="AH165" s="29">
        <f>SUM(D165:AG165)</f>
        <v>0</v>
      </c>
    </row>
    <row r="166" spans="1:44" ht="30" hidden="1" customHeight="1" thickBot="1" x14ac:dyDescent="0.3">
      <c r="B166" s="29" t="s">
        <v>12</v>
      </c>
      <c r="C166" s="29"/>
      <c r="D166" s="29">
        <f>IF(D164&gt;=2,D164,0)</f>
        <v>0</v>
      </c>
      <c r="E166" s="29">
        <f t="shared" ref="E166:AG166" si="12">IF(E164&gt;=2,E164,0)</f>
        <v>0</v>
      </c>
      <c r="F166" s="29">
        <f t="shared" si="12"/>
        <v>0</v>
      </c>
      <c r="G166" s="29">
        <f t="shared" si="12"/>
        <v>0</v>
      </c>
      <c r="H166" s="29">
        <f t="shared" si="12"/>
        <v>0</v>
      </c>
      <c r="I166" s="29">
        <f t="shared" si="12"/>
        <v>0</v>
      </c>
      <c r="J166" s="29">
        <f t="shared" si="12"/>
        <v>0</v>
      </c>
      <c r="K166" s="29">
        <f t="shared" si="12"/>
        <v>0</v>
      </c>
      <c r="L166" s="29">
        <f t="shared" si="12"/>
        <v>0</v>
      </c>
      <c r="M166" s="29">
        <f t="shared" si="12"/>
        <v>0</v>
      </c>
      <c r="N166" s="29">
        <f t="shared" si="12"/>
        <v>0</v>
      </c>
      <c r="O166" s="29">
        <f t="shared" si="12"/>
        <v>0</v>
      </c>
      <c r="P166" s="29">
        <f t="shared" si="12"/>
        <v>0</v>
      </c>
      <c r="Q166" s="29">
        <f t="shared" si="12"/>
        <v>0</v>
      </c>
      <c r="R166" s="29">
        <f t="shared" si="12"/>
        <v>0</v>
      </c>
      <c r="S166" s="29">
        <f t="shared" si="12"/>
        <v>0</v>
      </c>
      <c r="T166" s="29">
        <f t="shared" si="12"/>
        <v>0</v>
      </c>
      <c r="U166" s="29">
        <f t="shared" si="12"/>
        <v>0</v>
      </c>
      <c r="V166" s="29">
        <f t="shared" si="12"/>
        <v>0</v>
      </c>
      <c r="W166" s="29">
        <f t="shared" si="12"/>
        <v>0</v>
      </c>
      <c r="X166" s="29">
        <f t="shared" si="12"/>
        <v>0</v>
      </c>
      <c r="Y166" s="29">
        <f t="shared" si="12"/>
        <v>0</v>
      </c>
      <c r="Z166" s="29">
        <f t="shared" si="12"/>
        <v>0</v>
      </c>
      <c r="AA166" s="29">
        <f t="shared" si="12"/>
        <v>0</v>
      </c>
      <c r="AB166" s="29">
        <f t="shared" si="12"/>
        <v>0</v>
      </c>
      <c r="AC166" s="29">
        <f t="shared" si="12"/>
        <v>0</v>
      </c>
      <c r="AD166" s="29">
        <f t="shared" si="12"/>
        <v>0</v>
      </c>
      <c r="AE166" s="29">
        <f t="shared" si="12"/>
        <v>0</v>
      </c>
      <c r="AF166" s="29">
        <f t="shared" si="12"/>
        <v>0</v>
      </c>
      <c r="AG166" s="29">
        <f t="shared" si="12"/>
        <v>0</v>
      </c>
      <c r="AH166" s="29">
        <f>SUM(D166:AG166)</f>
        <v>0</v>
      </c>
    </row>
    <row r="167" spans="1:44"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44" ht="29.25" customHeight="1" x14ac:dyDescent="0.25"/>
    <row r="169" spans="1:44" ht="29.25" customHeight="1" x14ac:dyDescent="0.25"/>
    <row r="170" spans="1:44" ht="29.25" customHeight="1" x14ac:dyDescent="0.25"/>
  </sheetData>
  <sheetProtection algorithmName="SHA-512" hashValue="gWzOYoHvhvqy3NueNNjnF9qWZskUmjVFRpX9R/jlI3W/q8v0bWX7DU2Cz2A6SW2lkpD4Z/Hxb9YaItwtqrAIlw==" saltValue="wSXxf3yTU/UCktF8W+TrNw==" spinCount="100000" sheet="1" objects="1" scenarios="1"/>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H6:O6">
    <cfRule type="expression" dxfId="115" priority="12">
      <formula>$H$6&lt;&gt;""</formula>
    </cfRule>
  </conditionalFormatting>
  <conditionalFormatting sqref="AC5:AH5">
    <cfRule type="expression" dxfId="114" priority="13">
      <formula>$AH$5&lt;&gt;""</formula>
    </cfRule>
  </conditionalFormatting>
  <conditionalFormatting sqref="T8:AH8">
    <cfRule type="expression" dxfId="113" priority="27">
      <formula>$AH$8&lt;&gt;""</formula>
    </cfRule>
  </conditionalFormatting>
  <conditionalFormatting sqref="AB6:AH6">
    <cfRule type="expression" dxfId="112" priority="23">
      <formula>$AH$6&lt;&gt;""</formula>
    </cfRule>
  </conditionalFormatting>
  <conditionalFormatting sqref="U7:AH7">
    <cfRule type="expression" dxfId="111" priority="25">
      <formula>$AH$7&lt;&gt;""</formula>
    </cfRule>
  </conditionalFormatting>
  <conditionalFormatting sqref="D14:AG163">
    <cfRule type="cellIs" dxfId="110" priority="81" operator="equal">
      <formula>1</formula>
    </cfRule>
  </conditionalFormatting>
  <dataValidations count="4">
    <dataValidation type="list" allowBlank="1" showInputMessage="1" showErrorMessage="1" sqref="C14:C163">
      <formula1>"○"</formula1>
    </dataValidation>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G163">
      <formula1>1</formula1>
    </dataValidation>
    <dataValidation allowBlank="1" showErrorMessage="1" promptTitle="利用者名は別紙2-11に記入してください。" prompt="記入内容が自動反映されます。" sqref="B14:B1048576"/>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FB4D5D3D-6C99-40F9-9341-6E7F64FA6F05}">
            <xm:f>集計シート!$W14="×"</xm:f>
            <x14:dxf>
              <fill>
                <patternFill>
                  <bgColor rgb="FFFF0000"/>
                </patternFill>
              </fill>
            </x14:dxf>
          </x14:cfRule>
          <x14:cfRule type="expression" priority="3" id="{6519167C-6FF8-4E1D-9DC0-5B9BDE44DCC4}">
            <xm:f>集計シート!$V14="×"</xm:f>
            <x14:dxf>
              <fill>
                <patternFill>
                  <bgColor rgb="FFFF0000"/>
                </patternFill>
              </fill>
            </x14:dxf>
          </x14:cfRule>
          <x14:cfRule type="expression" priority="4" id="{38D88BD7-F216-4BF0-B08F-3A3AE98BC0DA}">
            <xm:f>集計シート!$U14="×"</xm:f>
            <x14:dxf>
              <fill>
                <patternFill>
                  <bgColor rgb="FFFF0000"/>
                </patternFill>
              </fill>
            </x14:dxf>
          </x14:cfRule>
          <xm:sqref>D14:AG163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election activeCell="AI1" sqref="AI1"/>
    </sheetView>
  </sheetViews>
  <sheetFormatPr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3.125" style="111" hidden="1" customWidth="1"/>
    <col min="41" max="46" width="9" style="111" customWidth="1"/>
    <col min="47" max="16384" width="9" style="111"/>
  </cols>
  <sheetData>
    <row r="1" spans="1:46" ht="29.25" customHeight="1" thickBot="1" x14ac:dyDescent="0.3">
      <c r="AI1" s="23" t="s">
        <v>164</v>
      </c>
    </row>
    <row r="2" spans="1:46"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5</v>
      </c>
    </row>
    <row r="5" spans="1:46"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25"/>
      <c r="AH5" s="25"/>
      <c r="AI5" s="77"/>
      <c r="AK5" s="111" t="s">
        <v>12</v>
      </c>
      <c r="AM5" s="111">
        <v>200</v>
      </c>
      <c r="AN5" s="111">
        <v>2</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4" t="s">
        <v>5</v>
      </c>
      <c r="D7" s="445"/>
      <c r="E7" s="446" t="s">
        <v>6</v>
      </c>
      <c r="F7" s="447"/>
      <c r="G7" s="447"/>
      <c r="H7" s="448" t="str">
        <f>IF(H5=AK4,AM4,IF(H5=AK5,AM5,""))</f>
        <v/>
      </c>
      <c r="I7" s="448"/>
      <c r="J7" s="449" t="s">
        <v>7</v>
      </c>
      <c r="K7" s="450"/>
      <c r="L7" s="451" t="s">
        <v>8</v>
      </c>
      <c r="M7" s="452"/>
      <c r="N7" s="452"/>
      <c r="O7" s="79" t="str">
        <f>IF(H5="大規模施設等（定員30人以上）",AN4,IF(H5="小規模施設等（定員29人以下）",AN5,""))</f>
        <v/>
      </c>
      <c r="P7" s="80" t="s">
        <v>9</v>
      </c>
      <c r="Q7" s="449" t="s">
        <v>10</v>
      </c>
      <c r="R7" s="450"/>
      <c r="T7" s="25"/>
      <c r="AI7" s="120" t="str">
        <f>IF(COUNTIF(集計シート!$V$14:$V$163,"×")&gt;0,"別紙1の4の要件を満たしていない場合は、療養日数が10日以内になるようにしてください。","")</f>
        <v/>
      </c>
      <c r="AK7" s="187" t="s">
        <v>104</v>
      </c>
      <c r="AL7" s="188" t="s">
        <v>105</v>
      </c>
      <c r="AM7" s="189"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row>
    <row r="10" spans="1:46" s="112" customFormat="1" ht="30" customHeight="1" x14ac:dyDescent="0.4">
      <c r="A10" s="41"/>
      <c r="B10" s="42"/>
      <c r="C10" s="43" t="s">
        <v>15</v>
      </c>
      <c r="D10" s="44">
        <v>5</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3"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4"/>
      <c r="AL11" s="236"/>
      <c r="AM11" s="236"/>
    </row>
    <row r="12" spans="1:46" s="112" customFormat="1" ht="30" customHeight="1" thickBot="1" x14ac:dyDescent="0.35">
      <c r="A12" s="431" t="s">
        <v>88</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K12" s="112" t="s">
        <v>107</v>
      </c>
      <c r="AL12" s="236" t="s">
        <v>109</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288"/>
      <c r="C14" s="130"/>
      <c r="D14" s="199"/>
      <c r="E14" s="293"/>
      <c r="F14" s="294"/>
      <c r="G14" s="293"/>
      <c r="H14" s="294"/>
      <c r="I14" s="200"/>
      <c r="J14" s="294"/>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f>
        <v>0</v>
      </c>
      <c r="AK14" s="112" t="str">
        <f>IFERROR(MATCH(0,INDEX(0/($D14:$AH14&lt;&gt;""),),0),"")</f>
        <v/>
      </c>
      <c r="AL14" s="236" t="str">
        <f>IFERROR(MATCH(MAX($D14:$AH14)+1,$D14:$AH14,1),"")</f>
        <v/>
      </c>
      <c r="AM14" s="236"/>
    </row>
    <row r="15" spans="1:46" s="112" customFormat="1" ht="30" customHeight="1" x14ac:dyDescent="0.4">
      <c r="A15" s="33">
        <v>2</v>
      </c>
      <c r="B15" s="288"/>
      <c r="C15" s="126"/>
      <c r="D15" s="205"/>
      <c r="E15" s="295"/>
      <c r="F15" s="296"/>
      <c r="G15" s="295"/>
      <c r="H15" s="296"/>
      <c r="I15" s="206"/>
      <c r="J15" s="296"/>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288"/>
      <c r="C16" s="126"/>
      <c r="D16" s="205"/>
      <c r="E16" s="295"/>
      <c r="F16" s="296"/>
      <c r="G16" s="295"/>
      <c r="H16" s="296"/>
      <c r="I16" s="206"/>
      <c r="J16" s="296"/>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f>
        <v>0</v>
      </c>
      <c r="AK16" s="112" t="str">
        <f t="shared" si="1"/>
        <v/>
      </c>
      <c r="AL16" s="236" t="str">
        <f t="shared" si="2"/>
        <v/>
      </c>
      <c r="AM16" s="236"/>
    </row>
    <row r="17" spans="1:39" s="112" customFormat="1" ht="30" customHeight="1" x14ac:dyDescent="0.4">
      <c r="A17" s="33">
        <v>4</v>
      </c>
      <c r="B17" s="288"/>
      <c r="C17" s="126"/>
      <c r="D17" s="205"/>
      <c r="E17" s="295"/>
      <c r="F17" s="296"/>
      <c r="G17" s="295"/>
      <c r="H17" s="296"/>
      <c r="I17" s="206"/>
      <c r="J17" s="296"/>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f>
        <v>0</v>
      </c>
      <c r="AK17" s="112" t="str">
        <f t="shared" si="1"/>
        <v/>
      </c>
      <c r="AL17" s="236" t="str">
        <f t="shared" si="2"/>
        <v/>
      </c>
      <c r="AM17" s="236"/>
    </row>
    <row r="18" spans="1:39" s="112" customFormat="1" ht="30" customHeight="1" thickBot="1" x14ac:dyDescent="0.45">
      <c r="A18" s="37">
        <v>5</v>
      </c>
      <c r="B18" s="289"/>
      <c r="C18" s="127"/>
      <c r="D18" s="211"/>
      <c r="E18" s="297"/>
      <c r="F18" s="298"/>
      <c r="G18" s="297"/>
      <c r="H18" s="298"/>
      <c r="I18" s="212"/>
      <c r="J18" s="298"/>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f>
        <v>0</v>
      </c>
      <c r="AK18" s="112" t="str">
        <f t="shared" si="1"/>
        <v/>
      </c>
      <c r="AL18" s="236" t="str">
        <f t="shared" si="2"/>
        <v/>
      </c>
      <c r="AM18" s="236"/>
    </row>
    <row r="19" spans="1:39" s="112" customFormat="1" ht="30" customHeight="1" x14ac:dyDescent="0.4">
      <c r="A19" s="60">
        <v>6</v>
      </c>
      <c r="B19" s="290"/>
      <c r="C19" s="128"/>
      <c r="D19" s="199"/>
      <c r="E19" s="293"/>
      <c r="F19" s="294"/>
      <c r="G19" s="293"/>
      <c r="H19" s="294"/>
      <c r="I19" s="200"/>
      <c r="J19" s="294"/>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f>
        <v>0</v>
      </c>
      <c r="AK19" s="112" t="str">
        <f t="shared" si="1"/>
        <v/>
      </c>
      <c r="AL19" s="236" t="str">
        <f t="shared" si="2"/>
        <v/>
      </c>
      <c r="AM19" s="236"/>
    </row>
    <row r="20" spans="1:39" s="112" customFormat="1" ht="30" customHeight="1" x14ac:dyDescent="0.4">
      <c r="A20" s="33">
        <v>7</v>
      </c>
      <c r="B20" s="288"/>
      <c r="C20" s="126"/>
      <c r="D20" s="205"/>
      <c r="E20" s="295"/>
      <c r="F20" s="296"/>
      <c r="G20" s="295"/>
      <c r="H20" s="296"/>
      <c r="I20" s="206"/>
      <c r="J20" s="296"/>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f>
        <v>0</v>
      </c>
      <c r="AK20" s="112" t="str">
        <f t="shared" si="1"/>
        <v/>
      </c>
      <c r="AL20" s="236" t="str">
        <f t="shared" si="2"/>
        <v/>
      </c>
      <c r="AM20" s="236"/>
    </row>
    <row r="21" spans="1:39" s="112" customFormat="1" ht="30" customHeight="1" x14ac:dyDescent="0.4">
      <c r="A21" s="33">
        <v>8</v>
      </c>
      <c r="B21" s="288"/>
      <c r="C21" s="126"/>
      <c r="D21" s="205"/>
      <c r="E21" s="295"/>
      <c r="F21" s="296"/>
      <c r="G21" s="295"/>
      <c r="H21" s="296"/>
      <c r="I21" s="206"/>
      <c r="J21" s="296"/>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f>
        <v>0</v>
      </c>
      <c r="AK21" s="112" t="str">
        <f t="shared" si="1"/>
        <v/>
      </c>
      <c r="AL21" s="236" t="str">
        <f t="shared" si="2"/>
        <v/>
      </c>
      <c r="AM21" s="236"/>
    </row>
    <row r="22" spans="1:39" s="112" customFormat="1" ht="30" customHeight="1" x14ac:dyDescent="0.4">
      <c r="A22" s="33">
        <v>9</v>
      </c>
      <c r="B22" s="288"/>
      <c r="C22" s="126"/>
      <c r="D22" s="205"/>
      <c r="E22" s="295"/>
      <c r="F22" s="296"/>
      <c r="G22" s="295"/>
      <c r="H22" s="296"/>
      <c r="I22" s="206"/>
      <c r="J22" s="296"/>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f>
        <v>0</v>
      </c>
      <c r="AK22" s="112" t="str">
        <f t="shared" si="1"/>
        <v/>
      </c>
      <c r="AL22" s="236" t="str">
        <f t="shared" si="2"/>
        <v/>
      </c>
      <c r="AM22" s="236"/>
    </row>
    <row r="23" spans="1:39" s="112" customFormat="1" ht="30" customHeight="1" thickBot="1" x14ac:dyDescent="0.45">
      <c r="A23" s="37">
        <v>10</v>
      </c>
      <c r="B23" s="289"/>
      <c r="C23" s="127"/>
      <c r="D23" s="211"/>
      <c r="E23" s="297"/>
      <c r="F23" s="298"/>
      <c r="G23" s="297"/>
      <c r="H23" s="298"/>
      <c r="I23" s="212"/>
      <c r="J23" s="298"/>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f>
        <v>0</v>
      </c>
      <c r="AK23" s="112" t="str">
        <f t="shared" si="1"/>
        <v/>
      </c>
      <c r="AL23" s="236" t="str">
        <f t="shared" si="2"/>
        <v/>
      </c>
      <c r="AM23" s="236"/>
    </row>
    <row r="24" spans="1:39" s="112" customFormat="1" ht="30" customHeight="1" x14ac:dyDescent="0.4">
      <c r="A24" s="60">
        <v>11</v>
      </c>
      <c r="B24" s="290"/>
      <c r="C24" s="128"/>
      <c r="D24" s="199"/>
      <c r="E24" s="293"/>
      <c r="F24" s="294"/>
      <c r="G24" s="293"/>
      <c r="H24" s="294"/>
      <c r="I24" s="200"/>
      <c r="J24" s="294"/>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f>
        <v>0</v>
      </c>
      <c r="AK24" s="112" t="str">
        <f t="shared" si="1"/>
        <v/>
      </c>
      <c r="AL24" s="236" t="str">
        <f t="shared" si="2"/>
        <v/>
      </c>
      <c r="AM24" s="236"/>
    </row>
    <row r="25" spans="1:39" s="112" customFormat="1" ht="30" customHeight="1" x14ac:dyDescent="0.4">
      <c r="A25" s="33">
        <v>12</v>
      </c>
      <c r="B25" s="288"/>
      <c r="C25" s="126"/>
      <c r="D25" s="205"/>
      <c r="E25" s="295"/>
      <c r="F25" s="296"/>
      <c r="G25" s="295"/>
      <c r="H25" s="296"/>
      <c r="I25" s="206"/>
      <c r="J25" s="296"/>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f>
        <v>0</v>
      </c>
      <c r="AK25" s="112" t="str">
        <f t="shared" si="1"/>
        <v/>
      </c>
      <c r="AL25" s="236" t="str">
        <f t="shared" si="2"/>
        <v/>
      </c>
      <c r="AM25" s="236"/>
    </row>
    <row r="26" spans="1:39" s="112" customFormat="1" ht="30" customHeight="1" x14ac:dyDescent="0.4">
      <c r="A26" s="33">
        <v>13</v>
      </c>
      <c r="B26" s="288"/>
      <c r="C26" s="126"/>
      <c r="D26" s="205"/>
      <c r="E26" s="295"/>
      <c r="F26" s="296"/>
      <c r="G26" s="295"/>
      <c r="H26" s="296"/>
      <c r="I26" s="206"/>
      <c r="J26" s="296"/>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f>
        <v>0</v>
      </c>
      <c r="AK26" s="112" t="str">
        <f t="shared" si="1"/>
        <v/>
      </c>
      <c r="AL26" s="236" t="str">
        <f t="shared" si="2"/>
        <v/>
      </c>
      <c r="AM26" s="236"/>
    </row>
    <row r="27" spans="1:39" s="112" customFormat="1" ht="30" customHeight="1" x14ac:dyDescent="0.4">
      <c r="A27" s="33">
        <v>14</v>
      </c>
      <c r="B27" s="288"/>
      <c r="C27" s="126"/>
      <c r="D27" s="205"/>
      <c r="E27" s="295"/>
      <c r="F27" s="296"/>
      <c r="G27" s="295"/>
      <c r="H27" s="296"/>
      <c r="I27" s="206"/>
      <c r="J27" s="296"/>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f>
        <v>0</v>
      </c>
      <c r="AK27" s="112" t="str">
        <f t="shared" si="1"/>
        <v/>
      </c>
      <c r="AL27" s="236" t="str">
        <f t="shared" si="2"/>
        <v/>
      </c>
      <c r="AM27" s="236"/>
    </row>
    <row r="28" spans="1:39" s="112" customFormat="1" ht="30" customHeight="1" thickBot="1" x14ac:dyDescent="0.45">
      <c r="A28" s="37">
        <v>15</v>
      </c>
      <c r="B28" s="289"/>
      <c r="C28" s="127"/>
      <c r="D28" s="211"/>
      <c r="E28" s="297"/>
      <c r="F28" s="298"/>
      <c r="G28" s="297"/>
      <c r="H28" s="298"/>
      <c r="I28" s="212"/>
      <c r="J28" s="298"/>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f>
        <v>0</v>
      </c>
      <c r="AK28" s="112" t="str">
        <f t="shared" si="1"/>
        <v/>
      </c>
      <c r="AL28" s="236" t="str">
        <f t="shared" si="2"/>
        <v/>
      </c>
      <c r="AM28" s="236"/>
    </row>
    <row r="29" spans="1:39" s="112" customFormat="1" ht="30" customHeight="1" x14ac:dyDescent="0.4">
      <c r="A29" s="60">
        <v>16</v>
      </c>
      <c r="B29" s="290"/>
      <c r="C29" s="128"/>
      <c r="D29" s="199"/>
      <c r="E29" s="293"/>
      <c r="F29" s="294"/>
      <c r="G29" s="293"/>
      <c r="H29" s="294"/>
      <c r="I29" s="200"/>
      <c r="J29" s="294"/>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f>
        <v>0</v>
      </c>
      <c r="AK29" s="112" t="str">
        <f t="shared" si="1"/>
        <v/>
      </c>
      <c r="AL29" s="236" t="str">
        <f t="shared" si="2"/>
        <v/>
      </c>
      <c r="AM29" s="236"/>
    </row>
    <row r="30" spans="1:39" s="112" customFormat="1" ht="30" customHeight="1" x14ac:dyDescent="0.4">
      <c r="A30" s="33">
        <v>17</v>
      </c>
      <c r="B30" s="288"/>
      <c r="C30" s="126"/>
      <c r="D30" s="205"/>
      <c r="E30" s="295"/>
      <c r="F30" s="296"/>
      <c r="G30" s="295"/>
      <c r="H30" s="296"/>
      <c r="I30" s="206"/>
      <c r="J30" s="296"/>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f>
        <v>0</v>
      </c>
      <c r="AK30" s="112" t="str">
        <f t="shared" si="1"/>
        <v/>
      </c>
      <c r="AL30" s="236" t="str">
        <f t="shared" si="2"/>
        <v/>
      </c>
      <c r="AM30" s="236"/>
    </row>
    <row r="31" spans="1:39" s="112" customFormat="1" ht="30" customHeight="1" x14ac:dyDescent="0.4">
      <c r="A31" s="33">
        <v>18</v>
      </c>
      <c r="B31" s="288"/>
      <c r="C31" s="126"/>
      <c r="D31" s="205"/>
      <c r="E31" s="295"/>
      <c r="F31" s="296"/>
      <c r="G31" s="295"/>
      <c r="H31" s="296"/>
      <c r="I31" s="206"/>
      <c r="J31" s="296"/>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f>
        <v>0</v>
      </c>
      <c r="AK31" s="112" t="str">
        <f t="shared" si="1"/>
        <v/>
      </c>
      <c r="AL31" s="236" t="str">
        <f t="shared" si="2"/>
        <v/>
      </c>
      <c r="AM31" s="236"/>
    </row>
    <row r="32" spans="1:39" s="112" customFormat="1" ht="30" customHeight="1" x14ac:dyDescent="0.4">
      <c r="A32" s="33">
        <v>19</v>
      </c>
      <c r="B32" s="288"/>
      <c r="C32" s="126"/>
      <c r="D32" s="205"/>
      <c r="E32" s="295"/>
      <c r="F32" s="296"/>
      <c r="G32" s="295"/>
      <c r="H32" s="296"/>
      <c r="I32" s="206"/>
      <c r="J32" s="296"/>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f>
        <v>0</v>
      </c>
      <c r="AK32" s="112" t="str">
        <f t="shared" si="1"/>
        <v/>
      </c>
      <c r="AL32" s="236" t="str">
        <f t="shared" si="2"/>
        <v/>
      </c>
      <c r="AM32" s="236"/>
    </row>
    <row r="33" spans="1:46" s="112" customFormat="1" ht="30" customHeight="1" thickBot="1" x14ac:dyDescent="0.45">
      <c r="A33" s="37">
        <v>20</v>
      </c>
      <c r="B33" s="289"/>
      <c r="C33" s="127"/>
      <c r="D33" s="211"/>
      <c r="E33" s="297"/>
      <c r="F33" s="298"/>
      <c r="G33" s="297"/>
      <c r="H33" s="298"/>
      <c r="I33" s="212"/>
      <c r="J33" s="298"/>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f>
        <v>0</v>
      </c>
      <c r="AK33" s="112" t="str">
        <f t="shared" si="1"/>
        <v/>
      </c>
      <c r="AL33" s="236" t="str">
        <f t="shared" si="2"/>
        <v/>
      </c>
      <c r="AM33" s="236"/>
    </row>
    <row r="34" spans="1:46" s="112" customFormat="1" ht="30" customHeight="1" x14ac:dyDescent="0.4">
      <c r="A34" s="60">
        <v>21</v>
      </c>
      <c r="B34" s="290"/>
      <c r="C34" s="128"/>
      <c r="D34" s="199"/>
      <c r="E34" s="293"/>
      <c r="F34" s="294"/>
      <c r="G34" s="293"/>
      <c r="H34" s="294"/>
      <c r="I34" s="200"/>
      <c r="J34" s="294"/>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f>
        <v>0</v>
      </c>
      <c r="AK34" s="112" t="str">
        <f t="shared" si="1"/>
        <v/>
      </c>
      <c r="AL34" s="236" t="str">
        <f t="shared" si="2"/>
        <v/>
      </c>
      <c r="AM34" s="236"/>
    </row>
    <row r="35" spans="1:46" s="112" customFormat="1" ht="30" customHeight="1" x14ac:dyDescent="0.4">
      <c r="A35" s="33">
        <v>22</v>
      </c>
      <c r="B35" s="288"/>
      <c r="C35" s="126"/>
      <c r="D35" s="205"/>
      <c r="E35" s="295"/>
      <c r="F35" s="296"/>
      <c r="G35" s="295"/>
      <c r="H35" s="296"/>
      <c r="I35" s="206"/>
      <c r="J35" s="296"/>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f>
        <v>0</v>
      </c>
      <c r="AK35" s="112" t="str">
        <f t="shared" si="1"/>
        <v/>
      </c>
      <c r="AL35" s="236" t="str">
        <f t="shared" si="2"/>
        <v/>
      </c>
      <c r="AM35" s="236"/>
    </row>
    <row r="36" spans="1:46" s="112" customFormat="1" ht="30" customHeight="1" x14ac:dyDescent="0.4">
      <c r="A36" s="33">
        <v>23</v>
      </c>
      <c r="B36" s="288"/>
      <c r="C36" s="126"/>
      <c r="D36" s="205"/>
      <c r="E36" s="295"/>
      <c r="F36" s="296"/>
      <c r="G36" s="295"/>
      <c r="H36" s="296"/>
      <c r="I36" s="206"/>
      <c r="J36" s="296"/>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f>
        <v>0</v>
      </c>
      <c r="AK36" s="112" t="str">
        <f t="shared" si="1"/>
        <v/>
      </c>
      <c r="AL36" s="236" t="str">
        <f t="shared" si="2"/>
        <v/>
      </c>
      <c r="AM36" s="236"/>
    </row>
    <row r="37" spans="1:46" s="112" customFormat="1" ht="30" customHeight="1" x14ac:dyDescent="0.4">
      <c r="A37" s="33">
        <v>24</v>
      </c>
      <c r="B37" s="288"/>
      <c r="C37" s="126"/>
      <c r="D37" s="205"/>
      <c r="E37" s="295"/>
      <c r="F37" s="296"/>
      <c r="G37" s="295"/>
      <c r="H37" s="296"/>
      <c r="I37" s="206"/>
      <c r="J37" s="296"/>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f>
        <v>0</v>
      </c>
      <c r="AK37" s="112" t="str">
        <f t="shared" si="1"/>
        <v/>
      </c>
      <c r="AL37" s="236" t="str">
        <f t="shared" si="2"/>
        <v/>
      </c>
      <c r="AM37" s="236"/>
    </row>
    <row r="38" spans="1:46" ht="30" customHeight="1" thickBot="1" x14ac:dyDescent="0.3">
      <c r="A38" s="37">
        <v>25</v>
      </c>
      <c r="B38" s="289"/>
      <c r="C38" s="127"/>
      <c r="D38" s="211"/>
      <c r="E38" s="297"/>
      <c r="F38" s="298"/>
      <c r="G38" s="297"/>
      <c r="H38" s="298"/>
      <c r="I38" s="212"/>
      <c r="J38" s="298"/>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290"/>
      <c r="C39" s="128"/>
      <c r="D39" s="217"/>
      <c r="E39" s="218"/>
      <c r="F39" s="299"/>
      <c r="G39" s="218"/>
      <c r="H39" s="299"/>
      <c r="I39" s="218"/>
      <c r="J39" s="299"/>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288"/>
      <c r="C40" s="126"/>
      <c r="D40" s="205"/>
      <c r="E40" s="295"/>
      <c r="F40" s="296"/>
      <c r="G40" s="295"/>
      <c r="H40" s="296"/>
      <c r="I40" s="206"/>
      <c r="J40" s="296"/>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288"/>
      <c r="C41" s="126"/>
      <c r="D41" s="205"/>
      <c r="E41" s="295"/>
      <c r="F41" s="296"/>
      <c r="G41" s="295"/>
      <c r="H41" s="296"/>
      <c r="I41" s="206"/>
      <c r="J41" s="296"/>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288"/>
      <c r="C42" s="126"/>
      <c r="D42" s="205"/>
      <c r="E42" s="295"/>
      <c r="F42" s="296"/>
      <c r="G42" s="295"/>
      <c r="H42" s="296"/>
      <c r="I42" s="206"/>
      <c r="J42" s="296"/>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f>
        <v>0</v>
      </c>
      <c r="AK42" s="112" t="str">
        <f t="shared" si="1"/>
        <v/>
      </c>
      <c r="AL42" s="236" t="str">
        <f t="shared" si="2"/>
        <v/>
      </c>
      <c r="AM42" s="236"/>
    </row>
    <row r="43" spans="1:46" s="112" customFormat="1" ht="30" customHeight="1" thickBot="1" x14ac:dyDescent="0.45">
      <c r="A43" s="35">
        <v>30</v>
      </c>
      <c r="B43" s="289"/>
      <c r="C43" s="127"/>
      <c r="D43" s="222"/>
      <c r="E43" s="300"/>
      <c r="F43" s="301"/>
      <c r="G43" s="300"/>
      <c r="H43" s="301"/>
      <c r="I43" s="223"/>
      <c r="J43" s="301"/>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f>
        <v>0</v>
      </c>
      <c r="AK43" s="112" t="str">
        <f t="shared" si="1"/>
        <v/>
      </c>
      <c r="AL43" s="236" t="str">
        <f t="shared" si="2"/>
        <v/>
      </c>
      <c r="AM43" s="236"/>
    </row>
    <row r="44" spans="1:46" s="112" customFormat="1" ht="30" customHeight="1" x14ac:dyDescent="0.4">
      <c r="A44" s="71">
        <v>31</v>
      </c>
      <c r="B44" s="290"/>
      <c r="C44" s="128"/>
      <c r="D44" s="227"/>
      <c r="E44" s="302"/>
      <c r="F44" s="303"/>
      <c r="G44" s="302"/>
      <c r="H44" s="303"/>
      <c r="I44" s="228"/>
      <c r="J44" s="303"/>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f>
        <v>0</v>
      </c>
      <c r="AK44" s="112" t="str">
        <f t="shared" si="1"/>
        <v/>
      </c>
      <c r="AL44" s="236" t="str">
        <f t="shared" si="2"/>
        <v/>
      </c>
      <c r="AM44" s="236"/>
    </row>
    <row r="45" spans="1:46" s="112" customFormat="1" ht="30" customHeight="1" x14ac:dyDescent="0.4">
      <c r="A45" s="35">
        <v>32</v>
      </c>
      <c r="B45" s="288"/>
      <c r="C45" s="126"/>
      <c r="D45" s="222"/>
      <c r="E45" s="300"/>
      <c r="F45" s="301"/>
      <c r="G45" s="300"/>
      <c r="H45" s="301"/>
      <c r="I45" s="223"/>
      <c r="J45" s="301"/>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f>
        <v>0</v>
      </c>
      <c r="AK45" s="112" t="str">
        <f t="shared" si="1"/>
        <v/>
      </c>
      <c r="AL45" s="236" t="str">
        <f t="shared" si="2"/>
        <v/>
      </c>
      <c r="AM45" s="236"/>
    </row>
    <row r="46" spans="1:46" s="112" customFormat="1" ht="30" customHeight="1" x14ac:dyDescent="0.4">
      <c r="A46" s="35">
        <v>33</v>
      </c>
      <c r="B46" s="288"/>
      <c r="C46" s="126"/>
      <c r="D46" s="222"/>
      <c r="E46" s="300"/>
      <c r="F46" s="301"/>
      <c r="G46" s="300"/>
      <c r="H46" s="301"/>
      <c r="I46" s="223"/>
      <c r="J46" s="301"/>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f>
        <v>0</v>
      </c>
      <c r="AK46" s="112" t="str">
        <f t="shared" si="1"/>
        <v/>
      </c>
      <c r="AL46" s="236" t="str">
        <f t="shared" si="2"/>
        <v/>
      </c>
      <c r="AM46" s="236"/>
    </row>
    <row r="47" spans="1:46" s="112" customFormat="1" ht="30" customHeight="1" x14ac:dyDescent="0.4">
      <c r="A47" s="35">
        <v>34</v>
      </c>
      <c r="B47" s="288"/>
      <c r="C47" s="126"/>
      <c r="D47" s="222"/>
      <c r="E47" s="300"/>
      <c r="F47" s="301"/>
      <c r="G47" s="300"/>
      <c r="H47" s="301"/>
      <c r="I47" s="223"/>
      <c r="J47" s="301"/>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f>
        <v>0</v>
      </c>
      <c r="AK47" s="112" t="str">
        <f t="shared" si="1"/>
        <v/>
      </c>
      <c r="AL47" s="236" t="str">
        <f t="shared" si="2"/>
        <v/>
      </c>
      <c r="AM47" s="236"/>
    </row>
    <row r="48" spans="1:46" s="112" customFormat="1" ht="30" customHeight="1" thickBot="1" x14ac:dyDescent="0.45">
      <c r="A48" s="37">
        <v>35</v>
      </c>
      <c r="B48" s="289"/>
      <c r="C48" s="127"/>
      <c r="D48" s="211"/>
      <c r="E48" s="297"/>
      <c r="F48" s="298"/>
      <c r="G48" s="297"/>
      <c r="H48" s="298"/>
      <c r="I48" s="212"/>
      <c r="J48" s="298"/>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f>
        <v>0</v>
      </c>
      <c r="AK48" s="112" t="str">
        <f t="shared" si="1"/>
        <v/>
      </c>
      <c r="AL48" s="236" t="str">
        <f t="shared" si="2"/>
        <v/>
      </c>
      <c r="AM48" s="236"/>
    </row>
    <row r="49" spans="1:39" s="112" customFormat="1" ht="30" customHeight="1" x14ac:dyDescent="0.4">
      <c r="A49" s="64">
        <v>36</v>
      </c>
      <c r="B49" s="290"/>
      <c r="C49" s="128"/>
      <c r="D49" s="232"/>
      <c r="E49" s="304"/>
      <c r="F49" s="305"/>
      <c r="G49" s="304"/>
      <c r="H49" s="305"/>
      <c r="I49" s="233"/>
      <c r="J49" s="305"/>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f>
        <v>0</v>
      </c>
      <c r="AK49" s="112" t="str">
        <f t="shared" si="1"/>
        <v/>
      </c>
      <c r="AL49" s="236" t="str">
        <f t="shared" si="2"/>
        <v/>
      </c>
      <c r="AM49" s="236"/>
    </row>
    <row r="50" spans="1:39" s="112" customFormat="1" ht="30" customHeight="1" x14ac:dyDescent="0.4">
      <c r="A50" s="35">
        <v>37</v>
      </c>
      <c r="B50" s="288"/>
      <c r="C50" s="126"/>
      <c r="D50" s="222"/>
      <c r="E50" s="300"/>
      <c r="F50" s="301"/>
      <c r="G50" s="300"/>
      <c r="H50" s="301"/>
      <c r="I50" s="223"/>
      <c r="J50" s="301"/>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f>
        <v>0</v>
      </c>
      <c r="AK50" s="112" t="str">
        <f t="shared" si="1"/>
        <v/>
      </c>
      <c r="AL50" s="236" t="str">
        <f t="shared" si="2"/>
        <v/>
      </c>
      <c r="AM50" s="236"/>
    </row>
    <row r="51" spans="1:39" s="112" customFormat="1" ht="30" customHeight="1" x14ac:dyDescent="0.4">
      <c r="A51" s="35">
        <v>38</v>
      </c>
      <c r="B51" s="288"/>
      <c r="C51" s="126"/>
      <c r="D51" s="222"/>
      <c r="E51" s="300"/>
      <c r="F51" s="301"/>
      <c r="G51" s="300"/>
      <c r="H51" s="301"/>
      <c r="I51" s="223"/>
      <c r="J51" s="301"/>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f>
        <v>0</v>
      </c>
      <c r="AK51" s="112" t="str">
        <f t="shared" si="1"/>
        <v/>
      </c>
      <c r="AL51" s="236" t="str">
        <f t="shared" si="2"/>
        <v/>
      </c>
      <c r="AM51" s="236"/>
    </row>
    <row r="52" spans="1:39" s="112" customFormat="1" ht="30" customHeight="1" x14ac:dyDescent="0.4">
      <c r="A52" s="35">
        <v>39</v>
      </c>
      <c r="B52" s="288"/>
      <c r="C52" s="126"/>
      <c r="D52" s="222"/>
      <c r="E52" s="300"/>
      <c r="F52" s="301"/>
      <c r="G52" s="300"/>
      <c r="H52" s="301"/>
      <c r="I52" s="223"/>
      <c r="J52" s="301"/>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f>
        <v>0</v>
      </c>
      <c r="AK52" s="112" t="str">
        <f t="shared" si="1"/>
        <v/>
      </c>
      <c r="AL52" s="236" t="str">
        <f t="shared" si="2"/>
        <v/>
      </c>
      <c r="AM52" s="236"/>
    </row>
    <row r="53" spans="1:39" s="112" customFormat="1" ht="30" customHeight="1" thickBot="1" x14ac:dyDescent="0.45">
      <c r="A53" s="35">
        <v>40</v>
      </c>
      <c r="B53" s="289"/>
      <c r="C53" s="127"/>
      <c r="D53" s="222"/>
      <c r="E53" s="300"/>
      <c r="F53" s="301"/>
      <c r="G53" s="300"/>
      <c r="H53" s="301"/>
      <c r="I53" s="223"/>
      <c r="J53" s="301"/>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f>
        <v>0</v>
      </c>
      <c r="AK53" s="112" t="str">
        <f t="shared" si="1"/>
        <v/>
      </c>
      <c r="AL53" s="236" t="str">
        <f t="shared" si="2"/>
        <v/>
      </c>
      <c r="AM53" s="236"/>
    </row>
    <row r="54" spans="1:39" s="112" customFormat="1" ht="30" customHeight="1" x14ac:dyDescent="0.4">
      <c r="A54" s="71">
        <v>41</v>
      </c>
      <c r="B54" s="290"/>
      <c r="C54" s="128"/>
      <c r="D54" s="227"/>
      <c r="E54" s="302"/>
      <c r="F54" s="303"/>
      <c r="G54" s="302"/>
      <c r="H54" s="303"/>
      <c r="I54" s="228"/>
      <c r="J54" s="303"/>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f>
        <v>0</v>
      </c>
      <c r="AK54" s="112" t="str">
        <f t="shared" si="1"/>
        <v/>
      </c>
      <c r="AL54" s="236" t="str">
        <f t="shared" si="2"/>
        <v/>
      </c>
      <c r="AM54" s="236"/>
    </row>
    <row r="55" spans="1:39" s="112" customFormat="1" ht="30" customHeight="1" x14ac:dyDescent="0.4">
      <c r="A55" s="35">
        <v>42</v>
      </c>
      <c r="B55" s="288"/>
      <c r="C55" s="126"/>
      <c r="D55" s="222"/>
      <c r="E55" s="300"/>
      <c r="F55" s="301"/>
      <c r="G55" s="300"/>
      <c r="H55" s="301"/>
      <c r="I55" s="223"/>
      <c r="J55" s="301"/>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f>
        <v>0</v>
      </c>
      <c r="AK55" s="112" t="str">
        <f t="shared" si="1"/>
        <v/>
      </c>
      <c r="AL55" s="236" t="str">
        <f t="shared" si="2"/>
        <v/>
      </c>
      <c r="AM55" s="236"/>
    </row>
    <row r="56" spans="1:39" s="112" customFormat="1" ht="30" customHeight="1" x14ac:dyDescent="0.4">
      <c r="A56" s="35">
        <v>43</v>
      </c>
      <c r="B56" s="288"/>
      <c r="C56" s="126"/>
      <c r="D56" s="222"/>
      <c r="E56" s="300"/>
      <c r="F56" s="301"/>
      <c r="G56" s="300"/>
      <c r="H56" s="301"/>
      <c r="I56" s="223"/>
      <c r="J56" s="301"/>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f>
        <v>0</v>
      </c>
      <c r="AK56" s="112" t="str">
        <f t="shared" si="1"/>
        <v/>
      </c>
      <c r="AL56" s="236" t="str">
        <f t="shared" si="2"/>
        <v/>
      </c>
      <c r="AM56" s="236"/>
    </row>
    <row r="57" spans="1:39" s="112" customFormat="1" ht="30" customHeight="1" x14ac:dyDescent="0.4">
      <c r="A57" s="35">
        <v>44</v>
      </c>
      <c r="B57" s="288"/>
      <c r="C57" s="126"/>
      <c r="D57" s="222"/>
      <c r="E57" s="300"/>
      <c r="F57" s="301"/>
      <c r="G57" s="300"/>
      <c r="H57" s="301"/>
      <c r="I57" s="223"/>
      <c r="J57" s="301"/>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f>
        <v>0</v>
      </c>
      <c r="AK57" s="112" t="str">
        <f t="shared" si="1"/>
        <v/>
      </c>
      <c r="AL57" s="236" t="str">
        <f t="shared" si="2"/>
        <v/>
      </c>
      <c r="AM57" s="236"/>
    </row>
    <row r="58" spans="1:39" s="112" customFormat="1" ht="30" customHeight="1" thickBot="1" x14ac:dyDescent="0.45">
      <c r="A58" s="37">
        <v>45</v>
      </c>
      <c r="B58" s="289"/>
      <c r="C58" s="127"/>
      <c r="D58" s="211"/>
      <c r="E58" s="297"/>
      <c r="F58" s="298"/>
      <c r="G58" s="297"/>
      <c r="H58" s="298"/>
      <c r="I58" s="212"/>
      <c r="J58" s="298"/>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f>
        <v>0</v>
      </c>
      <c r="AK58" s="112" t="str">
        <f t="shared" si="1"/>
        <v/>
      </c>
      <c r="AL58" s="236" t="str">
        <f t="shared" si="2"/>
        <v/>
      </c>
      <c r="AM58" s="236"/>
    </row>
    <row r="59" spans="1:39" s="112" customFormat="1" ht="30" customHeight="1" x14ac:dyDescent="0.4">
      <c r="A59" s="64">
        <v>46</v>
      </c>
      <c r="B59" s="290"/>
      <c r="C59" s="128"/>
      <c r="D59" s="232"/>
      <c r="E59" s="304"/>
      <c r="F59" s="305"/>
      <c r="G59" s="304"/>
      <c r="H59" s="305"/>
      <c r="I59" s="233"/>
      <c r="J59" s="305"/>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f>
        <v>0</v>
      </c>
      <c r="AK59" s="112" t="str">
        <f t="shared" si="1"/>
        <v/>
      </c>
      <c r="AL59" s="236" t="str">
        <f t="shared" si="2"/>
        <v/>
      </c>
      <c r="AM59" s="236"/>
    </row>
    <row r="60" spans="1:39" s="112" customFormat="1" ht="30" customHeight="1" x14ac:dyDescent="0.4">
      <c r="A60" s="35">
        <v>47</v>
      </c>
      <c r="B60" s="288"/>
      <c r="C60" s="126"/>
      <c r="D60" s="222"/>
      <c r="E60" s="300"/>
      <c r="F60" s="301"/>
      <c r="G60" s="300"/>
      <c r="H60" s="301"/>
      <c r="I60" s="223"/>
      <c r="J60" s="301"/>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f>
        <v>0</v>
      </c>
      <c r="AK60" s="112" t="str">
        <f t="shared" si="1"/>
        <v/>
      </c>
      <c r="AL60" s="236" t="str">
        <f t="shared" si="2"/>
        <v/>
      </c>
      <c r="AM60" s="236"/>
    </row>
    <row r="61" spans="1:39" s="112" customFormat="1" ht="30" customHeight="1" x14ac:dyDescent="0.4">
      <c r="A61" s="35">
        <v>48</v>
      </c>
      <c r="B61" s="288"/>
      <c r="C61" s="126"/>
      <c r="D61" s="222"/>
      <c r="E61" s="300"/>
      <c r="F61" s="301"/>
      <c r="G61" s="300"/>
      <c r="H61" s="301"/>
      <c r="I61" s="223"/>
      <c r="J61" s="301"/>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f>
        <v>0</v>
      </c>
      <c r="AK61" s="112" t="str">
        <f t="shared" si="1"/>
        <v/>
      </c>
      <c r="AL61" s="236" t="str">
        <f t="shared" si="2"/>
        <v/>
      </c>
      <c r="AM61" s="236"/>
    </row>
    <row r="62" spans="1:39" s="112" customFormat="1" ht="30" customHeight="1" x14ac:dyDescent="0.4">
      <c r="A62" s="35">
        <v>49</v>
      </c>
      <c r="B62" s="288"/>
      <c r="C62" s="126"/>
      <c r="D62" s="222"/>
      <c r="E62" s="300"/>
      <c r="F62" s="301"/>
      <c r="G62" s="300"/>
      <c r="H62" s="301"/>
      <c r="I62" s="223"/>
      <c r="J62" s="301"/>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f>
        <v>0</v>
      </c>
      <c r="AK62" s="112" t="str">
        <f t="shared" si="1"/>
        <v/>
      </c>
      <c r="AL62" s="236" t="str">
        <f t="shared" si="2"/>
        <v/>
      </c>
      <c r="AM62" s="236"/>
    </row>
    <row r="63" spans="1:39" s="112" customFormat="1" ht="30" customHeight="1" thickBot="1" x14ac:dyDescent="0.45">
      <c r="A63" s="35">
        <v>50</v>
      </c>
      <c r="B63" s="289"/>
      <c r="C63" s="127"/>
      <c r="D63" s="222"/>
      <c r="E63" s="300"/>
      <c r="F63" s="301"/>
      <c r="G63" s="300"/>
      <c r="H63" s="301"/>
      <c r="I63" s="223"/>
      <c r="J63" s="301"/>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f>
        <v>0</v>
      </c>
      <c r="AK63" s="112" t="str">
        <f t="shared" si="1"/>
        <v/>
      </c>
      <c r="AL63" s="236" t="str">
        <f t="shared" si="2"/>
        <v/>
      </c>
      <c r="AM63" s="236"/>
    </row>
    <row r="64" spans="1:39" s="112" customFormat="1" ht="30" customHeight="1" x14ac:dyDescent="0.4">
      <c r="A64" s="71">
        <v>51</v>
      </c>
      <c r="B64" s="290"/>
      <c r="C64" s="128"/>
      <c r="D64" s="227"/>
      <c r="E64" s="302"/>
      <c r="F64" s="303"/>
      <c r="G64" s="302"/>
      <c r="H64" s="303"/>
      <c r="I64" s="228"/>
      <c r="J64" s="303"/>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f>
        <v>0</v>
      </c>
      <c r="AK64" s="112" t="str">
        <f t="shared" si="1"/>
        <v/>
      </c>
      <c r="AL64" s="236" t="str">
        <f t="shared" si="2"/>
        <v/>
      </c>
      <c r="AM64" s="236"/>
    </row>
    <row r="65" spans="1:39" s="112" customFormat="1" ht="30" customHeight="1" x14ac:dyDescent="0.4">
      <c r="A65" s="35">
        <v>52</v>
      </c>
      <c r="B65" s="288"/>
      <c r="C65" s="126"/>
      <c r="D65" s="222"/>
      <c r="E65" s="300"/>
      <c r="F65" s="301"/>
      <c r="G65" s="300"/>
      <c r="H65" s="301"/>
      <c r="I65" s="223"/>
      <c r="J65" s="301"/>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f>
        <v>0</v>
      </c>
      <c r="AK65" s="112" t="str">
        <f t="shared" si="1"/>
        <v/>
      </c>
      <c r="AL65" s="236" t="str">
        <f t="shared" si="2"/>
        <v/>
      </c>
      <c r="AM65" s="236"/>
    </row>
    <row r="66" spans="1:39" s="112" customFormat="1" ht="30" customHeight="1" x14ac:dyDescent="0.4">
      <c r="A66" s="35">
        <v>53</v>
      </c>
      <c r="B66" s="288"/>
      <c r="C66" s="126"/>
      <c r="D66" s="222"/>
      <c r="E66" s="300"/>
      <c r="F66" s="301"/>
      <c r="G66" s="300"/>
      <c r="H66" s="301"/>
      <c r="I66" s="223"/>
      <c r="J66" s="301"/>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f>
        <v>0</v>
      </c>
      <c r="AK66" s="112" t="str">
        <f t="shared" si="1"/>
        <v/>
      </c>
      <c r="AL66" s="236" t="str">
        <f t="shared" si="2"/>
        <v/>
      </c>
      <c r="AM66" s="236"/>
    </row>
    <row r="67" spans="1:39" s="112" customFormat="1" ht="30" customHeight="1" x14ac:dyDescent="0.4">
      <c r="A67" s="35">
        <v>54</v>
      </c>
      <c r="B67" s="288"/>
      <c r="C67" s="126"/>
      <c r="D67" s="222"/>
      <c r="E67" s="300"/>
      <c r="F67" s="301"/>
      <c r="G67" s="300"/>
      <c r="H67" s="301"/>
      <c r="I67" s="223"/>
      <c r="J67" s="301"/>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f>
        <v>0</v>
      </c>
      <c r="AK67" s="112" t="str">
        <f t="shared" si="1"/>
        <v/>
      </c>
      <c r="AL67" s="236" t="str">
        <f t="shared" si="2"/>
        <v/>
      </c>
      <c r="AM67" s="236"/>
    </row>
    <row r="68" spans="1:39" s="112" customFormat="1" ht="30" customHeight="1" thickBot="1" x14ac:dyDescent="0.45">
      <c r="A68" s="37">
        <v>55</v>
      </c>
      <c r="B68" s="289"/>
      <c r="C68" s="127"/>
      <c r="D68" s="211"/>
      <c r="E68" s="297"/>
      <c r="F68" s="298"/>
      <c r="G68" s="297"/>
      <c r="H68" s="298"/>
      <c r="I68" s="212"/>
      <c r="J68" s="298"/>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f>
        <v>0</v>
      </c>
      <c r="AK68" s="112" t="str">
        <f t="shared" si="1"/>
        <v/>
      </c>
      <c r="AL68" s="236" t="str">
        <f t="shared" si="2"/>
        <v/>
      </c>
      <c r="AM68" s="236"/>
    </row>
    <row r="69" spans="1:39" s="112" customFormat="1" ht="30" customHeight="1" x14ac:dyDescent="0.4">
      <c r="A69" s="64">
        <v>56</v>
      </c>
      <c r="B69" s="290"/>
      <c r="C69" s="128"/>
      <c r="D69" s="232"/>
      <c r="E69" s="304"/>
      <c r="F69" s="305"/>
      <c r="G69" s="304"/>
      <c r="H69" s="305"/>
      <c r="I69" s="233"/>
      <c r="J69" s="305"/>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f>
        <v>0</v>
      </c>
      <c r="AK69" s="112" t="str">
        <f t="shared" si="1"/>
        <v/>
      </c>
      <c r="AL69" s="236" t="str">
        <f t="shared" si="2"/>
        <v/>
      </c>
      <c r="AM69" s="236"/>
    </row>
    <row r="70" spans="1:39" s="112" customFormat="1" ht="30" customHeight="1" x14ac:dyDescent="0.4">
      <c r="A70" s="35">
        <v>57</v>
      </c>
      <c r="B70" s="288"/>
      <c r="C70" s="126"/>
      <c r="D70" s="222"/>
      <c r="E70" s="300"/>
      <c r="F70" s="301"/>
      <c r="G70" s="300"/>
      <c r="H70" s="301"/>
      <c r="I70" s="223"/>
      <c r="J70" s="301"/>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f>
        <v>0</v>
      </c>
      <c r="AK70" s="112" t="str">
        <f t="shared" si="1"/>
        <v/>
      </c>
      <c r="AL70" s="236" t="str">
        <f t="shared" si="2"/>
        <v/>
      </c>
      <c r="AM70" s="236"/>
    </row>
    <row r="71" spans="1:39" s="112" customFormat="1" ht="30" customHeight="1" x14ac:dyDescent="0.4">
      <c r="A71" s="35">
        <v>58</v>
      </c>
      <c r="B71" s="288"/>
      <c r="C71" s="126"/>
      <c r="D71" s="222"/>
      <c r="E71" s="300"/>
      <c r="F71" s="301"/>
      <c r="G71" s="300"/>
      <c r="H71" s="301"/>
      <c r="I71" s="223"/>
      <c r="J71" s="301"/>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f>
        <v>0</v>
      </c>
      <c r="AK71" s="112" t="str">
        <f t="shared" si="1"/>
        <v/>
      </c>
      <c r="AL71" s="236" t="str">
        <f t="shared" si="2"/>
        <v/>
      </c>
      <c r="AM71" s="236"/>
    </row>
    <row r="72" spans="1:39" s="112" customFormat="1" ht="30" customHeight="1" x14ac:dyDescent="0.4">
      <c r="A72" s="35">
        <v>59</v>
      </c>
      <c r="B72" s="288"/>
      <c r="C72" s="126"/>
      <c r="D72" s="222"/>
      <c r="E72" s="300"/>
      <c r="F72" s="301"/>
      <c r="G72" s="300"/>
      <c r="H72" s="301"/>
      <c r="I72" s="223"/>
      <c r="J72" s="301"/>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f>
        <v>0</v>
      </c>
      <c r="AK72" s="112" t="str">
        <f t="shared" si="1"/>
        <v/>
      </c>
      <c r="AL72" s="236" t="str">
        <f t="shared" si="2"/>
        <v/>
      </c>
      <c r="AM72" s="236"/>
    </row>
    <row r="73" spans="1:39" s="112" customFormat="1" ht="30" customHeight="1" thickBot="1" x14ac:dyDescent="0.45">
      <c r="A73" s="35">
        <v>60</v>
      </c>
      <c r="B73" s="291"/>
      <c r="C73" s="127"/>
      <c r="D73" s="222"/>
      <c r="E73" s="300"/>
      <c r="F73" s="301"/>
      <c r="G73" s="300"/>
      <c r="H73" s="301"/>
      <c r="I73" s="223"/>
      <c r="J73" s="301"/>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f>
        <v>0</v>
      </c>
      <c r="AK73" s="112" t="str">
        <f t="shared" si="1"/>
        <v/>
      </c>
      <c r="AL73" s="236" t="str">
        <f t="shared" si="2"/>
        <v/>
      </c>
      <c r="AM73" s="236"/>
    </row>
    <row r="74" spans="1:39" s="112" customFormat="1" ht="30" customHeight="1" x14ac:dyDescent="0.4">
      <c r="A74" s="71">
        <v>61</v>
      </c>
      <c r="B74" s="288"/>
      <c r="C74" s="128"/>
      <c r="D74" s="227"/>
      <c r="E74" s="302"/>
      <c r="F74" s="303"/>
      <c r="G74" s="302"/>
      <c r="H74" s="303"/>
      <c r="I74" s="228"/>
      <c r="J74" s="303"/>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f>
        <v>0</v>
      </c>
      <c r="AK74" s="112" t="str">
        <f t="shared" si="1"/>
        <v/>
      </c>
      <c r="AL74" s="236" t="str">
        <f t="shared" si="2"/>
        <v/>
      </c>
      <c r="AM74" s="236"/>
    </row>
    <row r="75" spans="1:39" s="112" customFormat="1" ht="30" customHeight="1" x14ac:dyDescent="0.4">
      <c r="A75" s="35">
        <v>62</v>
      </c>
      <c r="B75" s="288"/>
      <c r="C75" s="126"/>
      <c r="D75" s="222"/>
      <c r="E75" s="300"/>
      <c r="F75" s="301"/>
      <c r="G75" s="300"/>
      <c r="H75" s="301"/>
      <c r="I75" s="223"/>
      <c r="J75" s="301"/>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f>
        <v>0</v>
      </c>
      <c r="AK75" s="112" t="str">
        <f t="shared" si="1"/>
        <v/>
      </c>
      <c r="AL75" s="236" t="str">
        <f t="shared" si="2"/>
        <v/>
      </c>
      <c r="AM75" s="236"/>
    </row>
    <row r="76" spans="1:39" s="112" customFormat="1" ht="30" customHeight="1" x14ac:dyDescent="0.4">
      <c r="A76" s="35">
        <v>63</v>
      </c>
      <c r="B76" s="288"/>
      <c r="C76" s="126"/>
      <c r="D76" s="222"/>
      <c r="E76" s="300"/>
      <c r="F76" s="301"/>
      <c r="G76" s="300"/>
      <c r="H76" s="301"/>
      <c r="I76" s="223"/>
      <c r="J76" s="301"/>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f>
        <v>0</v>
      </c>
      <c r="AK76" s="112" t="str">
        <f t="shared" si="1"/>
        <v/>
      </c>
      <c r="AL76" s="236" t="str">
        <f t="shared" si="2"/>
        <v/>
      </c>
      <c r="AM76" s="236"/>
    </row>
    <row r="77" spans="1:39" s="112" customFormat="1" ht="30" customHeight="1" x14ac:dyDescent="0.4">
      <c r="A77" s="35">
        <v>64</v>
      </c>
      <c r="B77" s="288"/>
      <c r="C77" s="126"/>
      <c r="D77" s="222"/>
      <c r="E77" s="300"/>
      <c r="F77" s="301"/>
      <c r="G77" s="300"/>
      <c r="H77" s="301"/>
      <c r="I77" s="223"/>
      <c r="J77" s="301"/>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f>
        <v>0</v>
      </c>
      <c r="AK77" s="112" t="str">
        <f t="shared" si="1"/>
        <v/>
      </c>
      <c r="AL77" s="236" t="str">
        <f t="shared" si="2"/>
        <v/>
      </c>
      <c r="AM77" s="236"/>
    </row>
    <row r="78" spans="1:39" s="112" customFormat="1" ht="30" customHeight="1" thickBot="1" x14ac:dyDescent="0.45">
      <c r="A78" s="37">
        <v>65</v>
      </c>
      <c r="B78" s="289"/>
      <c r="C78" s="127"/>
      <c r="D78" s="211"/>
      <c r="E78" s="297"/>
      <c r="F78" s="298"/>
      <c r="G78" s="297"/>
      <c r="H78" s="298"/>
      <c r="I78" s="212"/>
      <c r="J78" s="298"/>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f>
        <v>0</v>
      </c>
      <c r="AK78" s="112" t="str">
        <f t="shared" si="1"/>
        <v/>
      </c>
      <c r="AL78" s="236" t="str">
        <f t="shared" si="2"/>
        <v/>
      </c>
      <c r="AM78" s="236"/>
    </row>
    <row r="79" spans="1:39" s="112" customFormat="1" ht="30" customHeight="1" x14ac:dyDescent="0.4">
      <c r="A79" s="64">
        <v>66</v>
      </c>
      <c r="B79" s="290"/>
      <c r="C79" s="128"/>
      <c r="D79" s="232"/>
      <c r="E79" s="304"/>
      <c r="F79" s="305"/>
      <c r="G79" s="304"/>
      <c r="H79" s="305"/>
      <c r="I79" s="233"/>
      <c r="J79" s="305"/>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288"/>
      <c r="C80" s="126"/>
      <c r="D80" s="222"/>
      <c r="E80" s="300"/>
      <c r="F80" s="301"/>
      <c r="G80" s="300"/>
      <c r="H80" s="301"/>
      <c r="I80" s="223"/>
      <c r="J80" s="301"/>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f>
        <v>0</v>
      </c>
      <c r="AK80" s="112" t="str">
        <f t="shared" si="3"/>
        <v/>
      </c>
      <c r="AL80" s="236" t="str">
        <f t="shared" si="4"/>
        <v/>
      </c>
      <c r="AM80" s="236"/>
    </row>
    <row r="81" spans="1:39" s="112" customFormat="1" ht="30" customHeight="1" x14ac:dyDescent="0.4">
      <c r="A81" s="35">
        <v>68</v>
      </c>
      <c r="B81" s="288"/>
      <c r="C81" s="126"/>
      <c r="D81" s="222"/>
      <c r="E81" s="300"/>
      <c r="F81" s="301"/>
      <c r="G81" s="300"/>
      <c r="H81" s="301"/>
      <c r="I81" s="223"/>
      <c r="J81" s="301"/>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f>
        <v>0</v>
      </c>
      <c r="AK81" s="112" t="str">
        <f t="shared" si="3"/>
        <v/>
      </c>
      <c r="AL81" s="236" t="str">
        <f t="shared" si="4"/>
        <v/>
      </c>
      <c r="AM81" s="236"/>
    </row>
    <row r="82" spans="1:39" s="112" customFormat="1" ht="30" customHeight="1" x14ac:dyDescent="0.4">
      <c r="A82" s="35">
        <v>69</v>
      </c>
      <c r="B82" s="288"/>
      <c r="C82" s="126"/>
      <c r="D82" s="222"/>
      <c r="E82" s="300"/>
      <c r="F82" s="301"/>
      <c r="G82" s="300"/>
      <c r="H82" s="301"/>
      <c r="I82" s="223"/>
      <c r="J82" s="301"/>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f>
        <v>0</v>
      </c>
      <c r="AK82" s="112" t="str">
        <f t="shared" si="3"/>
        <v/>
      </c>
      <c r="AL82" s="236" t="str">
        <f t="shared" si="4"/>
        <v/>
      </c>
      <c r="AM82" s="236"/>
    </row>
    <row r="83" spans="1:39" s="112" customFormat="1" ht="30" customHeight="1" thickBot="1" x14ac:dyDescent="0.45">
      <c r="A83" s="35">
        <v>70</v>
      </c>
      <c r="B83" s="289"/>
      <c r="C83" s="127"/>
      <c r="D83" s="222"/>
      <c r="E83" s="300"/>
      <c r="F83" s="301"/>
      <c r="G83" s="300"/>
      <c r="H83" s="301"/>
      <c r="I83" s="223"/>
      <c r="J83" s="301"/>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f>
        <v>0</v>
      </c>
      <c r="AK83" s="112" t="str">
        <f t="shared" si="3"/>
        <v/>
      </c>
      <c r="AL83" s="236" t="str">
        <f t="shared" si="4"/>
        <v/>
      </c>
      <c r="AM83" s="236"/>
    </row>
    <row r="84" spans="1:39" s="112" customFormat="1" ht="30" customHeight="1" x14ac:dyDescent="0.4">
      <c r="A84" s="71">
        <v>71</v>
      </c>
      <c r="B84" s="290"/>
      <c r="C84" s="128"/>
      <c r="D84" s="227"/>
      <c r="E84" s="302"/>
      <c r="F84" s="303"/>
      <c r="G84" s="302"/>
      <c r="H84" s="303"/>
      <c r="I84" s="228"/>
      <c r="J84" s="303"/>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f>
        <v>0</v>
      </c>
      <c r="AK84" s="112" t="str">
        <f t="shared" si="3"/>
        <v/>
      </c>
      <c r="AL84" s="236" t="str">
        <f t="shared" si="4"/>
        <v/>
      </c>
      <c r="AM84" s="236"/>
    </row>
    <row r="85" spans="1:39" s="112" customFormat="1" ht="30" customHeight="1" x14ac:dyDescent="0.4">
      <c r="A85" s="35">
        <v>72</v>
      </c>
      <c r="B85" s="288"/>
      <c r="C85" s="126"/>
      <c r="D85" s="222"/>
      <c r="E85" s="300"/>
      <c r="F85" s="301"/>
      <c r="G85" s="300"/>
      <c r="H85" s="301"/>
      <c r="I85" s="223"/>
      <c r="J85" s="301"/>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f>
        <v>0</v>
      </c>
      <c r="AK85" s="112" t="str">
        <f t="shared" si="3"/>
        <v/>
      </c>
      <c r="AL85" s="236" t="str">
        <f t="shared" si="4"/>
        <v/>
      </c>
      <c r="AM85" s="236"/>
    </row>
    <row r="86" spans="1:39" s="112" customFormat="1" ht="30" customHeight="1" x14ac:dyDescent="0.4">
      <c r="A86" s="35">
        <v>73</v>
      </c>
      <c r="B86" s="288"/>
      <c r="C86" s="126"/>
      <c r="D86" s="222"/>
      <c r="E86" s="300"/>
      <c r="F86" s="301"/>
      <c r="G86" s="300"/>
      <c r="H86" s="301"/>
      <c r="I86" s="223"/>
      <c r="J86" s="301"/>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f>
        <v>0</v>
      </c>
      <c r="AK86" s="112" t="str">
        <f t="shared" si="3"/>
        <v/>
      </c>
      <c r="AL86" s="236" t="str">
        <f t="shared" si="4"/>
        <v/>
      </c>
      <c r="AM86" s="236"/>
    </row>
    <row r="87" spans="1:39" s="112" customFormat="1" ht="30" customHeight="1" x14ac:dyDescent="0.4">
      <c r="A87" s="35">
        <v>74</v>
      </c>
      <c r="B87" s="288"/>
      <c r="C87" s="126"/>
      <c r="D87" s="222"/>
      <c r="E87" s="300"/>
      <c r="F87" s="301"/>
      <c r="G87" s="300"/>
      <c r="H87" s="301"/>
      <c r="I87" s="223"/>
      <c r="J87" s="301"/>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f>
        <v>0</v>
      </c>
      <c r="AK87" s="112" t="str">
        <f t="shared" si="3"/>
        <v/>
      </c>
      <c r="AL87" s="236" t="str">
        <f t="shared" si="4"/>
        <v/>
      </c>
      <c r="AM87" s="236"/>
    </row>
    <row r="88" spans="1:39" s="112" customFormat="1" ht="30" customHeight="1" thickBot="1" x14ac:dyDescent="0.45">
      <c r="A88" s="37">
        <v>75</v>
      </c>
      <c r="B88" s="289"/>
      <c r="C88" s="127"/>
      <c r="D88" s="211"/>
      <c r="E88" s="297"/>
      <c r="F88" s="298"/>
      <c r="G88" s="297"/>
      <c r="H88" s="298"/>
      <c r="I88" s="212"/>
      <c r="J88" s="298"/>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f>
        <v>0</v>
      </c>
      <c r="AK88" s="112" t="str">
        <f t="shared" si="3"/>
        <v/>
      </c>
      <c r="AL88" s="236" t="str">
        <f t="shared" si="4"/>
        <v/>
      </c>
      <c r="AM88" s="236"/>
    </row>
    <row r="89" spans="1:39" s="112" customFormat="1" ht="30" customHeight="1" x14ac:dyDescent="0.4">
      <c r="A89" s="64">
        <v>76</v>
      </c>
      <c r="B89" s="290"/>
      <c r="C89" s="128"/>
      <c r="D89" s="232"/>
      <c r="E89" s="304"/>
      <c r="F89" s="305"/>
      <c r="G89" s="304"/>
      <c r="H89" s="305"/>
      <c r="I89" s="233"/>
      <c r="J89" s="305"/>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f>
        <v>0</v>
      </c>
      <c r="AK89" s="112" t="str">
        <f t="shared" si="3"/>
        <v/>
      </c>
      <c r="AL89" s="236" t="str">
        <f t="shared" si="4"/>
        <v/>
      </c>
      <c r="AM89" s="236"/>
    </row>
    <row r="90" spans="1:39" s="112" customFormat="1" ht="30" customHeight="1" x14ac:dyDescent="0.4">
      <c r="A90" s="35">
        <v>77</v>
      </c>
      <c r="B90" s="288"/>
      <c r="C90" s="126"/>
      <c r="D90" s="222"/>
      <c r="E90" s="300"/>
      <c r="F90" s="301"/>
      <c r="G90" s="300"/>
      <c r="H90" s="301"/>
      <c r="I90" s="223"/>
      <c r="J90" s="301"/>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f>
        <v>0</v>
      </c>
      <c r="AK90" s="112" t="str">
        <f t="shared" si="3"/>
        <v/>
      </c>
      <c r="AL90" s="236" t="str">
        <f t="shared" si="4"/>
        <v/>
      </c>
      <c r="AM90" s="236"/>
    </row>
    <row r="91" spans="1:39" s="112" customFormat="1" ht="30" customHeight="1" x14ac:dyDescent="0.4">
      <c r="A91" s="35">
        <v>78</v>
      </c>
      <c r="B91" s="288"/>
      <c r="C91" s="126"/>
      <c r="D91" s="222"/>
      <c r="E91" s="300"/>
      <c r="F91" s="301"/>
      <c r="G91" s="300"/>
      <c r="H91" s="301"/>
      <c r="I91" s="223"/>
      <c r="J91" s="301"/>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f>
        <v>0</v>
      </c>
      <c r="AK91" s="112" t="str">
        <f t="shared" si="3"/>
        <v/>
      </c>
      <c r="AL91" s="236" t="str">
        <f t="shared" si="4"/>
        <v/>
      </c>
      <c r="AM91" s="236"/>
    </row>
    <row r="92" spans="1:39" s="112" customFormat="1" ht="30" customHeight="1" x14ac:dyDescent="0.4">
      <c r="A92" s="35">
        <v>79</v>
      </c>
      <c r="B92" s="288"/>
      <c r="C92" s="126"/>
      <c r="D92" s="222"/>
      <c r="E92" s="300"/>
      <c r="F92" s="301"/>
      <c r="G92" s="300"/>
      <c r="H92" s="301"/>
      <c r="I92" s="223"/>
      <c r="J92" s="301"/>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f>
        <v>0</v>
      </c>
      <c r="AK92" s="112" t="str">
        <f t="shared" si="3"/>
        <v/>
      </c>
      <c r="AL92" s="236" t="str">
        <f t="shared" si="4"/>
        <v/>
      </c>
      <c r="AM92" s="236"/>
    </row>
    <row r="93" spans="1:39" s="112" customFormat="1" ht="30" customHeight="1" thickBot="1" x14ac:dyDescent="0.45">
      <c r="A93" s="35">
        <v>80</v>
      </c>
      <c r="B93" s="289"/>
      <c r="C93" s="129"/>
      <c r="D93" s="222"/>
      <c r="E93" s="300"/>
      <c r="F93" s="301"/>
      <c r="G93" s="300"/>
      <c r="H93" s="301"/>
      <c r="I93" s="223"/>
      <c r="J93" s="301"/>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f>
        <v>0</v>
      </c>
      <c r="AK93" s="112" t="str">
        <f t="shared" si="3"/>
        <v/>
      </c>
      <c r="AL93" s="236" t="str">
        <f t="shared" si="4"/>
        <v/>
      </c>
      <c r="AM93" s="236"/>
    </row>
    <row r="94" spans="1:39" s="112" customFormat="1" ht="30" customHeight="1" x14ac:dyDescent="0.4">
      <c r="A94" s="71">
        <v>81</v>
      </c>
      <c r="B94" s="290"/>
      <c r="C94" s="130"/>
      <c r="D94" s="227"/>
      <c r="E94" s="302"/>
      <c r="F94" s="303"/>
      <c r="G94" s="302"/>
      <c r="H94" s="303"/>
      <c r="I94" s="228"/>
      <c r="J94" s="303"/>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f>
        <v>0</v>
      </c>
      <c r="AK94" s="112" t="str">
        <f t="shared" si="3"/>
        <v/>
      </c>
      <c r="AL94" s="236" t="str">
        <f t="shared" si="4"/>
        <v/>
      </c>
      <c r="AM94" s="236"/>
    </row>
    <row r="95" spans="1:39" s="112" customFormat="1" ht="30" customHeight="1" x14ac:dyDescent="0.4">
      <c r="A95" s="35">
        <v>82</v>
      </c>
      <c r="B95" s="288"/>
      <c r="C95" s="126"/>
      <c r="D95" s="222"/>
      <c r="E95" s="300"/>
      <c r="F95" s="301"/>
      <c r="G95" s="300"/>
      <c r="H95" s="301"/>
      <c r="I95" s="223"/>
      <c r="J95" s="301"/>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f>
        <v>0</v>
      </c>
      <c r="AK95" s="112" t="str">
        <f t="shared" si="3"/>
        <v/>
      </c>
      <c r="AL95" s="236" t="str">
        <f t="shared" si="4"/>
        <v/>
      </c>
      <c r="AM95" s="236"/>
    </row>
    <row r="96" spans="1:39" s="112" customFormat="1" ht="30" customHeight="1" x14ac:dyDescent="0.4">
      <c r="A96" s="35">
        <v>83</v>
      </c>
      <c r="B96" s="288"/>
      <c r="C96" s="126"/>
      <c r="D96" s="222"/>
      <c r="E96" s="300"/>
      <c r="F96" s="301"/>
      <c r="G96" s="300"/>
      <c r="H96" s="301"/>
      <c r="I96" s="223"/>
      <c r="J96" s="301"/>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f>
        <v>0</v>
      </c>
      <c r="AK96" s="112" t="str">
        <f t="shared" si="3"/>
        <v/>
      </c>
      <c r="AL96" s="236" t="str">
        <f t="shared" si="4"/>
        <v/>
      </c>
      <c r="AM96" s="236"/>
    </row>
    <row r="97" spans="1:39" s="112" customFormat="1" ht="30" customHeight="1" x14ac:dyDescent="0.4">
      <c r="A97" s="35">
        <v>84</v>
      </c>
      <c r="B97" s="288"/>
      <c r="C97" s="126"/>
      <c r="D97" s="222"/>
      <c r="E97" s="300"/>
      <c r="F97" s="301"/>
      <c r="G97" s="300"/>
      <c r="H97" s="301"/>
      <c r="I97" s="223"/>
      <c r="J97" s="301"/>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f>
        <v>0</v>
      </c>
      <c r="AK97" s="112" t="str">
        <f t="shared" si="3"/>
        <v/>
      </c>
      <c r="AL97" s="236" t="str">
        <f t="shared" si="4"/>
        <v/>
      </c>
      <c r="AM97" s="236"/>
    </row>
    <row r="98" spans="1:39" s="112" customFormat="1" ht="30" customHeight="1" thickBot="1" x14ac:dyDescent="0.45">
      <c r="A98" s="37">
        <v>85</v>
      </c>
      <c r="B98" s="289"/>
      <c r="C98" s="129"/>
      <c r="D98" s="211"/>
      <c r="E98" s="297"/>
      <c r="F98" s="298"/>
      <c r="G98" s="297"/>
      <c r="H98" s="298"/>
      <c r="I98" s="212"/>
      <c r="J98" s="298"/>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f>
        <v>0</v>
      </c>
      <c r="AK98" s="112" t="str">
        <f t="shared" si="3"/>
        <v/>
      </c>
      <c r="AL98" s="236" t="str">
        <f t="shared" si="4"/>
        <v/>
      </c>
      <c r="AM98" s="236"/>
    </row>
    <row r="99" spans="1:39" s="112" customFormat="1" ht="30" customHeight="1" x14ac:dyDescent="0.4">
      <c r="A99" s="64">
        <v>86</v>
      </c>
      <c r="B99" s="290"/>
      <c r="C99" s="130"/>
      <c r="D99" s="232"/>
      <c r="E99" s="304"/>
      <c r="F99" s="305"/>
      <c r="G99" s="304"/>
      <c r="H99" s="305"/>
      <c r="I99" s="233"/>
      <c r="J99" s="305"/>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f>
        <v>0</v>
      </c>
      <c r="AK99" s="112" t="str">
        <f t="shared" si="3"/>
        <v/>
      </c>
      <c r="AL99" s="236" t="str">
        <f t="shared" si="4"/>
        <v/>
      </c>
      <c r="AM99" s="236"/>
    </row>
    <row r="100" spans="1:39" s="112" customFormat="1" ht="30" customHeight="1" x14ac:dyDescent="0.4">
      <c r="A100" s="35">
        <v>87</v>
      </c>
      <c r="B100" s="288"/>
      <c r="C100" s="126"/>
      <c r="D100" s="222"/>
      <c r="E100" s="300"/>
      <c r="F100" s="301"/>
      <c r="G100" s="300"/>
      <c r="H100" s="301"/>
      <c r="I100" s="223"/>
      <c r="J100" s="301"/>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f>
        <v>0</v>
      </c>
      <c r="AK100" s="112" t="str">
        <f t="shared" si="3"/>
        <v/>
      </c>
      <c r="AL100" s="236" t="str">
        <f t="shared" si="4"/>
        <v/>
      </c>
      <c r="AM100" s="236"/>
    </row>
    <row r="101" spans="1:39" s="112" customFormat="1" ht="30" customHeight="1" x14ac:dyDescent="0.4">
      <c r="A101" s="35">
        <v>88</v>
      </c>
      <c r="B101" s="288"/>
      <c r="C101" s="126"/>
      <c r="D101" s="222"/>
      <c r="E101" s="300"/>
      <c r="F101" s="301"/>
      <c r="G101" s="300"/>
      <c r="H101" s="301"/>
      <c r="I101" s="223"/>
      <c r="J101" s="301"/>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f>
        <v>0</v>
      </c>
      <c r="AK101" s="112" t="str">
        <f t="shared" si="3"/>
        <v/>
      </c>
      <c r="AL101" s="236" t="str">
        <f t="shared" si="4"/>
        <v/>
      </c>
      <c r="AM101" s="236"/>
    </row>
    <row r="102" spans="1:39" s="112" customFormat="1" ht="30" customHeight="1" x14ac:dyDescent="0.4">
      <c r="A102" s="35">
        <v>89</v>
      </c>
      <c r="B102" s="288"/>
      <c r="C102" s="126"/>
      <c r="D102" s="222"/>
      <c r="E102" s="300"/>
      <c r="F102" s="301"/>
      <c r="G102" s="300"/>
      <c r="H102" s="301"/>
      <c r="I102" s="223"/>
      <c r="J102" s="301"/>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f>
        <v>0</v>
      </c>
      <c r="AK102" s="112" t="str">
        <f t="shared" si="3"/>
        <v/>
      </c>
      <c r="AL102" s="236" t="str">
        <f t="shared" si="4"/>
        <v/>
      </c>
      <c r="AM102" s="236"/>
    </row>
    <row r="103" spans="1:39" s="112" customFormat="1" ht="30" customHeight="1" thickBot="1" x14ac:dyDescent="0.45">
      <c r="A103" s="35">
        <v>90</v>
      </c>
      <c r="B103" s="289"/>
      <c r="C103" s="129"/>
      <c r="D103" s="222"/>
      <c r="E103" s="300"/>
      <c r="F103" s="301"/>
      <c r="G103" s="300"/>
      <c r="H103" s="301"/>
      <c r="I103" s="223"/>
      <c r="J103" s="301"/>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f>
        <v>0</v>
      </c>
      <c r="AK103" s="112" t="str">
        <f t="shared" si="3"/>
        <v/>
      </c>
      <c r="AL103" s="236" t="str">
        <f t="shared" si="4"/>
        <v/>
      </c>
      <c r="AM103" s="236"/>
    </row>
    <row r="104" spans="1:39" s="112" customFormat="1" ht="30" customHeight="1" x14ac:dyDescent="0.4">
      <c r="A104" s="71">
        <v>91</v>
      </c>
      <c r="B104" s="290"/>
      <c r="C104" s="130"/>
      <c r="D104" s="227"/>
      <c r="E104" s="302"/>
      <c r="F104" s="303"/>
      <c r="G104" s="302"/>
      <c r="H104" s="303"/>
      <c r="I104" s="228"/>
      <c r="J104" s="303"/>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f>
        <v>0</v>
      </c>
      <c r="AK104" s="112" t="str">
        <f t="shared" si="3"/>
        <v/>
      </c>
      <c r="AL104" s="236" t="str">
        <f t="shared" si="4"/>
        <v/>
      </c>
      <c r="AM104" s="236"/>
    </row>
    <row r="105" spans="1:39" s="112" customFormat="1" ht="30" customHeight="1" x14ac:dyDescent="0.4">
      <c r="A105" s="35">
        <v>92</v>
      </c>
      <c r="B105" s="288"/>
      <c r="C105" s="126"/>
      <c r="D105" s="222"/>
      <c r="E105" s="300"/>
      <c r="F105" s="301"/>
      <c r="G105" s="300"/>
      <c r="H105" s="301"/>
      <c r="I105" s="223"/>
      <c r="J105" s="301"/>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f>
        <v>0</v>
      </c>
      <c r="AK105" s="112" t="str">
        <f t="shared" si="3"/>
        <v/>
      </c>
      <c r="AL105" s="236" t="str">
        <f t="shared" si="4"/>
        <v/>
      </c>
      <c r="AM105" s="236"/>
    </row>
    <row r="106" spans="1:39" s="112" customFormat="1" ht="30" customHeight="1" x14ac:dyDescent="0.4">
      <c r="A106" s="35">
        <v>93</v>
      </c>
      <c r="B106" s="288"/>
      <c r="C106" s="126"/>
      <c r="D106" s="222"/>
      <c r="E106" s="300"/>
      <c r="F106" s="301"/>
      <c r="G106" s="300"/>
      <c r="H106" s="301"/>
      <c r="I106" s="223"/>
      <c r="J106" s="301"/>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f>
        <v>0</v>
      </c>
      <c r="AK106" s="112" t="str">
        <f t="shared" si="3"/>
        <v/>
      </c>
      <c r="AL106" s="236" t="str">
        <f t="shared" si="4"/>
        <v/>
      </c>
      <c r="AM106" s="236"/>
    </row>
    <row r="107" spans="1:39" s="112" customFormat="1" ht="30" customHeight="1" x14ac:dyDescent="0.4">
      <c r="A107" s="35">
        <v>94</v>
      </c>
      <c r="B107" s="288"/>
      <c r="C107" s="126"/>
      <c r="D107" s="222"/>
      <c r="E107" s="300"/>
      <c r="F107" s="301"/>
      <c r="G107" s="300"/>
      <c r="H107" s="301"/>
      <c r="I107" s="223"/>
      <c r="J107" s="301"/>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f>
        <v>0</v>
      </c>
      <c r="AK107" s="112" t="str">
        <f t="shared" si="3"/>
        <v/>
      </c>
      <c r="AL107" s="236" t="str">
        <f t="shared" si="4"/>
        <v/>
      </c>
      <c r="AM107" s="236"/>
    </row>
    <row r="108" spans="1:39" s="112" customFormat="1" ht="30" customHeight="1" thickBot="1" x14ac:dyDescent="0.45">
      <c r="A108" s="37">
        <v>95</v>
      </c>
      <c r="B108" s="289"/>
      <c r="C108" s="129"/>
      <c r="D108" s="211"/>
      <c r="E108" s="297"/>
      <c r="F108" s="298"/>
      <c r="G108" s="297"/>
      <c r="H108" s="298"/>
      <c r="I108" s="212"/>
      <c r="J108" s="298"/>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f>
        <v>0</v>
      </c>
      <c r="AK108" s="112" t="str">
        <f t="shared" si="3"/>
        <v/>
      </c>
      <c r="AL108" s="236" t="str">
        <f t="shared" si="4"/>
        <v/>
      </c>
      <c r="AM108" s="236"/>
    </row>
    <row r="109" spans="1:39" s="112" customFormat="1" ht="30" customHeight="1" x14ac:dyDescent="0.4">
      <c r="A109" s="64">
        <v>96</v>
      </c>
      <c r="B109" s="290"/>
      <c r="C109" s="130"/>
      <c r="D109" s="232"/>
      <c r="E109" s="304"/>
      <c r="F109" s="305"/>
      <c r="G109" s="304"/>
      <c r="H109" s="305"/>
      <c r="I109" s="233"/>
      <c r="J109" s="305"/>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f>
        <v>0</v>
      </c>
      <c r="AK109" s="112" t="str">
        <f t="shared" si="3"/>
        <v/>
      </c>
      <c r="AL109" s="236" t="str">
        <f t="shared" si="4"/>
        <v/>
      </c>
      <c r="AM109" s="236"/>
    </row>
    <row r="110" spans="1:39" s="112" customFormat="1" ht="30" customHeight="1" x14ac:dyDescent="0.4">
      <c r="A110" s="35">
        <v>97</v>
      </c>
      <c r="B110" s="288"/>
      <c r="C110" s="126"/>
      <c r="D110" s="222"/>
      <c r="E110" s="300"/>
      <c r="F110" s="301"/>
      <c r="G110" s="300"/>
      <c r="H110" s="301"/>
      <c r="I110" s="223"/>
      <c r="J110" s="301"/>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f>
        <v>0</v>
      </c>
      <c r="AK110" s="112" t="str">
        <f t="shared" si="3"/>
        <v/>
      </c>
      <c r="AL110" s="236" t="str">
        <f t="shared" si="4"/>
        <v/>
      </c>
      <c r="AM110" s="236"/>
    </row>
    <row r="111" spans="1:39" s="112" customFormat="1" ht="30" customHeight="1" x14ac:dyDescent="0.4">
      <c r="A111" s="35">
        <v>98</v>
      </c>
      <c r="B111" s="288"/>
      <c r="C111" s="126"/>
      <c r="D111" s="222"/>
      <c r="E111" s="300"/>
      <c r="F111" s="301"/>
      <c r="G111" s="300"/>
      <c r="H111" s="301"/>
      <c r="I111" s="223"/>
      <c r="J111" s="301"/>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f>
        <v>0</v>
      </c>
      <c r="AK111" s="112" t="str">
        <f t="shared" si="3"/>
        <v/>
      </c>
      <c r="AL111" s="236" t="str">
        <f t="shared" si="4"/>
        <v/>
      </c>
      <c r="AM111" s="236"/>
    </row>
    <row r="112" spans="1:39" s="112" customFormat="1" ht="30" customHeight="1" x14ac:dyDescent="0.4">
      <c r="A112" s="35">
        <v>99</v>
      </c>
      <c r="B112" s="288"/>
      <c r="C112" s="126"/>
      <c r="D112" s="222"/>
      <c r="E112" s="300"/>
      <c r="F112" s="301"/>
      <c r="G112" s="300"/>
      <c r="H112" s="301"/>
      <c r="I112" s="223"/>
      <c r="J112" s="301"/>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f>
        <v>0</v>
      </c>
      <c r="AK112" s="112" t="str">
        <f t="shared" si="3"/>
        <v/>
      </c>
      <c r="AL112" s="236" t="str">
        <f t="shared" si="4"/>
        <v/>
      </c>
      <c r="AM112" s="236"/>
    </row>
    <row r="113" spans="1:39" s="112" customFormat="1" ht="30" customHeight="1" thickBot="1" x14ac:dyDescent="0.45">
      <c r="A113" s="35">
        <v>100</v>
      </c>
      <c r="B113" s="289"/>
      <c r="C113" s="129"/>
      <c r="D113" s="222"/>
      <c r="E113" s="300"/>
      <c r="F113" s="301"/>
      <c r="G113" s="300"/>
      <c r="H113" s="301"/>
      <c r="I113" s="223"/>
      <c r="J113" s="301"/>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f>
        <v>0</v>
      </c>
      <c r="AK113" s="112" t="str">
        <f t="shared" si="3"/>
        <v/>
      </c>
      <c r="AL113" s="236" t="str">
        <f t="shared" si="4"/>
        <v/>
      </c>
      <c r="AM113" s="236"/>
    </row>
    <row r="114" spans="1:39" s="112" customFormat="1" ht="30" customHeight="1" x14ac:dyDescent="0.4">
      <c r="A114" s="71">
        <v>101</v>
      </c>
      <c r="B114" s="290"/>
      <c r="C114" s="130"/>
      <c r="D114" s="227"/>
      <c r="E114" s="302"/>
      <c r="F114" s="303"/>
      <c r="G114" s="302"/>
      <c r="H114" s="303"/>
      <c r="I114" s="228"/>
      <c r="J114" s="303"/>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f>
        <v>0</v>
      </c>
      <c r="AK114" s="112" t="str">
        <f t="shared" si="3"/>
        <v/>
      </c>
      <c r="AL114" s="236" t="str">
        <f t="shared" si="4"/>
        <v/>
      </c>
      <c r="AM114" s="236"/>
    </row>
    <row r="115" spans="1:39" s="112" customFormat="1" ht="30" customHeight="1" x14ac:dyDescent="0.4">
      <c r="A115" s="35">
        <v>102</v>
      </c>
      <c r="B115" s="288"/>
      <c r="C115" s="126"/>
      <c r="D115" s="222"/>
      <c r="E115" s="300"/>
      <c r="F115" s="301"/>
      <c r="G115" s="300"/>
      <c r="H115" s="301"/>
      <c r="I115" s="223"/>
      <c r="J115" s="301"/>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f>
        <v>0</v>
      </c>
      <c r="AK115" s="112" t="str">
        <f t="shared" si="3"/>
        <v/>
      </c>
      <c r="AL115" s="236" t="str">
        <f t="shared" si="4"/>
        <v/>
      </c>
      <c r="AM115" s="236"/>
    </row>
    <row r="116" spans="1:39" s="112" customFormat="1" ht="30" customHeight="1" x14ac:dyDescent="0.4">
      <c r="A116" s="35">
        <v>103</v>
      </c>
      <c r="B116" s="288"/>
      <c r="C116" s="126"/>
      <c r="D116" s="222"/>
      <c r="E116" s="300"/>
      <c r="F116" s="301"/>
      <c r="G116" s="300"/>
      <c r="H116" s="301"/>
      <c r="I116" s="223"/>
      <c r="J116" s="301"/>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f>
        <v>0</v>
      </c>
      <c r="AK116" s="112" t="str">
        <f t="shared" si="3"/>
        <v/>
      </c>
      <c r="AL116" s="236" t="str">
        <f t="shared" si="4"/>
        <v/>
      </c>
      <c r="AM116" s="236"/>
    </row>
    <row r="117" spans="1:39" s="112" customFormat="1" ht="30" customHeight="1" x14ac:dyDescent="0.4">
      <c r="A117" s="35">
        <v>104</v>
      </c>
      <c r="B117" s="288"/>
      <c r="C117" s="126"/>
      <c r="D117" s="222"/>
      <c r="E117" s="300"/>
      <c r="F117" s="301"/>
      <c r="G117" s="300"/>
      <c r="H117" s="301"/>
      <c r="I117" s="223"/>
      <c r="J117" s="301"/>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f>
        <v>0</v>
      </c>
      <c r="AK117" s="112" t="str">
        <f t="shared" si="3"/>
        <v/>
      </c>
      <c r="AL117" s="236" t="str">
        <f t="shared" si="4"/>
        <v/>
      </c>
      <c r="AM117" s="236"/>
    </row>
    <row r="118" spans="1:39" s="112" customFormat="1" ht="30" customHeight="1" thickBot="1" x14ac:dyDescent="0.45">
      <c r="A118" s="37">
        <v>105</v>
      </c>
      <c r="B118" s="291"/>
      <c r="C118" s="129"/>
      <c r="D118" s="211"/>
      <c r="E118" s="297"/>
      <c r="F118" s="298"/>
      <c r="G118" s="297"/>
      <c r="H118" s="298"/>
      <c r="I118" s="212"/>
      <c r="J118" s="298"/>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f>
        <v>0</v>
      </c>
      <c r="AK118" s="112" t="str">
        <f t="shared" si="3"/>
        <v/>
      </c>
      <c r="AL118" s="236" t="str">
        <f t="shared" si="4"/>
        <v/>
      </c>
      <c r="AM118" s="236"/>
    </row>
    <row r="119" spans="1:39" s="112" customFormat="1" ht="30" customHeight="1" x14ac:dyDescent="0.4">
      <c r="A119" s="64">
        <v>106</v>
      </c>
      <c r="B119" s="288"/>
      <c r="C119" s="130"/>
      <c r="D119" s="232"/>
      <c r="E119" s="304"/>
      <c r="F119" s="305"/>
      <c r="G119" s="304"/>
      <c r="H119" s="305"/>
      <c r="I119" s="233"/>
      <c r="J119" s="305"/>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f>
        <v>0</v>
      </c>
      <c r="AK119" s="112" t="str">
        <f t="shared" si="3"/>
        <v/>
      </c>
      <c r="AL119" s="236" t="str">
        <f t="shared" si="4"/>
        <v/>
      </c>
      <c r="AM119" s="236"/>
    </row>
    <row r="120" spans="1:39" s="112" customFormat="1" ht="30" customHeight="1" x14ac:dyDescent="0.4">
      <c r="A120" s="35">
        <v>107</v>
      </c>
      <c r="B120" s="288"/>
      <c r="C120" s="126"/>
      <c r="D120" s="222"/>
      <c r="E120" s="300"/>
      <c r="F120" s="301"/>
      <c r="G120" s="300"/>
      <c r="H120" s="301"/>
      <c r="I120" s="223"/>
      <c r="J120" s="301"/>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f>
        <v>0</v>
      </c>
      <c r="AK120" s="112" t="str">
        <f t="shared" si="3"/>
        <v/>
      </c>
      <c r="AL120" s="236" t="str">
        <f t="shared" si="4"/>
        <v/>
      </c>
      <c r="AM120" s="236"/>
    </row>
    <row r="121" spans="1:39" s="112" customFormat="1" ht="30" customHeight="1" x14ac:dyDescent="0.4">
      <c r="A121" s="35">
        <v>108</v>
      </c>
      <c r="B121" s="288"/>
      <c r="C121" s="126"/>
      <c r="D121" s="222"/>
      <c r="E121" s="300"/>
      <c r="F121" s="301"/>
      <c r="G121" s="300"/>
      <c r="H121" s="301"/>
      <c r="I121" s="223"/>
      <c r="J121" s="301"/>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f>
        <v>0</v>
      </c>
      <c r="AK121" s="112" t="str">
        <f t="shared" si="3"/>
        <v/>
      </c>
      <c r="AL121" s="236" t="str">
        <f t="shared" si="4"/>
        <v/>
      </c>
      <c r="AM121" s="236"/>
    </row>
    <row r="122" spans="1:39" s="112" customFormat="1" ht="30" customHeight="1" x14ac:dyDescent="0.4">
      <c r="A122" s="35">
        <v>109</v>
      </c>
      <c r="B122" s="288"/>
      <c r="C122" s="126"/>
      <c r="D122" s="222"/>
      <c r="E122" s="300"/>
      <c r="F122" s="301"/>
      <c r="G122" s="300"/>
      <c r="H122" s="301"/>
      <c r="I122" s="223"/>
      <c r="J122" s="301"/>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f>
        <v>0</v>
      </c>
      <c r="AK122" s="112" t="str">
        <f t="shared" si="3"/>
        <v/>
      </c>
      <c r="AL122" s="236" t="str">
        <f t="shared" si="4"/>
        <v/>
      </c>
      <c r="AM122" s="236"/>
    </row>
    <row r="123" spans="1:39" s="112" customFormat="1" ht="30" customHeight="1" thickBot="1" x14ac:dyDescent="0.45">
      <c r="A123" s="35">
        <v>110</v>
      </c>
      <c r="B123" s="289"/>
      <c r="C123" s="129"/>
      <c r="D123" s="222"/>
      <c r="E123" s="300"/>
      <c r="F123" s="301"/>
      <c r="G123" s="300"/>
      <c r="H123" s="301"/>
      <c r="I123" s="223"/>
      <c r="J123" s="301"/>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f>
        <v>0</v>
      </c>
      <c r="AK123" s="112" t="str">
        <f t="shared" si="3"/>
        <v/>
      </c>
      <c r="AL123" s="236" t="str">
        <f t="shared" si="4"/>
        <v/>
      </c>
      <c r="AM123" s="236"/>
    </row>
    <row r="124" spans="1:39" s="112" customFormat="1" ht="30" customHeight="1" x14ac:dyDescent="0.4">
      <c r="A124" s="71">
        <v>111</v>
      </c>
      <c r="B124" s="290"/>
      <c r="C124" s="130"/>
      <c r="D124" s="227"/>
      <c r="E124" s="302"/>
      <c r="F124" s="303"/>
      <c r="G124" s="302"/>
      <c r="H124" s="303"/>
      <c r="I124" s="228"/>
      <c r="J124" s="303"/>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f>
        <v>0</v>
      </c>
      <c r="AK124" s="112" t="str">
        <f t="shared" si="3"/>
        <v/>
      </c>
      <c r="AL124" s="236" t="str">
        <f t="shared" si="4"/>
        <v/>
      </c>
      <c r="AM124" s="236"/>
    </row>
    <row r="125" spans="1:39" s="112" customFormat="1" ht="30" customHeight="1" x14ac:dyDescent="0.4">
      <c r="A125" s="35">
        <v>112</v>
      </c>
      <c r="B125" s="288"/>
      <c r="C125" s="126"/>
      <c r="D125" s="222"/>
      <c r="E125" s="300"/>
      <c r="F125" s="301"/>
      <c r="G125" s="300"/>
      <c r="H125" s="301"/>
      <c r="I125" s="223"/>
      <c r="J125" s="301"/>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f>
        <v>0</v>
      </c>
      <c r="AK125" s="112" t="str">
        <f t="shared" si="3"/>
        <v/>
      </c>
      <c r="AL125" s="236" t="str">
        <f t="shared" si="4"/>
        <v/>
      </c>
      <c r="AM125" s="236"/>
    </row>
    <row r="126" spans="1:39" s="112" customFormat="1" ht="30" customHeight="1" x14ac:dyDescent="0.4">
      <c r="A126" s="35">
        <v>113</v>
      </c>
      <c r="B126" s="288"/>
      <c r="C126" s="126"/>
      <c r="D126" s="222"/>
      <c r="E126" s="300"/>
      <c r="F126" s="301"/>
      <c r="G126" s="300"/>
      <c r="H126" s="301"/>
      <c r="I126" s="223"/>
      <c r="J126" s="301"/>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f>
        <v>0</v>
      </c>
      <c r="AK126" s="112" t="str">
        <f t="shared" si="3"/>
        <v/>
      </c>
      <c r="AL126" s="236" t="str">
        <f t="shared" si="4"/>
        <v/>
      </c>
      <c r="AM126" s="236"/>
    </row>
    <row r="127" spans="1:39" s="112" customFormat="1" ht="30" customHeight="1" x14ac:dyDescent="0.4">
      <c r="A127" s="35">
        <v>114</v>
      </c>
      <c r="B127" s="288"/>
      <c r="C127" s="126"/>
      <c r="D127" s="222"/>
      <c r="E127" s="300"/>
      <c r="F127" s="301"/>
      <c r="G127" s="300"/>
      <c r="H127" s="301"/>
      <c r="I127" s="223"/>
      <c r="J127" s="301"/>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f>
        <v>0</v>
      </c>
      <c r="AK127" s="112" t="str">
        <f t="shared" si="3"/>
        <v/>
      </c>
      <c r="AL127" s="236" t="str">
        <f t="shared" si="4"/>
        <v/>
      </c>
      <c r="AM127" s="236"/>
    </row>
    <row r="128" spans="1:39" s="112" customFormat="1" ht="30" customHeight="1" thickBot="1" x14ac:dyDescent="0.45">
      <c r="A128" s="37">
        <v>115</v>
      </c>
      <c r="B128" s="289"/>
      <c r="C128" s="129"/>
      <c r="D128" s="211"/>
      <c r="E128" s="297"/>
      <c r="F128" s="298"/>
      <c r="G128" s="297"/>
      <c r="H128" s="298"/>
      <c r="I128" s="212"/>
      <c r="J128" s="298"/>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f>
        <v>0</v>
      </c>
      <c r="AK128" s="112" t="str">
        <f t="shared" si="3"/>
        <v/>
      </c>
      <c r="AL128" s="236" t="str">
        <f t="shared" si="4"/>
        <v/>
      </c>
      <c r="AM128" s="236"/>
    </row>
    <row r="129" spans="1:39" s="112" customFormat="1" ht="30" customHeight="1" x14ac:dyDescent="0.4">
      <c r="A129" s="64">
        <v>116</v>
      </c>
      <c r="B129" s="290"/>
      <c r="C129" s="130"/>
      <c r="D129" s="232"/>
      <c r="E129" s="304"/>
      <c r="F129" s="305"/>
      <c r="G129" s="304"/>
      <c r="H129" s="305"/>
      <c r="I129" s="233"/>
      <c r="J129" s="305"/>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f>
        <v>0</v>
      </c>
      <c r="AK129" s="112" t="str">
        <f t="shared" si="3"/>
        <v/>
      </c>
      <c r="AL129" s="236" t="str">
        <f t="shared" si="4"/>
        <v/>
      </c>
      <c r="AM129" s="236"/>
    </row>
    <row r="130" spans="1:39" s="112" customFormat="1" ht="30" customHeight="1" x14ac:dyDescent="0.4">
      <c r="A130" s="35">
        <v>117</v>
      </c>
      <c r="B130" s="288"/>
      <c r="C130" s="126"/>
      <c r="D130" s="222"/>
      <c r="E130" s="300"/>
      <c r="F130" s="301"/>
      <c r="G130" s="300"/>
      <c r="H130" s="301"/>
      <c r="I130" s="223"/>
      <c r="J130" s="301"/>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f>
        <v>0</v>
      </c>
      <c r="AK130" s="112" t="str">
        <f t="shared" si="3"/>
        <v/>
      </c>
      <c r="AL130" s="236" t="str">
        <f t="shared" si="4"/>
        <v/>
      </c>
      <c r="AM130" s="236"/>
    </row>
    <row r="131" spans="1:39" s="112" customFormat="1" ht="30" customHeight="1" x14ac:dyDescent="0.4">
      <c r="A131" s="35">
        <v>118</v>
      </c>
      <c r="B131" s="288"/>
      <c r="C131" s="126"/>
      <c r="D131" s="222"/>
      <c r="E131" s="300"/>
      <c r="F131" s="301"/>
      <c r="G131" s="300"/>
      <c r="H131" s="301"/>
      <c r="I131" s="223"/>
      <c r="J131" s="301"/>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f>
        <v>0</v>
      </c>
      <c r="AK131" s="112" t="str">
        <f t="shared" si="3"/>
        <v/>
      </c>
      <c r="AL131" s="236" t="str">
        <f t="shared" si="4"/>
        <v/>
      </c>
      <c r="AM131" s="236"/>
    </row>
    <row r="132" spans="1:39" s="112" customFormat="1" ht="30" customHeight="1" x14ac:dyDescent="0.4">
      <c r="A132" s="35">
        <v>119</v>
      </c>
      <c r="B132" s="288"/>
      <c r="C132" s="126"/>
      <c r="D132" s="222"/>
      <c r="E132" s="300"/>
      <c r="F132" s="301"/>
      <c r="G132" s="300"/>
      <c r="H132" s="301"/>
      <c r="I132" s="223"/>
      <c r="J132" s="301"/>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f>
        <v>0</v>
      </c>
      <c r="AK132" s="112" t="str">
        <f t="shared" si="3"/>
        <v/>
      </c>
      <c r="AL132" s="236" t="str">
        <f t="shared" si="4"/>
        <v/>
      </c>
      <c r="AM132" s="236"/>
    </row>
    <row r="133" spans="1:39" s="112" customFormat="1" ht="30" customHeight="1" thickBot="1" x14ac:dyDescent="0.45">
      <c r="A133" s="35">
        <v>120</v>
      </c>
      <c r="B133" s="289"/>
      <c r="C133" s="129"/>
      <c r="D133" s="222"/>
      <c r="E133" s="300"/>
      <c r="F133" s="301"/>
      <c r="G133" s="300"/>
      <c r="H133" s="301"/>
      <c r="I133" s="223"/>
      <c r="J133" s="301"/>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f>
        <v>0</v>
      </c>
      <c r="AK133" s="112" t="str">
        <f t="shared" si="3"/>
        <v/>
      </c>
      <c r="AL133" s="236" t="str">
        <f t="shared" si="4"/>
        <v/>
      </c>
      <c r="AM133" s="236"/>
    </row>
    <row r="134" spans="1:39" s="112" customFormat="1" ht="30" customHeight="1" x14ac:dyDescent="0.4">
      <c r="A134" s="71">
        <v>121</v>
      </c>
      <c r="B134" s="290"/>
      <c r="C134" s="130"/>
      <c r="D134" s="227"/>
      <c r="E134" s="302"/>
      <c r="F134" s="303"/>
      <c r="G134" s="302"/>
      <c r="H134" s="303"/>
      <c r="I134" s="228"/>
      <c r="J134" s="303"/>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f>
        <v>0</v>
      </c>
      <c r="AK134" s="112" t="str">
        <f t="shared" si="3"/>
        <v/>
      </c>
      <c r="AL134" s="236" t="str">
        <f t="shared" si="4"/>
        <v/>
      </c>
      <c r="AM134" s="236"/>
    </row>
    <row r="135" spans="1:39" s="112" customFormat="1" ht="30" customHeight="1" x14ac:dyDescent="0.4">
      <c r="A135" s="35">
        <v>122</v>
      </c>
      <c r="B135" s="288"/>
      <c r="C135" s="126"/>
      <c r="D135" s="222"/>
      <c r="E135" s="300"/>
      <c r="F135" s="301"/>
      <c r="G135" s="300"/>
      <c r="H135" s="301"/>
      <c r="I135" s="223"/>
      <c r="J135" s="301"/>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f>
        <v>0</v>
      </c>
      <c r="AK135" s="112" t="str">
        <f t="shared" si="3"/>
        <v/>
      </c>
      <c r="AL135" s="236" t="str">
        <f t="shared" si="4"/>
        <v/>
      </c>
      <c r="AM135" s="236"/>
    </row>
    <row r="136" spans="1:39" s="112" customFormat="1" ht="30" customHeight="1" x14ac:dyDescent="0.4">
      <c r="A136" s="35">
        <v>123</v>
      </c>
      <c r="B136" s="288"/>
      <c r="C136" s="126"/>
      <c r="D136" s="222"/>
      <c r="E136" s="300"/>
      <c r="F136" s="301"/>
      <c r="G136" s="300"/>
      <c r="H136" s="301"/>
      <c r="I136" s="223"/>
      <c r="J136" s="301"/>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f>
        <v>0</v>
      </c>
      <c r="AK136" s="112" t="str">
        <f t="shared" si="3"/>
        <v/>
      </c>
      <c r="AL136" s="236" t="str">
        <f t="shared" si="4"/>
        <v/>
      </c>
      <c r="AM136" s="236"/>
    </row>
    <row r="137" spans="1:39" s="112" customFormat="1" ht="30" customHeight="1" x14ac:dyDescent="0.4">
      <c r="A137" s="35">
        <v>124</v>
      </c>
      <c r="B137" s="288"/>
      <c r="C137" s="126"/>
      <c r="D137" s="222"/>
      <c r="E137" s="300"/>
      <c r="F137" s="301"/>
      <c r="G137" s="300"/>
      <c r="H137" s="301"/>
      <c r="I137" s="223"/>
      <c r="J137" s="301"/>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f>
        <v>0</v>
      </c>
      <c r="AK137" s="112" t="str">
        <f t="shared" si="3"/>
        <v/>
      </c>
      <c r="AL137" s="236" t="str">
        <f t="shared" si="4"/>
        <v/>
      </c>
      <c r="AM137" s="236"/>
    </row>
    <row r="138" spans="1:39" s="112" customFormat="1" ht="30" customHeight="1" thickBot="1" x14ac:dyDescent="0.45">
      <c r="A138" s="37">
        <v>125</v>
      </c>
      <c r="B138" s="289"/>
      <c r="C138" s="129"/>
      <c r="D138" s="211"/>
      <c r="E138" s="297"/>
      <c r="F138" s="298"/>
      <c r="G138" s="297"/>
      <c r="H138" s="298"/>
      <c r="I138" s="212"/>
      <c r="J138" s="298"/>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f>
        <v>0</v>
      </c>
      <c r="AK138" s="112" t="str">
        <f t="shared" si="3"/>
        <v/>
      </c>
      <c r="AL138" s="236" t="str">
        <f t="shared" si="4"/>
        <v/>
      </c>
      <c r="AM138" s="236"/>
    </row>
    <row r="139" spans="1:39" s="112" customFormat="1" ht="30" customHeight="1" x14ac:dyDescent="0.4">
      <c r="A139" s="64">
        <v>126</v>
      </c>
      <c r="B139" s="290"/>
      <c r="C139" s="130"/>
      <c r="D139" s="232"/>
      <c r="E139" s="304"/>
      <c r="F139" s="305"/>
      <c r="G139" s="304"/>
      <c r="H139" s="305"/>
      <c r="I139" s="233"/>
      <c r="J139" s="305"/>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f>
        <v>0</v>
      </c>
      <c r="AK139" s="112" t="str">
        <f t="shared" si="3"/>
        <v/>
      </c>
      <c r="AL139" s="236" t="str">
        <f t="shared" si="4"/>
        <v/>
      </c>
      <c r="AM139" s="236"/>
    </row>
    <row r="140" spans="1:39" s="112" customFormat="1" ht="30" customHeight="1" x14ac:dyDescent="0.4">
      <c r="A140" s="35">
        <v>127</v>
      </c>
      <c r="B140" s="288"/>
      <c r="C140" s="126"/>
      <c r="D140" s="222"/>
      <c r="E140" s="300"/>
      <c r="F140" s="301"/>
      <c r="G140" s="300"/>
      <c r="H140" s="301"/>
      <c r="I140" s="223"/>
      <c r="J140" s="301"/>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f>
        <v>0</v>
      </c>
      <c r="AK140" s="112" t="str">
        <f t="shared" si="3"/>
        <v/>
      </c>
      <c r="AL140" s="236" t="str">
        <f t="shared" si="4"/>
        <v/>
      </c>
      <c r="AM140" s="236"/>
    </row>
    <row r="141" spans="1:39" s="112" customFormat="1" ht="30" customHeight="1" x14ac:dyDescent="0.4">
      <c r="A141" s="35">
        <v>128</v>
      </c>
      <c r="B141" s="288"/>
      <c r="C141" s="126"/>
      <c r="D141" s="222"/>
      <c r="E141" s="300"/>
      <c r="F141" s="301"/>
      <c r="G141" s="300"/>
      <c r="H141" s="301"/>
      <c r="I141" s="223"/>
      <c r="J141" s="301"/>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f>
        <v>0</v>
      </c>
      <c r="AK141" s="112" t="str">
        <f t="shared" si="3"/>
        <v/>
      </c>
      <c r="AL141" s="236" t="str">
        <f t="shared" si="4"/>
        <v/>
      </c>
      <c r="AM141" s="236"/>
    </row>
    <row r="142" spans="1:39" s="112" customFormat="1" ht="30" customHeight="1" x14ac:dyDescent="0.4">
      <c r="A142" s="35">
        <v>129</v>
      </c>
      <c r="B142" s="288"/>
      <c r="C142" s="126"/>
      <c r="D142" s="222"/>
      <c r="E142" s="300"/>
      <c r="F142" s="301"/>
      <c r="G142" s="300"/>
      <c r="H142" s="301"/>
      <c r="I142" s="223"/>
      <c r="J142" s="301"/>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f>
        <v>0</v>
      </c>
      <c r="AK142" s="112" t="str">
        <f t="shared" si="3"/>
        <v/>
      </c>
      <c r="AL142" s="236" t="str">
        <f t="shared" si="4"/>
        <v/>
      </c>
      <c r="AM142" s="236"/>
    </row>
    <row r="143" spans="1:39" s="112" customFormat="1" ht="30" customHeight="1" thickBot="1" x14ac:dyDescent="0.45">
      <c r="A143" s="35">
        <v>130</v>
      </c>
      <c r="B143" s="289"/>
      <c r="C143" s="129"/>
      <c r="D143" s="222"/>
      <c r="E143" s="300"/>
      <c r="F143" s="301"/>
      <c r="G143" s="300"/>
      <c r="H143" s="301"/>
      <c r="I143" s="223"/>
      <c r="J143" s="301"/>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290"/>
      <c r="C144" s="130"/>
      <c r="D144" s="227"/>
      <c r="E144" s="302"/>
      <c r="F144" s="303"/>
      <c r="G144" s="302"/>
      <c r="H144" s="303"/>
      <c r="I144" s="228"/>
      <c r="J144" s="303"/>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f>
        <v>0</v>
      </c>
      <c r="AK144" s="112" t="str">
        <f t="shared" si="5"/>
        <v/>
      </c>
      <c r="AL144" s="236" t="str">
        <f t="shared" si="6"/>
        <v/>
      </c>
      <c r="AM144" s="236"/>
    </row>
    <row r="145" spans="1:39" s="112" customFormat="1" ht="30" customHeight="1" x14ac:dyDescent="0.4">
      <c r="A145" s="35">
        <v>132</v>
      </c>
      <c r="B145" s="288"/>
      <c r="C145" s="126"/>
      <c r="D145" s="222"/>
      <c r="E145" s="300"/>
      <c r="F145" s="301"/>
      <c r="G145" s="300"/>
      <c r="H145" s="301"/>
      <c r="I145" s="223"/>
      <c r="J145" s="301"/>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f>
        <v>0</v>
      </c>
      <c r="AK145" s="112" t="str">
        <f t="shared" si="5"/>
        <v/>
      </c>
      <c r="AL145" s="236" t="str">
        <f t="shared" si="6"/>
        <v/>
      </c>
      <c r="AM145" s="236"/>
    </row>
    <row r="146" spans="1:39" s="112" customFormat="1" ht="30" customHeight="1" x14ac:dyDescent="0.4">
      <c r="A146" s="35">
        <v>133</v>
      </c>
      <c r="B146" s="288"/>
      <c r="C146" s="126"/>
      <c r="D146" s="222"/>
      <c r="E146" s="300"/>
      <c r="F146" s="301"/>
      <c r="G146" s="300"/>
      <c r="H146" s="301"/>
      <c r="I146" s="223"/>
      <c r="J146" s="301"/>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f>
        <v>0</v>
      </c>
      <c r="AK146" s="112" t="str">
        <f t="shared" si="5"/>
        <v/>
      </c>
      <c r="AL146" s="236" t="str">
        <f t="shared" si="6"/>
        <v/>
      </c>
      <c r="AM146" s="236"/>
    </row>
    <row r="147" spans="1:39" s="112" customFormat="1" ht="30" customHeight="1" x14ac:dyDescent="0.4">
      <c r="A147" s="35">
        <v>134</v>
      </c>
      <c r="B147" s="288"/>
      <c r="C147" s="126"/>
      <c r="D147" s="222"/>
      <c r="E147" s="300"/>
      <c r="F147" s="301"/>
      <c r="G147" s="300"/>
      <c r="H147" s="301"/>
      <c r="I147" s="223"/>
      <c r="J147" s="301"/>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f>
        <v>0</v>
      </c>
      <c r="AK147" s="112" t="str">
        <f t="shared" si="5"/>
        <v/>
      </c>
      <c r="AL147" s="236" t="str">
        <f t="shared" si="6"/>
        <v/>
      </c>
      <c r="AM147" s="236"/>
    </row>
    <row r="148" spans="1:39" s="112" customFormat="1" ht="30" customHeight="1" thickBot="1" x14ac:dyDescent="0.45">
      <c r="A148" s="37">
        <v>135</v>
      </c>
      <c r="B148" s="289"/>
      <c r="C148" s="129"/>
      <c r="D148" s="211"/>
      <c r="E148" s="297"/>
      <c r="F148" s="298"/>
      <c r="G148" s="297"/>
      <c r="H148" s="298"/>
      <c r="I148" s="212"/>
      <c r="J148" s="298"/>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f>
        <v>0</v>
      </c>
      <c r="AK148" s="112" t="str">
        <f t="shared" si="5"/>
        <v/>
      </c>
      <c r="AL148" s="236" t="str">
        <f t="shared" si="6"/>
        <v/>
      </c>
      <c r="AM148" s="236"/>
    </row>
    <row r="149" spans="1:39" s="112" customFormat="1" ht="30" customHeight="1" x14ac:dyDescent="0.4">
      <c r="A149" s="64">
        <v>136</v>
      </c>
      <c r="B149" s="290"/>
      <c r="C149" s="130"/>
      <c r="D149" s="232"/>
      <c r="E149" s="304"/>
      <c r="F149" s="305"/>
      <c r="G149" s="304"/>
      <c r="H149" s="305"/>
      <c r="I149" s="233"/>
      <c r="J149" s="305"/>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f>
        <v>0</v>
      </c>
      <c r="AK149" s="112" t="str">
        <f t="shared" si="5"/>
        <v/>
      </c>
      <c r="AL149" s="236" t="str">
        <f t="shared" si="6"/>
        <v/>
      </c>
      <c r="AM149" s="236"/>
    </row>
    <row r="150" spans="1:39" s="112" customFormat="1" ht="30" customHeight="1" x14ac:dyDescent="0.4">
      <c r="A150" s="35">
        <v>137</v>
      </c>
      <c r="B150" s="288"/>
      <c r="C150" s="126"/>
      <c r="D150" s="222"/>
      <c r="E150" s="300"/>
      <c r="F150" s="301"/>
      <c r="G150" s="300"/>
      <c r="H150" s="301"/>
      <c r="I150" s="223"/>
      <c r="J150" s="301"/>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f>
        <v>0</v>
      </c>
      <c r="AK150" s="112" t="str">
        <f t="shared" si="5"/>
        <v/>
      </c>
      <c r="AL150" s="236" t="str">
        <f t="shared" si="6"/>
        <v/>
      </c>
      <c r="AM150" s="236"/>
    </row>
    <row r="151" spans="1:39" s="112" customFormat="1" ht="30" customHeight="1" x14ac:dyDescent="0.4">
      <c r="A151" s="35">
        <v>138</v>
      </c>
      <c r="B151" s="288"/>
      <c r="C151" s="126"/>
      <c r="D151" s="222"/>
      <c r="E151" s="300"/>
      <c r="F151" s="301"/>
      <c r="G151" s="300"/>
      <c r="H151" s="301"/>
      <c r="I151" s="223"/>
      <c r="J151" s="301"/>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f>
        <v>0</v>
      </c>
      <c r="AK151" s="112" t="str">
        <f t="shared" si="5"/>
        <v/>
      </c>
      <c r="AL151" s="236" t="str">
        <f t="shared" si="6"/>
        <v/>
      </c>
      <c r="AM151" s="236"/>
    </row>
    <row r="152" spans="1:39" s="112" customFormat="1" ht="30" customHeight="1" x14ac:dyDescent="0.4">
      <c r="A152" s="35">
        <v>139</v>
      </c>
      <c r="B152" s="288"/>
      <c r="C152" s="126"/>
      <c r="D152" s="222"/>
      <c r="E152" s="300"/>
      <c r="F152" s="301"/>
      <c r="G152" s="300"/>
      <c r="H152" s="301"/>
      <c r="I152" s="223"/>
      <c r="J152" s="301"/>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f>
        <v>0</v>
      </c>
      <c r="AK152" s="112" t="str">
        <f t="shared" si="5"/>
        <v/>
      </c>
      <c r="AL152" s="236" t="str">
        <f t="shared" si="6"/>
        <v/>
      </c>
      <c r="AM152" s="236"/>
    </row>
    <row r="153" spans="1:39" s="112" customFormat="1" ht="30" customHeight="1" thickBot="1" x14ac:dyDescent="0.45">
      <c r="A153" s="35">
        <v>140</v>
      </c>
      <c r="B153" s="289"/>
      <c r="C153" s="129"/>
      <c r="D153" s="222"/>
      <c r="E153" s="300"/>
      <c r="F153" s="301"/>
      <c r="G153" s="300"/>
      <c r="H153" s="301"/>
      <c r="I153" s="223"/>
      <c r="J153" s="301"/>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f>
        <v>0</v>
      </c>
      <c r="AK153" s="112" t="str">
        <f t="shared" si="5"/>
        <v/>
      </c>
      <c r="AL153" s="236" t="str">
        <f t="shared" si="6"/>
        <v/>
      </c>
      <c r="AM153" s="236"/>
    </row>
    <row r="154" spans="1:39" s="112" customFormat="1" ht="30" customHeight="1" x14ac:dyDescent="0.4">
      <c r="A154" s="71">
        <v>141</v>
      </c>
      <c r="B154" s="290"/>
      <c r="C154" s="130"/>
      <c r="D154" s="227"/>
      <c r="E154" s="302"/>
      <c r="F154" s="303"/>
      <c r="G154" s="302"/>
      <c r="H154" s="303"/>
      <c r="I154" s="228"/>
      <c r="J154" s="303"/>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f>
        <v>0</v>
      </c>
      <c r="AK154" s="112" t="str">
        <f t="shared" si="5"/>
        <v/>
      </c>
      <c r="AL154" s="236" t="str">
        <f t="shared" si="6"/>
        <v/>
      </c>
      <c r="AM154" s="236"/>
    </row>
    <row r="155" spans="1:39" s="112" customFormat="1" ht="30" customHeight="1" x14ac:dyDescent="0.4">
      <c r="A155" s="35">
        <v>142</v>
      </c>
      <c r="B155" s="288"/>
      <c r="C155" s="126"/>
      <c r="D155" s="222"/>
      <c r="E155" s="300"/>
      <c r="F155" s="301"/>
      <c r="G155" s="300"/>
      <c r="H155" s="301"/>
      <c r="I155" s="223"/>
      <c r="J155" s="301"/>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f>
        <v>0</v>
      </c>
      <c r="AK155" s="112" t="str">
        <f t="shared" si="5"/>
        <v/>
      </c>
      <c r="AL155" s="236" t="str">
        <f t="shared" si="6"/>
        <v/>
      </c>
      <c r="AM155" s="236"/>
    </row>
    <row r="156" spans="1:39" s="112" customFormat="1" ht="30" customHeight="1" x14ac:dyDescent="0.4">
      <c r="A156" s="35">
        <v>143</v>
      </c>
      <c r="B156" s="288"/>
      <c r="C156" s="126"/>
      <c r="D156" s="222"/>
      <c r="E156" s="300"/>
      <c r="F156" s="301"/>
      <c r="G156" s="300"/>
      <c r="H156" s="301"/>
      <c r="I156" s="223"/>
      <c r="J156" s="301"/>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f>
        <v>0</v>
      </c>
      <c r="AK156" s="112" t="str">
        <f t="shared" si="5"/>
        <v/>
      </c>
      <c r="AL156" s="236" t="str">
        <f t="shared" si="6"/>
        <v/>
      </c>
      <c r="AM156" s="236"/>
    </row>
    <row r="157" spans="1:39" s="112" customFormat="1" ht="30" customHeight="1" x14ac:dyDescent="0.4">
      <c r="A157" s="35">
        <v>144</v>
      </c>
      <c r="B157" s="288"/>
      <c r="C157" s="126"/>
      <c r="D157" s="222"/>
      <c r="E157" s="300"/>
      <c r="F157" s="301"/>
      <c r="G157" s="300"/>
      <c r="H157" s="301"/>
      <c r="I157" s="223"/>
      <c r="J157" s="301"/>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f>
        <v>0</v>
      </c>
      <c r="AK157" s="112" t="str">
        <f t="shared" si="5"/>
        <v/>
      </c>
      <c r="AL157" s="236" t="str">
        <f t="shared" si="6"/>
        <v/>
      </c>
      <c r="AM157" s="236"/>
    </row>
    <row r="158" spans="1:39" s="112" customFormat="1" ht="30" customHeight="1" thickBot="1" x14ac:dyDescent="0.45">
      <c r="A158" s="37">
        <v>145</v>
      </c>
      <c r="B158" s="291"/>
      <c r="C158" s="129"/>
      <c r="D158" s="211"/>
      <c r="E158" s="297"/>
      <c r="F158" s="298"/>
      <c r="G158" s="297"/>
      <c r="H158" s="298"/>
      <c r="I158" s="212"/>
      <c r="J158" s="298"/>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f>
        <v>0</v>
      </c>
      <c r="AK158" s="112" t="str">
        <f t="shared" si="5"/>
        <v/>
      </c>
      <c r="AL158" s="236" t="str">
        <f t="shared" si="6"/>
        <v/>
      </c>
      <c r="AM158" s="236"/>
    </row>
    <row r="159" spans="1:39" s="112" customFormat="1" ht="30" customHeight="1" x14ac:dyDescent="0.4">
      <c r="A159" s="71">
        <v>146</v>
      </c>
      <c r="B159" s="290"/>
      <c r="C159" s="130"/>
      <c r="D159" s="232"/>
      <c r="E159" s="304"/>
      <c r="F159" s="305"/>
      <c r="G159" s="304"/>
      <c r="H159" s="305"/>
      <c r="I159" s="233"/>
      <c r="J159" s="305"/>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f>
        <v>0</v>
      </c>
      <c r="AK159" s="112" t="str">
        <f t="shared" si="5"/>
        <v/>
      </c>
      <c r="AL159" s="236" t="str">
        <f t="shared" si="6"/>
        <v/>
      </c>
      <c r="AM159" s="236"/>
    </row>
    <row r="160" spans="1:39" s="112" customFormat="1" ht="30" customHeight="1" x14ac:dyDescent="0.4">
      <c r="A160" s="35">
        <v>147</v>
      </c>
      <c r="B160" s="288"/>
      <c r="C160" s="126"/>
      <c r="D160" s="222"/>
      <c r="E160" s="300"/>
      <c r="F160" s="301"/>
      <c r="G160" s="300"/>
      <c r="H160" s="301"/>
      <c r="I160" s="223"/>
      <c r="J160" s="301"/>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f>
        <v>0</v>
      </c>
      <c r="AK160" s="112" t="str">
        <f t="shared" si="5"/>
        <v/>
      </c>
      <c r="AL160" s="236" t="str">
        <f t="shared" si="6"/>
        <v/>
      </c>
      <c r="AM160" s="236"/>
    </row>
    <row r="161" spans="1:40" s="112" customFormat="1" ht="30" customHeight="1" x14ac:dyDescent="0.4">
      <c r="A161" s="35">
        <v>148</v>
      </c>
      <c r="B161" s="288"/>
      <c r="C161" s="126"/>
      <c r="D161" s="222"/>
      <c r="E161" s="300"/>
      <c r="F161" s="301"/>
      <c r="G161" s="300"/>
      <c r="H161" s="301"/>
      <c r="I161" s="223"/>
      <c r="J161" s="301"/>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f>
        <v>0</v>
      </c>
      <c r="AK161" s="112" t="str">
        <f t="shared" si="5"/>
        <v/>
      </c>
      <c r="AL161" s="236" t="str">
        <f t="shared" si="6"/>
        <v/>
      </c>
      <c r="AM161" s="236"/>
    </row>
    <row r="162" spans="1:40" s="112" customFormat="1" ht="30" customHeight="1" x14ac:dyDescent="0.4">
      <c r="A162" s="35">
        <v>149</v>
      </c>
      <c r="B162" s="288"/>
      <c r="C162" s="126"/>
      <c r="D162" s="222"/>
      <c r="E162" s="300"/>
      <c r="F162" s="301"/>
      <c r="G162" s="300"/>
      <c r="H162" s="301"/>
      <c r="I162" s="223"/>
      <c r="J162" s="301"/>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f>
        <v>0</v>
      </c>
      <c r="AK162" s="112" t="str">
        <f t="shared" si="5"/>
        <v/>
      </c>
      <c r="AL162" s="236" t="str">
        <f t="shared" si="6"/>
        <v/>
      </c>
      <c r="AM162" s="236"/>
    </row>
    <row r="163" spans="1:40" s="112" customFormat="1" ht="30" customHeight="1" thickBot="1" x14ac:dyDescent="0.45">
      <c r="A163" s="37">
        <v>150</v>
      </c>
      <c r="B163" s="292"/>
      <c r="C163" s="129"/>
      <c r="D163" s="211"/>
      <c r="E163" s="297"/>
      <c r="F163" s="298"/>
      <c r="G163" s="297"/>
      <c r="H163" s="298"/>
      <c r="I163" s="212"/>
      <c r="J163" s="298"/>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f>
        <v>0</v>
      </c>
      <c r="AK163" s="112" t="str">
        <f t="shared" si="5"/>
        <v/>
      </c>
      <c r="AL163" s="236" t="str">
        <f t="shared" si="6"/>
        <v/>
      </c>
      <c r="AM163" s="236"/>
    </row>
    <row r="164" spans="1:40"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c r="AN164" s="112"/>
    </row>
    <row r="165" spans="1:40"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M165" s="113"/>
      <c r="AN165" s="112"/>
    </row>
    <row r="166" spans="1:40"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40"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40" ht="29.25" customHeight="1" x14ac:dyDescent="0.25"/>
    <row r="169" spans="1:40" ht="29.25" customHeight="1" x14ac:dyDescent="0.25"/>
    <row r="170" spans="1:40" ht="29.25" customHeight="1" x14ac:dyDescent="0.25"/>
  </sheetData>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106" priority="11">
      <formula>$AI$5&lt;&gt;""</formula>
    </cfRule>
  </conditionalFormatting>
  <conditionalFormatting sqref="U8:AI8">
    <cfRule type="expression" dxfId="105" priority="14">
      <formula>$AI$8&lt;&gt;""</formula>
    </cfRule>
  </conditionalFormatting>
  <conditionalFormatting sqref="AC6:AI6">
    <cfRule type="expression" dxfId="104" priority="12">
      <formula>$AI$6&lt;&gt;""</formula>
    </cfRule>
  </conditionalFormatting>
  <conditionalFormatting sqref="H6:O6">
    <cfRule type="expression" dxfId="103" priority="10">
      <formula>$H$6&lt;&gt;""</formula>
    </cfRule>
  </conditionalFormatting>
  <conditionalFormatting sqref="V7:AI7">
    <cfRule type="expression" dxfId="102" priority="13">
      <formula>$AI$7&lt;&gt;""</formula>
    </cfRule>
  </conditionalFormatting>
  <conditionalFormatting sqref="D14:AH163">
    <cfRule type="cellIs" dxfId="101" priority="91" operator="equal">
      <formula>1</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 allowBlank="1" showInputMessage="1" showErrorMessage="1" promptTitle="別紙1より施設種別を選択してください。" prompt="選択内容が自動で反映されます。" sqref="H5:R5"/>
    <dataValidation allowBlank="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158DC485-6454-48EE-9F08-5ACB84D6C419}">
            <xm:f>集計シート!$W14="×"</xm:f>
            <x14:dxf>
              <fill>
                <patternFill>
                  <bgColor rgb="FFFF0000"/>
                </patternFill>
              </fill>
            </x14:dxf>
          </x14:cfRule>
          <x14:cfRule type="expression" priority="5" id="{B5C0AFB6-E86C-40F9-83D7-752EF3FAC024}">
            <xm:f>集計シート!$V14="×"</xm:f>
            <x14:dxf>
              <fill>
                <patternFill>
                  <bgColor rgb="FFFF0000"/>
                </patternFill>
              </fill>
            </x14:dxf>
          </x14:cfRule>
          <x14:cfRule type="expression" priority="6" id="{A0BB624F-7232-4AB0-8533-83C91553BC8F}">
            <xm:f>集計シート!$U14="×"</xm:f>
            <x14:dxf>
              <fill>
                <patternFill>
                  <bgColor rgb="FFFF0000"/>
                </patternFill>
              </fill>
            </x14:dxf>
          </x14:cfRule>
          <xm:sqref>D14:AH163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0"/>
  <sheetViews>
    <sheetView view="pageBreakPreview" zoomScale="70" zoomScaleNormal="60" zoomScaleSheetLayoutView="70" workbookViewId="0">
      <selection activeCell="AH1" sqref="AH1"/>
    </sheetView>
  </sheetViews>
  <sheetFormatPr defaultRowHeight="15.75" x14ac:dyDescent="0.25"/>
  <cols>
    <col min="1" max="1" width="5" style="22" customWidth="1"/>
    <col min="2" max="2" width="31.125" style="22" customWidth="1"/>
    <col min="3" max="3" width="8.75" style="22" customWidth="1"/>
    <col min="4" max="33" width="5" style="111" customWidth="1"/>
    <col min="34" max="34" width="5" style="30" customWidth="1"/>
    <col min="35" max="35" width="3.75" style="111" bestFit="1" customWidth="1"/>
    <col min="36" max="38" width="17.625" style="111" hidden="1" customWidth="1"/>
    <col min="39" max="39" width="9" style="111" hidden="1" customWidth="1"/>
    <col min="40" max="45" width="9" style="111" customWidth="1"/>
    <col min="46" max="16384" width="9" style="111"/>
  </cols>
  <sheetData>
    <row r="1" spans="1:45" ht="29.25" customHeight="1" thickBot="1" x14ac:dyDescent="0.3">
      <c r="AH1" s="23" t="s">
        <v>165</v>
      </c>
    </row>
    <row r="2" spans="1:45"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c r="AH2" s="100"/>
    </row>
    <row r="3" spans="1:45"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25"/>
      <c r="AH3" s="78"/>
      <c r="AJ3" s="111" t="s">
        <v>2</v>
      </c>
    </row>
    <row r="4" spans="1:45"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78"/>
      <c r="AJ4" s="111" t="s">
        <v>4</v>
      </c>
      <c r="AL4" s="111">
        <v>500</v>
      </c>
      <c r="AM4" s="111">
        <v>5</v>
      </c>
    </row>
    <row r="5" spans="1:45"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25"/>
      <c r="AH5" s="77" t="str">
        <f>IF(COUNTIF(集計シート!$X$14:$X$163,"×")&gt;0,"利用者名は別紙2-2に入力してください。","")</f>
        <v/>
      </c>
      <c r="AJ5" s="111" t="s">
        <v>12</v>
      </c>
      <c r="AL5" s="111">
        <v>200</v>
      </c>
      <c r="AM5" s="111">
        <v>2</v>
      </c>
    </row>
    <row r="6" spans="1:45"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3" t="str">
        <f>IF(COUNTIF(集計シート!$U$14:$U$163,"×")&gt;0,"療養日数は15日以内になるようにしてください。","")</f>
        <v/>
      </c>
    </row>
    <row r="7" spans="1:45" ht="30" customHeight="1" thickBot="1" x14ac:dyDescent="0.3">
      <c r="C7" s="444" t="s">
        <v>5</v>
      </c>
      <c r="D7" s="445"/>
      <c r="E7" s="446" t="s">
        <v>6</v>
      </c>
      <c r="F7" s="447"/>
      <c r="G7" s="447"/>
      <c r="H7" s="448" t="str">
        <f>IF(H5=AJ4,AL4,IF(H5=AJ5,AL5,""))</f>
        <v/>
      </c>
      <c r="I7" s="448"/>
      <c r="J7" s="449" t="s">
        <v>7</v>
      </c>
      <c r="K7" s="450"/>
      <c r="L7" s="451" t="s">
        <v>8</v>
      </c>
      <c r="M7" s="452"/>
      <c r="N7" s="452"/>
      <c r="O7" s="79" t="str">
        <f>IF(H5="大規模施設等（定員30人以上）",AM4,IF(H5="小規模施設等（定員29人以下）",AM5,""))</f>
        <v/>
      </c>
      <c r="P7" s="80" t="s">
        <v>9</v>
      </c>
      <c r="Q7" s="449" t="s">
        <v>10</v>
      </c>
      <c r="R7" s="450"/>
      <c r="T7" s="25"/>
      <c r="AH7" s="120" t="str">
        <f>IF(COUNTIF(集計シート!$V$14:$V$163,"×")&gt;0,"別紙1の4の要件を満たしていない場合は、療養日数が10日以内になるようにしてください。","")</f>
        <v/>
      </c>
      <c r="AJ7" s="187" t="s">
        <v>104</v>
      </c>
      <c r="AK7" s="191" t="s">
        <v>105</v>
      </c>
      <c r="AL7" s="192" t="s">
        <v>106</v>
      </c>
    </row>
    <row r="8" spans="1:45"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4" t="str">
        <f>IF(COUNTIF(集計シート!$W$14:$W$163,"×")&gt;0,"無症状者（検体採取日が令和5年1月1日以降）の療養日数は7日以内になるようにしてください。","")</f>
        <v/>
      </c>
      <c r="AJ8" s="190">
        <f>AH164</f>
        <v>0</v>
      </c>
      <c r="AK8" s="190" t="str">
        <f>IF(H5=AJ4,AH165,IF(H5=AJ5,AH166,"規模を選択してください"))</f>
        <v>規模を選択してください</v>
      </c>
      <c r="AL8" s="190">
        <f>AH167</f>
        <v>0</v>
      </c>
    </row>
    <row r="9" spans="1:45"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row>
    <row r="10" spans="1:45" s="112" customFormat="1" ht="30" customHeight="1" x14ac:dyDescent="0.4">
      <c r="A10" s="41"/>
      <c r="B10" s="42"/>
      <c r="C10" s="43" t="s">
        <v>15</v>
      </c>
      <c r="D10" s="44">
        <v>6</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97"/>
      <c r="AH10" s="453" t="s">
        <v>16</v>
      </c>
    </row>
    <row r="11" spans="1:45"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98">
        <v>30</v>
      </c>
      <c r="AH11" s="454"/>
      <c r="AK11" s="236"/>
      <c r="AL11" s="236"/>
    </row>
    <row r="12" spans="1:45" s="112" customFormat="1" ht="30" customHeight="1" thickBot="1" x14ac:dyDescent="0.35">
      <c r="A12" s="431" t="s">
        <v>150</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J12" s="112" t="s">
        <v>107</v>
      </c>
      <c r="AK12" s="236" t="s">
        <v>109</v>
      </c>
    </row>
    <row r="13" spans="1:45"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58">
        <f t="shared" si="0"/>
        <v>0</v>
      </c>
      <c r="AH13" s="59">
        <f>SUM(D13:AG13)</f>
        <v>0</v>
      </c>
      <c r="AI13" s="112"/>
      <c r="AJ13" s="112">
        <f>MIN(AJ14:AJ163)</f>
        <v>0</v>
      </c>
      <c r="AK13" s="236">
        <f>MAX(AK14:AK163)</f>
        <v>0</v>
      </c>
      <c r="AL13" s="236"/>
      <c r="AM13" s="112"/>
      <c r="AN13" s="112"/>
      <c r="AO13" s="112"/>
      <c r="AP13" s="112"/>
      <c r="AQ13" s="112"/>
      <c r="AR13" s="112"/>
      <c r="AS13" s="112"/>
    </row>
    <row r="14" spans="1:45"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95"/>
      <c r="AH14" s="152">
        <f>SUM('（別紙2-1）4月1日～4月30日'!D14:AG14,'（別紙2-2）5月1日～5月31日'!D14:AH14,'（別紙2-3）6月1日～6月30日'!D14:AG14)</f>
        <v>0</v>
      </c>
      <c r="AJ14" s="112" t="str">
        <f>IFERROR(MATCH(0,INDEX(0/($D14:$AG14&lt;&gt;""),),0),"")</f>
        <v/>
      </c>
      <c r="AK14" s="236" t="str">
        <f>IFERROR(MATCH(MAX($D14:$AG14)+1,$D14:$AG14,1),"")</f>
        <v/>
      </c>
    </row>
    <row r="15" spans="1:45"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94"/>
      <c r="AH15" s="34">
        <f>SUM('（別紙2-1）4月1日～4月30日'!D15:AG15,'（別紙2-2）5月1日～5月31日'!D15:AH15,'（別紙2-3）6月1日～6月30日'!D15:AG15)</f>
        <v>0</v>
      </c>
      <c r="AJ15" s="112" t="str">
        <f t="shared" ref="AJ15:AJ78" si="1">IFERROR(MATCH(0,INDEX(0/($D15:$AG15&lt;&gt;""),),0),"")</f>
        <v/>
      </c>
      <c r="AK15" s="236" t="str">
        <f t="shared" ref="AK15:AK78" si="2">IFERROR(MATCH(MAX($D15:$AG15)+1,$D15:$AG15,1),"")</f>
        <v/>
      </c>
      <c r="AL15" s="236"/>
    </row>
    <row r="16" spans="1:45"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94"/>
      <c r="AH16" s="34">
        <f>SUM('（別紙2-1）4月1日～4月30日'!D16:AG16,'（別紙2-2）5月1日～5月31日'!D16:AH16,'（別紙2-3）6月1日～6月30日'!D16:AG16)</f>
        <v>0</v>
      </c>
      <c r="AJ16" s="112" t="str">
        <f t="shared" si="1"/>
        <v/>
      </c>
      <c r="AK16" s="236" t="str">
        <f t="shared" si="2"/>
        <v/>
      </c>
    </row>
    <row r="17" spans="1:38"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94"/>
      <c r="AH17" s="34">
        <f>SUM('（別紙2-1）4月1日～4月30日'!D17:AG17,'（別紙2-2）5月1日～5月31日'!D17:AH17,'（別紙2-3）6月1日～6月30日'!D17:AG17)</f>
        <v>0</v>
      </c>
      <c r="AJ17" s="112" t="str">
        <f t="shared" si="1"/>
        <v/>
      </c>
      <c r="AK17" s="236" t="str">
        <f t="shared" si="2"/>
        <v/>
      </c>
      <c r="AL17" s="236"/>
    </row>
    <row r="18" spans="1:38"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93"/>
      <c r="AH18" s="38">
        <f>SUM('（別紙2-1）4月1日～4月30日'!D18:AG18,'（別紙2-2）5月1日～5月31日'!D18:AH18,'（別紙2-3）6月1日～6月30日'!D18:AG18)</f>
        <v>0</v>
      </c>
      <c r="AJ18" s="112" t="str">
        <f t="shared" si="1"/>
        <v/>
      </c>
      <c r="AK18" s="236" t="str">
        <f t="shared" si="2"/>
        <v/>
      </c>
    </row>
    <row r="19" spans="1:38"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95"/>
      <c r="AH19" s="62">
        <f>SUM('（別紙2-1）4月1日～4月30日'!D19:AG19,'（別紙2-2）5月1日～5月31日'!D19:AH19,'（別紙2-3）6月1日～6月30日'!D19:AG19)</f>
        <v>0</v>
      </c>
      <c r="AJ19" s="112" t="str">
        <f t="shared" si="1"/>
        <v/>
      </c>
      <c r="AK19" s="236" t="str">
        <f t="shared" si="2"/>
        <v/>
      </c>
      <c r="AL19" s="236"/>
    </row>
    <row r="20" spans="1:38"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94"/>
      <c r="AH20" s="34">
        <f>SUM('（別紙2-1）4月1日～4月30日'!D20:AG20,'（別紙2-2）5月1日～5月31日'!D20:AH20,'（別紙2-3）6月1日～6月30日'!D20:AG20)</f>
        <v>0</v>
      </c>
      <c r="AJ20" s="112" t="str">
        <f t="shared" si="1"/>
        <v/>
      </c>
      <c r="AK20" s="236" t="str">
        <f t="shared" si="2"/>
        <v/>
      </c>
    </row>
    <row r="21" spans="1:38"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94"/>
      <c r="AH21" s="34">
        <f>SUM('（別紙2-1）4月1日～4月30日'!D21:AG21,'（別紙2-2）5月1日～5月31日'!D21:AH21,'（別紙2-3）6月1日～6月30日'!D21:AG21)</f>
        <v>0</v>
      </c>
      <c r="AJ21" s="112" t="str">
        <f t="shared" si="1"/>
        <v/>
      </c>
      <c r="AK21" s="236" t="str">
        <f t="shared" si="2"/>
        <v/>
      </c>
      <c r="AL21" s="236"/>
    </row>
    <row r="22" spans="1:38"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94"/>
      <c r="AH22" s="34">
        <f>SUM('（別紙2-1）4月1日～4月30日'!D22:AG22,'（別紙2-2）5月1日～5月31日'!D22:AH22,'（別紙2-3）6月1日～6月30日'!D22:AG22)</f>
        <v>0</v>
      </c>
      <c r="AJ22" s="112" t="str">
        <f t="shared" si="1"/>
        <v/>
      </c>
      <c r="AK22" s="236" t="str">
        <f t="shared" si="2"/>
        <v/>
      </c>
    </row>
    <row r="23" spans="1:38"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93"/>
      <c r="AH23" s="38">
        <f>SUM('（別紙2-1）4月1日～4月30日'!D23:AG23,'（別紙2-2）5月1日～5月31日'!D23:AH23,'（別紙2-3）6月1日～6月30日'!D23:AG23)</f>
        <v>0</v>
      </c>
      <c r="AJ23" s="112" t="str">
        <f t="shared" si="1"/>
        <v/>
      </c>
      <c r="AK23" s="236" t="str">
        <f t="shared" si="2"/>
        <v/>
      </c>
      <c r="AL23" s="236"/>
    </row>
    <row r="24" spans="1:38"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95"/>
      <c r="AH24" s="62">
        <f>SUM('（別紙2-1）4月1日～4月30日'!D24:AG24,'（別紙2-2）5月1日～5月31日'!D24:AH24,'（別紙2-3）6月1日～6月30日'!D24:AG24)</f>
        <v>0</v>
      </c>
      <c r="AJ24" s="112" t="str">
        <f t="shared" si="1"/>
        <v/>
      </c>
      <c r="AK24" s="236" t="str">
        <f t="shared" si="2"/>
        <v/>
      </c>
    </row>
    <row r="25" spans="1:38"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94"/>
      <c r="AH25" s="34">
        <f>SUM('（別紙2-1）4月1日～4月30日'!D25:AG25,'（別紙2-2）5月1日～5月31日'!D25:AH25,'（別紙2-3）6月1日～6月30日'!D25:AG25)</f>
        <v>0</v>
      </c>
      <c r="AJ25" s="112" t="str">
        <f t="shared" si="1"/>
        <v/>
      </c>
      <c r="AK25" s="236" t="str">
        <f t="shared" si="2"/>
        <v/>
      </c>
      <c r="AL25" s="236"/>
    </row>
    <row r="26" spans="1:38"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94"/>
      <c r="AH26" s="34">
        <f>SUM('（別紙2-1）4月1日～4月30日'!D26:AG26,'（別紙2-2）5月1日～5月31日'!D26:AH26,'（別紙2-3）6月1日～6月30日'!D26:AG26)</f>
        <v>0</v>
      </c>
      <c r="AJ26" s="112" t="str">
        <f t="shared" si="1"/>
        <v/>
      </c>
      <c r="AK26" s="236" t="str">
        <f t="shared" si="2"/>
        <v/>
      </c>
    </row>
    <row r="27" spans="1:38"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94"/>
      <c r="AH27" s="34">
        <f>SUM('（別紙2-1）4月1日～4月30日'!D27:AG27,'（別紙2-2）5月1日～5月31日'!D27:AH27,'（別紙2-3）6月1日～6月30日'!D27:AG27)</f>
        <v>0</v>
      </c>
      <c r="AJ27" s="112" t="str">
        <f t="shared" si="1"/>
        <v/>
      </c>
      <c r="AK27" s="236" t="str">
        <f t="shared" si="2"/>
        <v/>
      </c>
      <c r="AL27" s="236"/>
    </row>
    <row r="28" spans="1:38"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93"/>
      <c r="AH28" s="38">
        <f>SUM('（別紙2-1）4月1日～4月30日'!D28:AG28,'（別紙2-2）5月1日～5月31日'!D28:AH28,'（別紙2-3）6月1日～6月30日'!D28:AG28)</f>
        <v>0</v>
      </c>
      <c r="AJ28" s="112" t="str">
        <f t="shared" si="1"/>
        <v/>
      </c>
      <c r="AK28" s="236" t="str">
        <f t="shared" si="2"/>
        <v/>
      </c>
    </row>
    <row r="29" spans="1:38"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95"/>
      <c r="AH29" s="62">
        <f>SUM('（別紙2-1）4月1日～4月30日'!D29:AG29,'（別紙2-2）5月1日～5月31日'!D29:AH29,'（別紙2-3）6月1日～6月30日'!D29:AG29)</f>
        <v>0</v>
      </c>
      <c r="AJ29" s="112" t="str">
        <f t="shared" si="1"/>
        <v/>
      </c>
      <c r="AK29" s="236" t="str">
        <f t="shared" si="2"/>
        <v/>
      </c>
      <c r="AL29" s="236"/>
    </row>
    <row r="30" spans="1:38"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94"/>
      <c r="AH30" s="34">
        <f>SUM('（別紙2-1）4月1日～4月30日'!D30:AG30,'（別紙2-2）5月1日～5月31日'!D30:AH30,'（別紙2-3）6月1日～6月30日'!D30:AG30)</f>
        <v>0</v>
      </c>
      <c r="AJ30" s="112" t="str">
        <f t="shared" si="1"/>
        <v/>
      </c>
      <c r="AK30" s="236" t="str">
        <f t="shared" si="2"/>
        <v/>
      </c>
    </row>
    <row r="31" spans="1:38"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94"/>
      <c r="AH31" s="34">
        <f>SUM('（別紙2-1）4月1日～4月30日'!D31:AG31,'（別紙2-2）5月1日～5月31日'!D31:AH31,'（別紙2-3）6月1日～6月30日'!D31:AG31)</f>
        <v>0</v>
      </c>
      <c r="AJ31" s="112" t="str">
        <f t="shared" si="1"/>
        <v/>
      </c>
      <c r="AK31" s="236" t="str">
        <f t="shared" si="2"/>
        <v/>
      </c>
      <c r="AL31" s="236"/>
    </row>
    <row r="32" spans="1:38"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94"/>
      <c r="AH32" s="34">
        <f>SUM('（別紙2-1）4月1日～4月30日'!D32:AG32,'（別紙2-2）5月1日～5月31日'!D32:AH32,'（別紙2-3）6月1日～6月30日'!D32:AG32)</f>
        <v>0</v>
      </c>
      <c r="AJ32" s="112" t="str">
        <f t="shared" si="1"/>
        <v/>
      </c>
      <c r="AK32" s="236" t="str">
        <f t="shared" si="2"/>
        <v/>
      </c>
    </row>
    <row r="33" spans="1:45"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93"/>
      <c r="AH33" s="38">
        <f>SUM('（別紙2-1）4月1日～4月30日'!D33:AG33,'（別紙2-2）5月1日～5月31日'!D33:AH33,'（別紙2-3）6月1日～6月30日'!D33:AG33)</f>
        <v>0</v>
      </c>
      <c r="AJ33" s="112" t="str">
        <f t="shared" si="1"/>
        <v/>
      </c>
      <c r="AK33" s="236" t="str">
        <f t="shared" si="2"/>
        <v/>
      </c>
      <c r="AL33" s="236"/>
    </row>
    <row r="34" spans="1:45"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95"/>
      <c r="AH34" s="62">
        <f>SUM('（別紙2-1）4月1日～4月30日'!D34:AG34,'（別紙2-2）5月1日～5月31日'!D34:AH34,'（別紙2-3）6月1日～6月30日'!D34:AG34)</f>
        <v>0</v>
      </c>
      <c r="AJ34" s="112" t="str">
        <f t="shared" si="1"/>
        <v/>
      </c>
      <c r="AK34" s="236" t="str">
        <f t="shared" si="2"/>
        <v/>
      </c>
    </row>
    <row r="35" spans="1:45"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94"/>
      <c r="AH35" s="34">
        <f>SUM('（別紙2-1）4月1日～4月30日'!D35:AG35,'（別紙2-2）5月1日～5月31日'!D35:AH35,'（別紙2-3）6月1日～6月30日'!D35:AG35)</f>
        <v>0</v>
      </c>
      <c r="AJ35" s="112" t="str">
        <f t="shared" si="1"/>
        <v/>
      </c>
      <c r="AK35" s="236" t="str">
        <f t="shared" si="2"/>
        <v/>
      </c>
      <c r="AL35" s="236"/>
    </row>
    <row r="36" spans="1:45"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94"/>
      <c r="AH36" s="34">
        <f>SUM('（別紙2-1）4月1日～4月30日'!D36:AG36,'（別紙2-2）5月1日～5月31日'!D36:AH36,'（別紙2-3）6月1日～6月30日'!D36:AG36)</f>
        <v>0</v>
      </c>
      <c r="AJ36" s="112" t="str">
        <f t="shared" si="1"/>
        <v/>
      </c>
      <c r="AK36" s="236" t="str">
        <f t="shared" si="2"/>
        <v/>
      </c>
    </row>
    <row r="37" spans="1:45"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94"/>
      <c r="AH37" s="34">
        <f>SUM('（別紙2-1）4月1日～4月30日'!D37:AG37,'（別紙2-2）5月1日～5月31日'!D37:AH37,'（別紙2-3）6月1日～6月30日'!D37:AG37)</f>
        <v>0</v>
      </c>
      <c r="AJ37" s="112" t="str">
        <f t="shared" si="1"/>
        <v/>
      </c>
      <c r="AK37" s="236" t="str">
        <f t="shared" si="2"/>
        <v/>
      </c>
      <c r="AL37" s="236"/>
    </row>
    <row r="38" spans="1:45"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93"/>
      <c r="AH38" s="38">
        <f>SUM('（別紙2-1）4月1日～4月30日'!D38:AG38,'（別紙2-2）5月1日～5月31日'!D38:AH38,'（別紙2-3）6月1日～6月30日'!D38:AG38)</f>
        <v>0</v>
      </c>
      <c r="AI38" s="112"/>
      <c r="AJ38" s="112" t="str">
        <f t="shared" si="1"/>
        <v/>
      </c>
      <c r="AK38" s="236" t="str">
        <f t="shared" si="2"/>
        <v/>
      </c>
      <c r="AL38" s="112"/>
      <c r="AM38" s="112"/>
      <c r="AN38" s="112"/>
      <c r="AO38" s="112"/>
      <c r="AP38" s="112"/>
      <c r="AQ38" s="112"/>
      <c r="AR38" s="112"/>
      <c r="AS38" s="112"/>
    </row>
    <row r="39" spans="1:45"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95"/>
      <c r="AH39" s="32">
        <f>SUM('（別紙2-1）4月1日～4月30日'!D39:AG39,'（別紙2-2）5月1日～5月31日'!D39:AH39,'（別紙2-3）6月1日～6月30日'!D39:AG39)</f>
        <v>0</v>
      </c>
      <c r="AI39" s="112"/>
      <c r="AJ39" s="112" t="str">
        <f t="shared" si="1"/>
        <v/>
      </c>
      <c r="AK39" s="236" t="str">
        <f t="shared" si="2"/>
        <v/>
      </c>
      <c r="AL39" s="236"/>
      <c r="AM39" s="112"/>
      <c r="AN39" s="112"/>
      <c r="AO39" s="112"/>
      <c r="AP39" s="112"/>
      <c r="AQ39" s="112"/>
      <c r="AR39" s="112"/>
      <c r="AS39" s="112"/>
    </row>
    <row r="40" spans="1:45"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94"/>
      <c r="AH40" s="34">
        <f>SUM('（別紙2-1）4月1日～4月30日'!D40:AG40,'（別紙2-2）5月1日～5月31日'!D40:AH40,'（別紙2-3）6月1日～6月30日'!D40:AG40)</f>
        <v>0</v>
      </c>
      <c r="AI40" s="112"/>
      <c r="AJ40" s="112" t="str">
        <f t="shared" si="1"/>
        <v/>
      </c>
      <c r="AK40" s="236" t="str">
        <f t="shared" si="2"/>
        <v/>
      </c>
      <c r="AL40" s="112"/>
      <c r="AM40" s="112"/>
      <c r="AN40" s="112"/>
      <c r="AO40" s="112"/>
      <c r="AP40" s="112"/>
      <c r="AQ40" s="112"/>
      <c r="AR40" s="112"/>
      <c r="AS40" s="112"/>
    </row>
    <row r="41" spans="1:45"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94"/>
      <c r="AH41" s="34">
        <f>SUM('（別紙2-1）4月1日～4月30日'!D41:AG41,'（別紙2-2）5月1日～5月31日'!D41:AH41,'（別紙2-3）6月1日～6月30日'!D41:AG41)</f>
        <v>0</v>
      </c>
      <c r="AI41" s="112"/>
      <c r="AJ41" s="112" t="str">
        <f t="shared" si="1"/>
        <v/>
      </c>
      <c r="AK41" s="236" t="str">
        <f t="shared" si="2"/>
        <v/>
      </c>
      <c r="AL41" s="236"/>
      <c r="AM41" s="112"/>
      <c r="AN41" s="112"/>
      <c r="AO41" s="112"/>
      <c r="AP41" s="112"/>
      <c r="AQ41" s="112"/>
      <c r="AR41" s="112"/>
      <c r="AS41" s="112"/>
    </row>
    <row r="42" spans="1:45"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94"/>
      <c r="AH42" s="34">
        <f>SUM('（別紙2-1）4月1日～4月30日'!D42:AG42,'（別紙2-2）5月1日～5月31日'!D42:AH42,'（別紙2-3）6月1日～6月30日'!D42:AG42)</f>
        <v>0</v>
      </c>
      <c r="AJ42" s="112" t="str">
        <f t="shared" si="1"/>
        <v/>
      </c>
      <c r="AK42" s="236" t="str">
        <f t="shared" si="2"/>
        <v/>
      </c>
    </row>
    <row r="43" spans="1:45"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93"/>
      <c r="AH43" s="36">
        <f>SUM('（別紙2-1）4月1日～4月30日'!D43:AG43,'（別紙2-2）5月1日～5月31日'!D43:AH43,'（別紙2-3）6月1日～6月30日'!D43:AG43)</f>
        <v>0</v>
      </c>
      <c r="AJ43" s="112" t="str">
        <f t="shared" si="1"/>
        <v/>
      </c>
      <c r="AK43" s="236" t="str">
        <f t="shared" si="2"/>
        <v/>
      </c>
      <c r="AL43" s="236"/>
    </row>
    <row r="44" spans="1:45"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95"/>
      <c r="AH44" s="59">
        <f>SUM('（別紙2-1）4月1日～4月30日'!D44:AG44,'（別紙2-2）5月1日～5月31日'!D44:AH44,'（別紙2-3）6月1日～6月30日'!D44:AG44)</f>
        <v>0</v>
      </c>
      <c r="AJ44" s="112" t="str">
        <f t="shared" si="1"/>
        <v/>
      </c>
      <c r="AK44" s="236" t="str">
        <f t="shared" si="2"/>
        <v/>
      </c>
    </row>
    <row r="45" spans="1:45"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94"/>
      <c r="AH45" s="36">
        <f>SUM('（別紙2-1）4月1日～4月30日'!D45:AG45,'（別紙2-2）5月1日～5月31日'!D45:AH45,'（別紙2-3）6月1日～6月30日'!D45:AG45)</f>
        <v>0</v>
      </c>
      <c r="AJ45" s="112" t="str">
        <f t="shared" si="1"/>
        <v/>
      </c>
      <c r="AK45" s="236" t="str">
        <f t="shared" si="2"/>
        <v/>
      </c>
      <c r="AL45" s="236"/>
    </row>
    <row r="46" spans="1:45"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94"/>
      <c r="AH46" s="36">
        <f>SUM('（別紙2-1）4月1日～4月30日'!D46:AG46,'（別紙2-2）5月1日～5月31日'!D46:AH46,'（別紙2-3）6月1日～6月30日'!D46:AG46)</f>
        <v>0</v>
      </c>
      <c r="AJ46" s="112" t="str">
        <f t="shared" si="1"/>
        <v/>
      </c>
      <c r="AK46" s="236" t="str">
        <f t="shared" si="2"/>
        <v/>
      </c>
    </row>
    <row r="47" spans="1:45"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94"/>
      <c r="AH47" s="36">
        <f>SUM('（別紙2-1）4月1日～4月30日'!D47:AG47,'（別紙2-2）5月1日～5月31日'!D47:AH47,'（別紙2-3）6月1日～6月30日'!D47:AG47)</f>
        <v>0</v>
      </c>
      <c r="AJ47" s="112" t="str">
        <f t="shared" si="1"/>
        <v/>
      </c>
      <c r="AK47" s="236" t="str">
        <f t="shared" si="2"/>
        <v/>
      </c>
      <c r="AL47" s="236"/>
    </row>
    <row r="48" spans="1:45"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93"/>
      <c r="AH48" s="38">
        <f>SUM('（別紙2-1）4月1日～4月30日'!D48:AG48,'（別紙2-2）5月1日～5月31日'!D48:AH48,'（別紙2-3）6月1日～6月30日'!D48:AG48)</f>
        <v>0</v>
      </c>
      <c r="AJ48" s="112" t="str">
        <f t="shared" si="1"/>
        <v/>
      </c>
      <c r="AK48" s="236" t="str">
        <f t="shared" si="2"/>
        <v/>
      </c>
    </row>
    <row r="49" spans="1:38"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96"/>
      <c r="AH49" s="70">
        <f>SUM('（別紙2-1）4月1日～4月30日'!D49:AG49,'（別紙2-2）5月1日～5月31日'!D49:AH49,'（別紙2-3）6月1日～6月30日'!D49:AG49)</f>
        <v>0</v>
      </c>
      <c r="AJ49" s="112" t="str">
        <f t="shared" si="1"/>
        <v/>
      </c>
      <c r="AK49" s="236" t="str">
        <f t="shared" si="2"/>
        <v/>
      </c>
      <c r="AL49" s="236"/>
    </row>
    <row r="50" spans="1:38"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94"/>
      <c r="AH50" s="36">
        <f>SUM('（別紙2-1）4月1日～4月30日'!D50:AG50,'（別紙2-2）5月1日～5月31日'!D50:AH50,'（別紙2-3）6月1日～6月30日'!D50:AG50)</f>
        <v>0</v>
      </c>
      <c r="AJ50" s="112" t="str">
        <f t="shared" si="1"/>
        <v/>
      </c>
      <c r="AK50" s="236" t="str">
        <f t="shared" si="2"/>
        <v/>
      </c>
    </row>
    <row r="51" spans="1:38"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94"/>
      <c r="AH51" s="36">
        <f>SUM('（別紙2-1）4月1日～4月30日'!D51:AG51,'（別紙2-2）5月1日～5月31日'!D51:AH51,'（別紙2-3）6月1日～6月30日'!D51:AG51)</f>
        <v>0</v>
      </c>
      <c r="AJ51" s="112" t="str">
        <f t="shared" si="1"/>
        <v/>
      </c>
      <c r="AK51" s="236" t="str">
        <f t="shared" si="2"/>
        <v/>
      </c>
      <c r="AL51" s="236"/>
    </row>
    <row r="52" spans="1:38"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94"/>
      <c r="AH52" s="36">
        <f>SUM('（別紙2-1）4月1日～4月30日'!D52:AG52,'（別紙2-2）5月1日～5月31日'!D52:AH52,'（別紙2-3）6月1日～6月30日'!D52:AG52)</f>
        <v>0</v>
      </c>
      <c r="AJ52" s="112" t="str">
        <f t="shared" si="1"/>
        <v/>
      </c>
      <c r="AK52" s="236" t="str">
        <f t="shared" si="2"/>
        <v/>
      </c>
    </row>
    <row r="53" spans="1:38"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94"/>
      <c r="AH53" s="36">
        <f>SUM('（別紙2-1）4月1日～4月30日'!D53:AG53,'（別紙2-2）5月1日～5月31日'!D53:AH53,'（別紙2-3）6月1日～6月30日'!D53:AG53)</f>
        <v>0</v>
      </c>
      <c r="AJ53" s="112" t="str">
        <f t="shared" si="1"/>
        <v/>
      </c>
      <c r="AK53" s="236" t="str">
        <f t="shared" si="2"/>
        <v/>
      </c>
      <c r="AL53" s="236"/>
    </row>
    <row r="54" spans="1:38"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95"/>
      <c r="AH54" s="59">
        <f>SUM('（別紙2-1）4月1日～4月30日'!D54:AG54,'（別紙2-2）5月1日～5月31日'!D54:AH54,'（別紙2-3）6月1日～6月30日'!D54:AG54)</f>
        <v>0</v>
      </c>
      <c r="AJ54" s="112" t="str">
        <f t="shared" si="1"/>
        <v/>
      </c>
      <c r="AK54" s="236" t="str">
        <f t="shared" si="2"/>
        <v/>
      </c>
    </row>
    <row r="55" spans="1:38"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94"/>
      <c r="AH55" s="36">
        <f>SUM('（別紙2-1）4月1日～4月30日'!D55:AG55,'（別紙2-2）5月1日～5月31日'!D55:AH55,'（別紙2-3）6月1日～6月30日'!D55:AG55)</f>
        <v>0</v>
      </c>
      <c r="AJ55" s="112" t="str">
        <f t="shared" si="1"/>
        <v/>
      </c>
      <c r="AK55" s="236" t="str">
        <f t="shared" si="2"/>
        <v/>
      </c>
      <c r="AL55" s="236"/>
    </row>
    <row r="56" spans="1:38"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94"/>
      <c r="AH56" s="36">
        <f>SUM('（別紙2-1）4月1日～4月30日'!D56:AG56,'（別紙2-2）5月1日～5月31日'!D56:AH56,'（別紙2-3）6月1日～6月30日'!D56:AG56)</f>
        <v>0</v>
      </c>
      <c r="AJ56" s="112" t="str">
        <f t="shared" si="1"/>
        <v/>
      </c>
      <c r="AK56" s="236" t="str">
        <f t="shared" si="2"/>
        <v/>
      </c>
    </row>
    <row r="57" spans="1:38"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94"/>
      <c r="AH57" s="36">
        <f>SUM('（別紙2-1）4月1日～4月30日'!D57:AG57,'（別紙2-2）5月1日～5月31日'!D57:AH57,'（別紙2-3）6月1日～6月30日'!D57:AG57)</f>
        <v>0</v>
      </c>
      <c r="AJ57" s="112" t="str">
        <f t="shared" si="1"/>
        <v/>
      </c>
      <c r="AK57" s="236" t="str">
        <f t="shared" si="2"/>
        <v/>
      </c>
      <c r="AL57" s="236"/>
    </row>
    <row r="58" spans="1:38"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93"/>
      <c r="AH58" s="38">
        <f>SUM('（別紙2-1）4月1日～4月30日'!D58:AG58,'（別紙2-2）5月1日～5月31日'!D58:AH58,'（別紙2-3）6月1日～6月30日'!D58:AG58)</f>
        <v>0</v>
      </c>
      <c r="AJ58" s="112" t="str">
        <f t="shared" si="1"/>
        <v/>
      </c>
      <c r="AK58" s="236" t="str">
        <f t="shared" si="2"/>
        <v/>
      </c>
    </row>
    <row r="59" spans="1:38"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96"/>
      <c r="AH59" s="70">
        <f>SUM('（別紙2-1）4月1日～4月30日'!D59:AG59,'（別紙2-2）5月1日～5月31日'!D59:AH59,'（別紙2-3）6月1日～6月30日'!D59:AG59)</f>
        <v>0</v>
      </c>
      <c r="AJ59" s="112" t="str">
        <f t="shared" si="1"/>
        <v/>
      </c>
      <c r="AK59" s="236" t="str">
        <f t="shared" si="2"/>
        <v/>
      </c>
      <c r="AL59" s="236"/>
    </row>
    <row r="60" spans="1:38"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94"/>
      <c r="AH60" s="36">
        <f>SUM('（別紙2-1）4月1日～4月30日'!D60:AG60,'（別紙2-2）5月1日～5月31日'!D60:AH60,'（別紙2-3）6月1日～6月30日'!D60:AG60)</f>
        <v>0</v>
      </c>
      <c r="AJ60" s="112" t="str">
        <f t="shared" si="1"/>
        <v/>
      </c>
      <c r="AK60" s="236" t="str">
        <f t="shared" si="2"/>
        <v/>
      </c>
    </row>
    <row r="61" spans="1:38"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94"/>
      <c r="AH61" s="36">
        <f>SUM('（別紙2-1）4月1日～4月30日'!D61:AG61,'（別紙2-2）5月1日～5月31日'!D61:AH61,'（別紙2-3）6月1日～6月30日'!D61:AG61)</f>
        <v>0</v>
      </c>
      <c r="AJ61" s="112" t="str">
        <f t="shared" si="1"/>
        <v/>
      </c>
      <c r="AK61" s="236" t="str">
        <f t="shared" si="2"/>
        <v/>
      </c>
      <c r="AL61" s="236"/>
    </row>
    <row r="62" spans="1:38"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94"/>
      <c r="AH62" s="36">
        <f>SUM('（別紙2-1）4月1日～4月30日'!D62:AG62,'（別紙2-2）5月1日～5月31日'!D62:AH62,'（別紙2-3）6月1日～6月30日'!D62:AG62)</f>
        <v>0</v>
      </c>
      <c r="AJ62" s="112" t="str">
        <f t="shared" si="1"/>
        <v/>
      </c>
      <c r="AK62" s="236" t="str">
        <f t="shared" si="2"/>
        <v/>
      </c>
    </row>
    <row r="63" spans="1:38"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94"/>
      <c r="AH63" s="36">
        <f>SUM('（別紙2-1）4月1日～4月30日'!D63:AG63,'（別紙2-2）5月1日～5月31日'!D63:AH63,'（別紙2-3）6月1日～6月30日'!D63:AG63)</f>
        <v>0</v>
      </c>
      <c r="AJ63" s="112" t="str">
        <f t="shared" si="1"/>
        <v/>
      </c>
      <c r="AK63" s="236" t="str">
        <f t="shared" si="2"/>
        <v/>
      </c>
      <c r="AL63" s="236"/>
    </row>
    <row r="64" spans="1:38"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95"/>
      <c r="AH64" s="59">
        <f>SUM('（別紙2-1）4月1日～4月30日'!D64:AG64,'（別紙2-2）5月1日～5月31日'!D64:AH64,'（別紙2-3）6月1日～6月30日'!D64:AG64)</f>
        <v>0</v>
      </c>
      <c r="AJ64" s="112" t="str">
        <f t="shared" si="1"/>
        <v/>
      </c>
      <c r="AK64" s="236" t="str">
        <f t="shared" si="2"/>
        <v/>
      </c>
    </row>
    <row r="65" spans="1:38"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94"/>
      <c r="AH65" s="36">
        <f>SUM('（別紙2-1）4月1日～4月30日'!D65:AG65,'（別紙2-2）5月1日～5月31日'!D65:AH65,'（別紙2-3）6月1日～6月30日'!D65:AG65)</f>
        <v>0</v>
      </c>
      <c r="AJ65" s="112" t="str">
        <f t="shared" si="1"/>
        <v/>
      </c>
      <c r="AK65" s="236" t="str">
        <f t="shared" si="2"/>
        <v/>
      </c>
      <c r="AL65" s="236"/>
    </row>
    <row r="66" spans="1:38"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94"/>
      <c r="AH66" s="36">
        <f>SUM('（別紙2-1）4月1日～4月30日'!D66:AG66,'（別紙2-2）5月1日～5月31日'!D66:AH66,'（別紙2-3）6月1日～6月30日'!D66:AG66)</f>
        <v>0</v>
      </c>
      <c r="AJ66" s="112" t="str">
        <f t="shared" si="1"/>
        <v/>
      </c>
      <c r="AK66" s="236" t="str">
        <f t="shared" si="2"/>
        <v/>
      </c>
    </row>
    <row r="67" spans="1:38"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94"/>
      <c r="AH67" s="36">
        <f>SUM('（別紙2-1）4月1日～4月30日'!D67:AG67,'（別紙2-2）5月1日～5月31日'!D67:AH67,'（別紙2-3）6月1日～6月30日'!D67:AG67)</f>
        <v>0</v>
      </c>
      <c r="AJ67" s="112" t="str">
        <f t="shared" si="1"/>
        <v/>
      </c>
      <c r="AK67" s="236" t="str">
        <f t="shared" si="2"/>
        <v/>
      </c>
      <c r="AL67" s="236"/>
    </row>
    <row r="68" spans="1:38"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93"/>
      <c r="AH68" s="38">
        <f>SUM('（別紙2-1）4月1日～4月30日'!D68:AG68,'（別紙2-2）5月1日～5月31日'!D68:AH68,'（別紙2-3）6月1日～6月30日'!D68:AG68)</f>
        <v>0</v>
      </c>
      <c r="AJ68" s="112" t="str">
        <f t="shared" si="1"/>
        <v/>
      </c>
      <c r="AK68" s="236" t="str">
        <f t="shared" si="2"/>
        <v/>
      </c>
    </row>
    <row r="69" spans="1:38"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96"/>
      <c r="AH69" s="70">
        <f>SUM('（別紙2-1）4月1日～4月30日'!D69:AG69,'（別紙2-2）5月1日～5月31日'!D69:AH69,'（別紙2-3）6月1日～6月30日'!D69:AG69)</f>
        <v>0</v>
      </c>
      <c r="AJ69" s="112" t="str">
        <f t="shared" si="1"/>
        <v/>
      </c>
      <c r="AK69" s="236" t="str">
        <f t="shared" si="2"/>
        <v/>
      </c>
      <c r="AL69" s="236"/>
    </row>
    <row r="70" spans="1:38"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94"/>
      <c r="AH70" s="36">
        <f>SUM('（別紙2-1）4月1日～4月30日'!D70:AG70,'（別紙2-2）5月1日～5月31日'!D70:AH70,'（別紙2-3）6月1日～6月30日'!D70:AG70)</f>
        <v>0</v>
      </c>
      <c r="AJ70" s="112" t="str">
        <f t="shared" si="1"/>
        <v/>
      </c>
      <c r="AK70" s="236" t="str">
        <f t="shared" si="2"/>
        <v/>
      </c>
    </row>
    <row r="71" spans="1:38"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94"/>
      <c r="AH71" s="36">
        <f>SUM('（別紙2-1）4月1日～4月30日'!D71:AG71,'（別紙2-2）5月1日～5月31日'!D71:AH71,'（別紙2-3）6月1日～6月30日'!D71:AG71)</f>
        <v>0</v>
      </c>
      <c r="AJ71" s="112" t="str">
        <f t="shared" si="1"/>
        <v/>
      </c>
      <c r="AK71" s="236" t="str">
        <f t="shared" si="2"/>
        <v/>
      </c>
      <c r="AL71" s="236"/>
    </row>
    <row r="72" spans="1:38"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94"/>
      <c r="AH72" s="36">
        <f>SUM('（別紙2-1）4月1日～4月30日'!D72:AG72,'（別紙2-2）5月1日～5月31日'!D72:AH72,'（別紙2-3）6月1日～6月30日'!D72:AG72)</f>
        <v>0</v>
      </c>
      <c r="AJ72" s="112" t="str">
        <f t="shared" si="1"/>
        <v/>
      </c>
      <c r="AK72" s="236" t="str">
        <f t="shared" si="2"/>
        <v/>
      </c>
    </row>
    <row r="73" spans="1:38"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94"/>
      <c r="AH73" s="36">
        <f>SUM('（別紙2-1）4月1日～4月30日'!D73:AG73,'（別紙2-2）5月1日～5月31日'!D73:AH73,'（別紙2-3）6月1日～6月30日'!D73:AG73)</f>
        <v>0</v>
      </c>
      <c r="AJ73" s="112" t="str">
        <f t="shared" si="1"/>
        <v/>
      </c>
      <c r="AK73" s="236" t="str">
        <f t="shared" si="2"/>
        <v/>
      </c>
      <c r="AL73" s="236"/>
    </row>
    <row r="74" spans="1:38"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95"/>
      <c r="AH74" s="59">
        <f>SUM('（別紙2-1）4月1日～4月30日'!D74:AG74,'（別紙2-2）5月1日～5月31日'!D74:AH74,'（別紙2-3）6月1日～6月30日'!D74:AG74)</f>
        <v>0</v>
      </c>
      <c r="AJ74" s="112" t="str">
        <f t="shared" si="1"/>
        <v/>
      </c>
      <c r="AK74" s="236" t="str">
        <f t="shared" si="2"/>
        <v/>
      </c>
    </row>
    <row r="75" spans="1:38"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94"/>
      <c r="AH75" s="36">
        <f>SUM('（別紙2-1）4月1日～4月30日'!D75:AG75,'（別紙2-2）5月1日～5月31日'!D75:AH75,'（別紙2-3）6月1日～6月30日'!D75:AG75)</f>
        <v>0</v>
      </c>
      <c r="AJ75" s="112" t="str">
        <f t="shared" si="1"/>
        <v/>
      </c>
      <c r="AK75" s="236" t="str">
        <f t="shared" si="2"/>
        <v/>
      </c>
      <c r="AL75" s="236"/>
    </row>
    <row r="76" spans="1:38"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94"/>
      <c r="AH76" s="36">
        <f>SUM('（別紙2-1）4月1日～4月30日'!D76:AG76,'（別紙2-2）5月1日～5月31日'!D76:AH76,'（別紙2-3）6月1日～6月30日'!D76:AG76)</f>
        <v>0</v>
      </c>
      <c r="AJ76" s="112" t="str">
        <f t="shared" si="1"/>
        <v/>
      </c>
      <c r="AK76" s="236" t="str">
        <f t="shared" si="2"/>
        <v/>
      </c>
    </row>
    <row r="77" spans="1:38"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94"/>
      <c r="AH77" s="36">
        <f>SUM('（別紙2-1）4月1日～4月30日'!D77:AG77,'（別紙2-2）5月1日～5月31日'!D77:AH77,'（別紙2-3）6月1日～6月30日'!D77:AG77)</f>
        <v>0</v>
      </c>
      <c r="AJ77" s="112" t="str">
        <f t="shared" si="1"/>
        <v/>
      </c>
      <c r="AK77" s="236" t="str">
        <f t="shared" si="2"/>
        <v/>
      </c>
      <c r="AL77" s="236"/>
    </row>
    <row r="78" spans="1:38"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93"/>
      <c r="AH78" s="38">
        <f>SUM('（別紙2-1）4月1日～4月30日'!D78:AG78,'（別紙2-2）5月1日～5月31日'!D78:AH78,'（別紙2-3）6月1日～6月30日'!D78:AG78)</f>
        <v>0</v>
      </c>
      <c r="AJ78" s="112" t="str">
        <f t="shared" si="1"/>
        <v/>
      </c>
      <c r="AK78" s="236" t="str">
        <f t="shared" si="2"/>
        <v/>
      </c>
    </row>
    <row r="79" spans="1:38"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96"/>
      <c r="AH79" s="70">
        <f>SUM('（別紙2-1）4月1日～4月30日'!D79:AG79,'（別紙2-2）5月1日～5月31日'!D79:AH79,'（別紙2-3）6月1日～6月30日'!D79:AG79)</f>
        <v>0</v>
      </c>
      <c r="AJ79" s="112" t="str">
        <f t="shared" ref="AJ79:AJ142" si="3">IFERROR(MATCH(0,INDEX(0/($D79:$AG79&lt;&gt;""),),0),"")</f>
        <v/>
      </c>
      <c r="AK79" s="236" t="str">
        <f t="shared" ref="AK79:AK142" si="4">IFERROR(MATCH(MAX($D79:$AG79)+1,$D79:$AG79,1),"")</f>
        <v/>
      </c>
      <c r="AL79" s="236"/>
    </row>
    <row r="80" spans="1:38"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94"/>
      <c r="AH80" s="36">
        <f>SUM('（別紙2-1）4月1日～4月30日'!D80:AG80,'（別紙2-2）5月1日～5月31日'!D80:AH80,'（別紙2-3）6月1日～6月30日'!D80:AG80)</f>
        <v>0</v>
      </c>
      <c r="AJ80" s="112" t="str">
        <f t="shared" si="3"/>
        <v/>
      </c>
      <c r="AK80" s="236" t="str">
        <f t="shared" si="4"/>
        <v/>
      </c>
    </row>
    <row r="81" spans="1:38"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94"/>
      <c r="AH81" s="36">
        <f>SUM('（別紙2-1）4月1日～4月30日'!D81:AG81,'（別紙2-2）5月1日～5月31日'!D81:AH81,'（別紙2-3）6月1日～6月30日'!D81:AG81)</f>
        <v>0</v>
      </c>
      <c r="AJ81" s="112" t="str">
        <f t="shared" si="3"/>
        <v/>
      </c>
      <c r="AK81" s="236" t="str">
        <f t="shared" si="4"/>
        <v/>
      </c>
      <c r="AL81" s="236"/>
    </row>
    <row r="82" spans="1:38"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94"/>
      <c r="AH82" s="36">
        <f>SUM('（別紙2-1）4月1日～4月30日'!D82:AG82,'（別紙2-2）5月1日～5月31日'!D82:AH82,'（別紙2-3）6月1日～6月30日'!D82:AG82)</f>
        <v>0</v>
      </c>
      <c r="AJ82" s="112" t="str">
        <f t="shared" si="3"/>
        <v/>
      </c>
      <c r="AK82" s="236" t="str">
        <f t="shared" si="4"/>
        <v/>
      </c>
    </row>
    <row r="83" spans="1:38"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94"/>
      <c r="AH83" s="36">
        <f>SUM('（別紙2-1）4月1日～4月30日'!D83:AG83,'（別紙2-2）5月1日～5月31日'!D83:AH83,'（別紙2-3）6月1日～6月30日'!D83:AG83)</f>
        <v>0</v>
      </c>
      <c r="AJ83" s="112" t="str">
        <f t="shared" si="3"/>
        <v/>
      </c>
      <c r="AK83" s="236" t="str">
        <f t="shared" si="4"/>
        <v/>
      </c>
      <c r="AL83" s="236"/>
    </row>
    <row r="84" spans="1:38"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95"/>
      <c r="AH84" s="59">
        <f>SUM('（別紙2-1）4月1日～4月30日'!D84:AG84,'（別紙2-2）5月1日～5月31日'!D84:AH84,'（別紙2-3）6月1日～6月30日'!D84:AG84)</f>
        <v>0</v>
      </c>
      <c r="AJ84" s="112" t="str">
        <f t="shared" si="3"/>
        <v/>
      </c>
      <c r="AK84" s="236" t="str">
        <f t="shared" si="4"/>
        <v/>
      </c>
    </row>
    <row r="85" spans="1:38"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94"/>
      <c r="AH85" s="36">
        <f>SUM('（別紙2-1）4月1日～4月30日'!D85:AG85,'（別紙2-2）5月1日～5月31日'!D85:AH85,'（別紙2-3）6月1日～6月30日'!D85:AG85)</f>
        <v>0</v>
      </c>
      <c r="AJ85" s="112" t="str">
        <f t="shared" si="3"/>
        <v/>
      </c>
      <c r="AK85" s="236" t="str">
        <f t="shared" si="4"/>
        <v/>
      </c>
      <c r="AL85" s="236"/>
    </row>
    <row r="86" spans="1:38"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94"/>
      <c r="AH86" s="36">
        <f>SUM('（別紙2-1）4月1日～4月30日'!D86:AG86,'（別紙2-2）5月1日～5月31日'!D86:AH86,'（別紙2-3）6月1日～6月30日'!D86:AG86)</f>
        <v>0</v>
      </c>
      <c r="AJ86" s="112" t="str">
        <f t="shared" si="3"/>
        <v/>
      </c>
      <c r="AK86" s="236" t="str">
        <f t="shared" si="4"/>
        <v/>
      </c>
    </row>
    <row r="87" spans="1:38"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94"/>
      <c r="AH87" s="36">
        <f>SUM('（別紙2-1）4月1日～4月30日'!D87:AG87,'（別紙2-2）5月1日～5月31日'!D87:AH87,'（別紙2-3）6月1日～6月30日'!D87:AG87)</f>
        <v>0</v>
      </c>
      <c r="AJ87" s="112" t="str">
        <f t="shared" si="3"/>
        <v/>
      </c>
      <c r="AK87" s="236" t="str">
        <f t="shared" si="4"/>
        <v/>
      </c>
      <c r="AL87" s="236"/>
    </row>
    <row r="88" spans="1:38"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93"/>
      <c r="AH88" s="38">
        <f>SUM('（別紙2-1）4月1日～4月30日'!D88:AG88,'（別紙2-2）5月1日～5月31日'!D88:AH88,'（別紙2-3）6月1日～6月30日'!D88:AG88)</f>
        <v>0</v>
      </c>
      <c r="AJ88" s="112" t="str">
        <f t="shared" si="3"/>
        <v/>
      </c>
      <c r="AK88" s="236" t="str">
        <f t="shared" si="4"/>
        <v/>
      </c>
    </row>
    <row r="89" spans="1:38"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96"/>
      <c r="AH89" s="70">
        <f>SUM('（別紙2-1）4月1日～4月30日'!D89:AG89,'（別紙2-2）5月1日～5月31日'!D89:AH89,'（別紙2-3）6月1日～6月30日'!D89:AG89)</f>
        <v>0</v>
      </c>
      <c r="AJ89" s="112" t="str">
        <f t="shared" si="3"/>
        <v/>
      </c>
      <c r="AK89" s="236" t="str">
        <f t="shared" si="4"/>
        <v/>
      </c>
      <c r="AL89" s="236"/>
    </row>
    <row r="90" spans="1:38"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94"/>
      <c r="AH90" s="36">
        <f>SUM('（別紙2-1）4月1日～4月30日'!D90:AG90,'（別紙2-2）5月1日～5月31日'!D90:AH90,'（別紙2-3）6月1日～6月30日'!D90:AG90)</f>
        <v>0</v>
      </c>
      <c r="AJ90" s="112" t="str">
        <f t="shared" si="3"/>
        <v/>
      </c>
      <c r="AK90" s="236" t="str">
        <f t="shared" si="4"/>
        <v/>
      </c>
    </row>
    <row r="91" spans="1:38"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94"/>
      <c r="AH91" s="36">
        <f>SUM('（別紙2-1）4月1日～4月30日'!D91:AG91,'（別紙2-2）5月1日～5月31日'!D91:AH91,'（別紙2-3）6月1日～6月30日'!D91:AG91)</f>
        <v>0</v>
      </c>
      <c r="AJ91" s="112" t="str">
        <f t="shared" si="3"/>
        <v/>
      </c>
      <c r="AK91" s="236" t="str">
        <f t="shared" si="4"/>
        <v/>
      </c>
      <c r="AL91" s="236"/>
    </row>
    <row r="92" spans="1:38"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94"/>
      <c r="AH92" s="36">
        <f>SUM('（別紙2-1）4月1日～4月30日'!D92:AG92,'（別紙2-2）5月1日～5月31日'!D92:AH92,'（別紙2-3）6月1日～6月30日'!D92:AG92)</f>
        <v>0</v>
      </c>
      <c r="AJ92" s="112" t="str">
        <f t="shared" si="3"/>
        <v/>
      </c>
      <c r="AK92" s="236" t="str">
        <f t="shared" si="4"/>
        <v/>
      </c>
    </row>
    <row r="93" spans="1:38"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94"/>
      <c r="AH93" s="36">
        <f>SUM('（別紙2-1）4月1日～4月30日'!D93:AG93,'（別紙2-2）5月1日～5月31日'!D93:AH93,'（別紙2-3）6月1日～6月30日'!D93:AG93)</f>
        <v>0</v>
      </c>
      <c r="AJ93" s="112" t="str">
        <f t="shared" si="3"/>
        <v/>
      </c>
      <c r="AK93" s="236" t="str">
        <f t="shared" si="4"/>
        <v/>
      </c>
      <c r="AL93" s="236"/>
    </row>
    <row r="94" spans="1:38"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95"/>
      <c r="AH94" s="59">
        <f>SUM('（別紙2-1）4月1日～4月30日'!D94:AG94,'（別紙2-2）5月1日～5月31日'!D94:AH94,'（別紙2-3）6月1日～6月30日'!D94:AG94)</f>
        <v>0</v>
      </c>
      <c r="AJ94" s="112" t="str">
        <f t="shared" si="3"/>
        <v/>
      </c>
      <c r="AK94" s="236" t="str">
        <f t="shared" si="4"/>
        <v/>
      </c>
    </row>
    <row r="95" spans="1:38"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94"/>
      <c r="AH95" s="36">
        <f>SUM('（別紙2-1）4月1日～4月30日'!D95:AG95,'（別紙2-2）5月1日～5月31日'!D95:AH95,'（別紙2-3）6月1日～6月30日'!D95:AG95)</f>
        <v>0</v>
      </c>
      <c r="AJ95" s="112" t="str">
        <f t="shared" si="3"/>
        <v/>
      </c>
      <c r="AK95" s="236" t="str">
        <f t="shared" si="4"/>
        <v/>
      </c>
      <c r="AL95" s="236"/>
    </row>
    <row r="96" spans="1:38"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94"/>
      <c r="AH96" s="36">
        <f>SUM('（別紙2-1）4月1日～4月30日'!D96:AG96,'（別紙2-2）5月1日～5月31日'!D96:AH96,'（別紙2-3）6月1日～6月30日'!D96:AG96)</f>
        <v>0</v>
      </c>
      <c r="AJ96" s="112" t="str">
        <f t="shared" si="3"/>
        <v/>
      </c>
      <c r="AK96" s="236" t="str">
        <f t="shared" si="4"/>
        <v/>
      </c>
    </row>
    <row r="97" spans="1:38"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94"/>
      <c r="AH97" s="36">
        <f>SUM('（別紙2-1）4月1日～4月30日'!D97:AG97,'（別紙2-2）5月1日～5月31日'!D97:AH97,'（別紙2-3）6月1日～6月30日'!D97:AG97)</f>
        <v>0</v>
      </c>
      <c r="AJ97" s="112" t="str">
        <f t="shared" si="3"/>
        <v/>
      </c>
      <c r="AK97" s="236" t="str">
        <f t="shared" si="4"/>
        <v/>
      </c>
      <c r="AL97" s="236"/>
    </row>
    <row r="98" spans="1:38"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93"/>
      <c r="AH98" s="38">
        <f>SUM('（別紙2-1）4月1日～4月30日'!D98:AG98,'（別紙2-2）5月1日～5月31日'!D98:AH98,'（別紙2-3）6月1日～6月30日'!D98:AG98)</f>
        <v>0</v>
      </c>
      <c r="AJ98" s="112" t="str">
        <f t="shared" si="3"/>
        <v/>
      </c>
      <c r="AK98" s="236" t="str">
        <f t="shared" si="4"/>
        <v/>
      </c>
    </row>
    <row r="99" spans="1:38"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96"/>
      <c r="AH99" s="70">
        <f>SUM('（別紙2-1）4月1日～4月30日'!D99:AG99,'（別紙2-2）5月1日～5月31日'!D99:AH99,'（別紙2-3）6月1日～6月30日'!D99:AG99)</f>
        <v>0</v>
      </c>
      <c r="AJ99" s="112" t="str">
        <f t="shared" si="3"/>
        <v/>
      </c>
      <c r="AK99" s="236" t="str">
        <f t="shared" si="4"/>
        <v/>
      </c>
      <c r="AL99" s="236"/>
    </row>
    <row r="100" spans="1:38"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94"/>
      <c r="AH100" s="36">
        <f>SUM('（別紙2-1）4月1日～4月30日'!D100:AG100,'（別紙2-2）5月1日～5月31日'!D100:AH100,'（別紙2-3）6月1日～6月30日'!D100:AG100)</f>
        <v>0</v>
      </c>
      <c r="AJ100" s="112" t="str">
        <f t="shared" si="3"/>
        <v/>
      </c>
      <c r="AK100" s="236" t="str">
        <f t="shared" si="4"/>
        <v/>
      </c>
    </row>
    <row r="101" spans="1:38"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94"/>
      <c r="AH101" s="36">
        <f>SUM('（別紙2-1）4月1日～4月30日'!D101:AG101,'（別紙2-2）5月1日～5月31日'!D101:AH101,'（別紙2-3）6月1日～6月30日'!D101:AG101)</f>
        <v>0</v>
      </c>
      <c r="AJ101" s="112" t="str">
        <f t="shared" si="3"/>
        <v/>
      </c>
      <c r="AK101" s="236" t="str">
        <f t="shared" si="4"/>
        <v/>
      </c>
      <c r="AL101" s="236"/>
    </row>
    <row r="102" spans="1:38"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94"/>
      <c r="AH102" s="36">
        <f>SUM('（別紙2-1）4月1日～4月30日'!D102:AG102,'（別紙2-2）5月1日～5月31日'!D102:AH102,'（別紙2-3）6月1日～6月30日'!D102:AG102)</f>
        <v>0</v>
      </c>
      <c r="AJ102" s="112" t="str">
        <f t="shared" si="3"/>
        <v/>
      </c>
      <c r="AK102" s="236" t="str">
        <f t="shared" si="4"/>
        <v/>
      </c>
    </row>
    <row r="103" spans="1:38"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94"/>
      <c r="AH103" s="36">
        <f>SUM('（別紙2-1）4月1日～4月30日'!D103:AG103,'（別紙2-2）5月1日～5月31日'!D103:AH103,'（別紙2-3）6月1日～6月30日'!D103:AG103)</f>
        <v>0</v>
      </c>
      <c r="AJ103" s="112" t="str">
        <f t="shared" si="3"/>
        <v/>
      </c>
      <c r="AK103" s="236" t="str">
        <f t="shared" si="4"/>
        <v/>
      </c>
      <c r="AL103" s="236"/>
    </row>
    <row r="104" spans="1:38"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95"/>
      <c r="AH104" s="59">
        <f>SUM('（別紙2-1）4月1日～4月30日'!D104:AG104,'（別紙2-2）5月1日～5月31日'!D104:AH104,'（別紙2-3）6月1日～6月30日'!D104:AG104)</f>
        <v>0</v>
      </c>
      <c r="AJ104" s="112" t="str">
        <f t="shared" si="3"/>
        <v/>
      </c>
      <c r="AK104" s="236" t="str">
        <f t="shared" si="4"/>
        <v/>
      </c>
    </row>
    <row r="105" spans="1:38"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94"/>
      <c r="AH105" s="36">
        <f>SUM('（別紙2-1）4月1日～4月30日'!D105:AG105,'（別紙2-2）5月1日～5月31日'!D105:AH105,'（別紙2-3）6月1日～6月30日'!D105:AG105)</f>
        <v>0</v>
      </c>
      <c r="AJ105" s="112" t="str">
        <f t="shared" si="3"/>
        <v/>
      </c>
      <c r="AK105" s="236" t="str">
        <f t="shared" si="4"/>
        <v/>
      </c>
      <c r="AL105" s="236"/>
    </row>
    <row r="106" spans="1:38"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94"/>
      <c r="AH106" s="36">
        <f>SUM('（別紙2-1）4月1日～4月30日'!D106:AG106,'（別紙2-2）5月1日～5月31日'!D106:AH106,'（別紙2-3）6月1日～6月30日'!D106:AG106)</f>
        <v>0</v>
      </c>
      <c r="AJ106" s="112" t="str">
        <f t="shared" si="3"/>
        <v/>
      </c>
      <c r="AK106" s="236" t="str">
        <f t="shared" si="4"/>
        <v/>
      </c>
    </row>
    <row r="107" spans="1:38"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94"/>
      <c r="AH107" s="36">
        <f>SUM('（別紙2-1）4月1日～4月30日'!D107:AG107,'（別紙2-2）5月1日～5月31日'!D107:AH107,'（別紙2-3）6月1日～6月30日'!D107:AG107)</f>
        <v>0</v>
      </c>
      <c r="AJ107" s="112" t="str">
        <f t="shared" si="3"/>
        <v/>
      </c>
      <c r="AK107" s="236" t="str">
        <f t="shared" si="4"/>
        <v/>
      </c>
      <c r="AL107" s="236"/>
    </row>
    <row r="108" spans="1:38"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93"/>
      <c r="AH108" s="38">
        <f>SUM('（別紙2-1）4月1日～4月30日'!D108:AG108,'（別紙2-2）5月1日～5月31日'!D108:AH108,'（別紙2-3）6月1日～6月30日'!D108:AG108)</f>
        <v>0</v>
      </c>
      <c r="AJ108" s="112" t="str">
        <f t="shared" si="3"/>
        <v/>
      </c>
      <c r="AK108" s="236" t="str">
        <f t="shared" si="4"/>
        <v/>
      </c>
    </row>
    <row r="109" spans="1:38"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96"/>
      <c r="AH109" s="70">
        <f>SUM('（別紙2-1）4月1日～4月30日'!D109:AG109,'（別紙2-2）5月1日～5月31日'!D109:AH109,'（別紙2-3）6月1日～6月30日'!D109:AG109)</f>
        <v>0</v>
      </c>
      <c r="AJ109" s="112" t="str">
        <f t="shared" si="3"/>
        <v/>
      </c>
      <c r="AK109" s="236" t="str">
        <f t="shared" si="4"/>
        <v/>
      </c>
      <c r="AL109" s="236"/>
    </row>
    <row r="110" spans="1:38"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94"/>
      <c r="AH110" s="36">
        <f>SUM('（別紙2-1）4月1日～4月30日'!D110:AG110,'（別紙2-2）5月1日～5月31日'!D110:AH110,'（別紙2-3）6月1日～6月30日'!D110:AG110)</f>
        <v>0</v>
      </c>
      <c r="AJ110" s="112" t="str">
        <f t="shared" si="3"/>
        <v/>
      </c>
      <c r="AK110" s="236" t="str">
        <f t="shared" si="4"/>
        <v/>
      </c>
    </row>
    <row r="111" spans="1:38"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94"/>
      <c r="AH111" s="36">
        <f>SUM('（別紙2-1）4月1日～4月30日'!D111:AG111,'（別紙2-2）5月1日～5月31日'!D111:AH111,'（別紙2-3）6月1日～6月30日'!D111:AG111)</f>
        <v>0</v>
      </c>
      <c r="AJ111" s="112" t="str">
        <f t="shared" si="3"/>
        <v/>
      </c>
      <c r="AK111" s="236" t="str">
        <f t="shared" si="4"/>
        <v/>
      </c>
      <c r="AL111" s="236"/>
    </row>
    <row r="112" spans="1:38"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94"/>
      <c r="AH112" s="36">
        <f>SUM('（別紙2-1）4月1日～4月30日'!D112:AG112,'（別紙2-2）5月1日～5月31日'!D112:AH112,'（別紙2-3）6月1日～6月30日'!D112:AG112)</f>
        <v>0</v>
      </c>
      <c r="AJ112" s="112" t="str">
        <f t="shared" si="3"/>
        <v/>
      </c>
      <c r="AK112" s="236" t="str">
        <f t="shared" si="4"/>
        <v/>
      </c>
    </row>
    <row r="113" spans="1:38"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94"/>
      <c r="AH113" s="36">
        <f>SUM('（別紙2-1）4月1日～4月30日'!D113:AG113,'（別紙2-2）5月1日～5月31日'!D113:AH113,'（別紙2-3）6月1日～6月30日'!D113:AG113)</f>
        <v>0</v>
      </c>
      <c r="AJ113" s="112" t="str">
        <f t="shared" si="3"/>
        <v/>
      </c>
      <c r="AK113" s="236" t="str">
        <f t="shared" si="4"/>
        <v/>
      </c>
      <c r="AL113" s="236"/>
    </row>
    <row r="114" spans="1:38"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95"/>
      <c r="AH114" s="59">
        <f>SUM('（別紙2-1）4月1日～4月30日'!D114:AG114,'（別紙2-2）5月1日～5月31日'!D114:AH114,'（別紙2-3）6月1日～6月30日'!D114:AG114)</f>
        <v>0</v>
      </c>
      <c r="AJ114" s="112" t="str">
        <f t="shared" si="3"/>
        <v/>
      </c>
      <c r="AK114" s="236" t="str">
        <f t="shared" si="4"/>
        <v/>
      </c>
    </row>
    <row r="115" spans="1:38"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94"/>
      <c r="AH115" s="36">
        <f>SUM('（別紙2-1）4月1日～4月30日'!D115:AG115,'（別紙2-2）5月1日～5月31日'!D115:AH115,'（別紙2-3）6月1日～6月30日'!D115:AG115)</f>
        <v>0</v>
      </c>
      <c r="AJ115" s="112" t="str">
        <f t="shared" si="3"/>
        <v/>
      </c>
      <c r="AK115" s="236" t="str">
        <f t="shared" si="4"/>
        <v/>
      </c>
      <c r="AL115" s="236"/>
    </row>
    <row r="116" spans="1:38"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94"/>
      <c r="AH116" s="36">
        <f>SUM('（別紙2-1）4月1日～4月30日'!D116:AG116,'（別紙2-2）5月1日～5月31日'!D116:AH116,'（別紙2-3）6月1日～6月30日'!D116:AG116)</f>
        <v>0</v>
      </c>
      <c r="AJ116" s="112" t="str">
        <f t="shared" si="3"/>
        <v/>
      </c>
      <c r="AK116" s="236" t="str">
        <f t="shared" si="4"/>
        <v/>
      </c>
    </row>
    <row r="117" spans="1:38"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94"/>
      <c r="AH117" s="36">
        <f>SUM('（別紙2-1）4月1日～4月30日'!D117:AG117,'（別紙2-2）5月1日～5月31日'!D117:AH117,'（別紙2-3）6月1日～6月30日'!D117:AG117)</f>
        <v>0</v>
      </c>
      <c r="AJ117" s="112" t="str">
        <f t="shared" si="3"/>
        <v/>
      </c>
      <c r="AK117" s="236" t="str">
        <f t="shared" si="4"/>
        <v/>
      </c>
      <c r="AL117" s="236"/>
    </row>
    <row r="118" spans="1:38"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93"/>
      <c r="AH118" s="38">
        <f>SUM('（別紙2-1）4月1日～4月30日'!D118:AG118,'（別紙2-2）5月1日～5月31日'!D118:AH118,'（別紙2-3）6月1日～6月30日'!D118:AG118)</f>
        <v>0</v>
      </c>
      <c r="AJ118" s="112" t="str">
        <f t="shared" si="3"/>
        <v/>
      </c>
      <c r="AK118" s="236" t="str">
        <f t="shared" si="4"/>
        <v/>
      </c>
    </row>
    <row r="119" spans="1:38"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96"/>
      <c r="AH119" s="70">
        <f>SUM('（別紙2-1）4月1日～4月30日'!D119:AG119,'（別紙2-2）5月1日～5月31日'!D119:AH119,'（別紙2-3）6月1日～6月30日'!D119:AG119)</f>
        <v>0</v>
      </c>
      <c r="AJ119" s="112" t="str">
        <f t="shared" si="3"/>
        <v/>
      </c>
      <c r="AK119" s="236" t="str">
        <f t="shared" si="4"/>
        <v/>
      </c>
      <c r="AL119" s="236"/>
    </row>
    <row r="120" spans="1:38"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94"/>
      <c r="AH120" s="36">
        <f>SUM('（別紙2-1）4月1日～4月30日'!D120:AG120,'（別紙2-2）5月1日～5月31日'!D120:AH120,'（別紙2-3）6月1日～6月30日'!D120:AG120)</f>
        <v>0</v>
      </c>
      <c r="AJ120" s="112" t="str">
        <f t="shared" si="3"/>
        <v/>
      </c>
      <c r="AK120" s="236" t="str">
        <f t="shared" si="4"/>
        <v/>
      </c>
    </row>
    <row r="121" spans="1:38"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94"/>
      <c r="AH121" s="36">
        <f>SUM('（別紙2-1）4月1日～4月30日'!D121:AG121,'（別紙2-2）5月1日～5月31日'!D121:AH121,'（別紙2-3）6月1日～6月30日'!D121:AG121)</f>
        <v>0</v>
      </c>
      <c r="AJ121" s="112" t="str">
        <f t="shared" si="3"/>
        <v/>
      </c>
      <c r="AK121" s="236" t="str">
        <f t="shared" si="4"/>
        <v/>
      </c>
      <c r="AL121" s="236"/>
    </row>
    <row r="122" spans="1:38"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94"/>
      <c r="AH122" s="36">
        <f>SUM('（別紙2-1）4月1日～4月30日'!D122:AG122,'（別紙2-2）5月1日～5月31日'!D122:AH122,'（別紙2-3）6月1日～6月30日'!D122:AG122)</f>
        <v>0</v>
      </c>
      <c r="AJ122" s="112" t="str">
        <f t="shared" si="3"/>
        <v/>
      </c>
      <c r="AK122" s="236" t="str">
        <f t="shared" si="4"/>
        <v/>
      </c>
    </row>
    <row r="123" spans="1:38"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94"/>
      <c r="AH123" s="36">
        <f>SUM('（別紙2-1）4月1日～4月30日'!D123:AG123,'（別紙2-2）5月1日～5月31日'!D123:AH123,'（別紙2-3）6月1日～6月30日'!D123:AG123)</f>
        <v>0</v>
      </c>
      <c r="AJ123" s="112" t="str">
        <f t="shared" si="3"/>
        <v/>
      </c>
      <c r="AK123" s="236" t="str">
        <f t="shared" si="4"/>
        <v/>
      </c>
      <c r="AL123" s="236"/>
    </row>
    <row r="124" spans="1:38"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95"/>
      <c r="AH124" s="59">
        <f>SUM('（別紙2-1）4月1日～4月30日'!D124:AG124,'（別紙2-2）5月1日～5月31日'!D124:AH124,'（別紙2-3）6月1日～6月30日'!D124:AG124)</f>
        <v>0</v>
      </c>
      <c r="AJ124" s="112" t="str">
        <f t="shared" si="3"/>
        <v/>
      </c>
      <c r="AK124" s="236" t="str">
        <f t="shared" si="4"/>
        <v/>
      </c>
    </row>
    <row r="125" spans="1:38"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94"/>
      <c r="AH125" s="36">
        <f>SUM('（別紙2-1）4月1日～4月30日'!D125:AG125,'（別紙2-2）5月1日～5月31日'!D125:AH125,'（別紙2-3）6月1日～6月30日'!D125:AG125)</f>
        <v>0</v>
      </c>
      <c r="AJ125" s="112" t="str">
        <f t="shared" si="3"/>
        <v/>
      </c>
      <c r="AK125" s="236" t="str">
        <f t="shared" si="4"/>
        <v/>
      </c>
      <c r="AL125" s="236"/>
    </row>
    <row r="126" spans="1:38"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94"/>
      <c r="AH126" s="36">
        <f>SUM('（別紙2-1）4月1日～4月30日'!D126:AG126,'（別紙2-2）5月1日～5月31日'!D126:AH126,'（別紙2-3）6月1日～6月30日'!D126:AG126)</f>
        <v>0</v>
      </c>
      <c r="AJ126" s="112" t="str">
        <f t="shared" si="3"/>
        <v/>
      </c>
      <c r="AK126" s="236" t="str">
        <f t="shared" si="4"/>
        <v/>
      </c>
    </row>
    <row r="127" spans="1:38"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94"/>
      <c r="AH127" s="36">
        <f>SUM('（別紙2-1）4月1日～4月30日'!D127:AG127,'（別紙2-2）5月1日～5月31日'!D127:AH127,'（別紙2-3）6月1日～6月30日'!D127:AG127)</f>
        <v>0</v>
      </c>
      <c r="AJ127" s="112" t="str">
        <f t="shared" si="3"/>
        <v/>
      </c>
      <c r="AK127" s="236" t="str">
        <f t="shared" si="4"/>
        <v/>
      </c>
      <c r="AL127" s="236"/>
    </row>
    <row r="128" spans="1:38"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93"/>
      <c r="AH128" s="38">
        <f>SUM('（別紙2-1）4月1日～4月30日'!D128:AG128,'（別紙2-2）5月1日～5月31日'!D128:AH128,'（別紙2-3）6月1日～6月30日'!D128:AG128)</f>
        <v>0</v>
      </c>
      <c r="AJ128" s="112" t="str">
        <f t="shared" si="3"/>
        <v/>
      </c>
      <c r="AK128" s="236" t="str">
        <f t="shared" si="4"/>
        <v/>
      </c>
    </row>
    <row r="129" spans="1:38"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96"/>
      <c r="AH129" s="70">
        <f>SUM('（別紙2-1）4月1日～4月30日'!D129:AG129,'（別紙2-2）5月1日～5月31日'!D129:AH129,'（別紙2-3）6月1日～6月30日'!D129:AG129)</f>
        <v>0</v>
      </c>
      <c r="AJ129" s="112" t="str">
        <f t="shared" si="3"/>
        <v/>
      </c>
      <c r="AK129" s="236" t="str">
        <f t="shared" si="4"/>
        <v/>
      </c>
      <c r="AL129" s="236"/>
    </row>
    <row r="130" spans="1:38"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94"/>
      <c r="AH130" s="36">
        <f>SUM('（別紙2-1）4月1日～4月30日'!D130:AG130,'（別紙2-2）5月1日～5月31日'!D130:AH130,'（別紙2-3）6月1日～6月30日'!D130:AG130)</f>
        <v>0</v>
      </c>
      <c r="AJ130" s="112" t="str">
        <f t="shared" si="3"/>
        <v/>
      </c>
      <c r="AK130" s="236" t="str">
        <f t="shared" si="4"/>
        <v/>
      </c>
    </row>
    <row r="131" spans="1:38"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94"/>
      <c r="AH131" s="36">
        <f>SUM('（別紙2-1）4月1日～4月30日'!D131:AG131,'（別紙2-2）5月1日～5月31日'!D131:AH131,'（別紙2-3）6月1日～6月30日'!D131:AG131)</f>
        <v>0</v>
      </c>
      <c r="AJ131" s="112" t="str">
        <f t="shared" si="3"/>
        <v/>
      </c>
      <c r="AK131" s="236" t="str">
        <f t="shared" si="4"/>
        <v/>
      </c>
      <c r="AL131" s="236"/>
    </row>
    <row r="132" spans="1:38"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94"/>
      <c r="AH132" s="36">
        <f>SUM('（別紙2-1）4月1日～4月30日'!D132:AG132,'（別紙2-2）5月1日～5月31日'!D132:AH132,'（別紙2-3）6月1日～6月30日'!D132:AG132)</f>
        <v>0</v>
      </c>
      <c r="AJ132" s="112" t="str">
        <f t="shared" si="3"/>
        <v/>
      </c>
      <c r="AK132" s="236" t="str">
        <f t="shared" si="4"/>
        <v/>
      </c>
    </row>
    <row r="133" spans="1:38"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94"/>
      <c r="AH133" s="36">
        <f>SUM('（別紙2-1）4月1日～4月30日'!D133:AG133,'（別紙2-2）5月1日～5月31日'!D133:AH133,'（別紙2-3）6月1日～6月30日'!D133:AG133)</f>
        <v>0</v>
      </c>
      <c r="AJ133" s="112" t="str">
        <f t="shared" si="3"/>
        <v/>
      </c>
      <c r="AK133" s="236" t="str">
        <f t="shared" si="4"/>
        <v/>
      </c>
      <c r="AL133" s="236"/>
    </row>
    <row r="134" spans="1:38"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95"/>
      <c r="AH134" s="59">
        <f>SUM('（別紙2-1）4月1日～4月30日'!D134:AG134,'（別紙2-2）5月1日～5月31日'!D134:AH134,'（別紙2-3）6月1日～6月30日'!D134:AG134)</f>
        <v>0</v>
      </c>
      <c r="AJ134" s="112" t="str">
        <f t="shared" si="3"/>
        <v/>
      </c>
      <c r="AK134" s="236" t="str">
        <f t="shared" si="4"/>
        <v/>
      </c>
    </row>
    <row r="135" spans="1:38"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94"/>
      <c r="AH135" s="36">
        <f>SUM('（別紙2-1）4月1日～4月30日'!D135:AG135,'（別紙2-2）5月1日～5月31日'!D135:AH135,'（別紙2-3）6月1日～6月30日'!D135:AG135)</f>
        <v>0</v>
      </c>
      <c r="AJ135" s="112" t="str">
        <f t="shared" si="3"/>
        <v/>
      </c>
      <c r="AK135" s="236" t="str">
        <f t="shared" si="4"/>
        <v/>
      </c>
      <c r="AL135" s="236"/>
    </row>
    <row r="136" spans="1:38"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94"/>
      <c r="AH136" s="36">
        <f>SUM('（別紙2-1）4月1日～4月30日'!D136:AG136,'（別紙2-2）5月1日～5月31日'!D136:AH136,'（別紙2-3）6月1日～6月30日'!D136:AG136)</f>
        <v>0</v>
      </c>
      <c r="AJ136" s="112" t="str">
        <f t="shared" si="3"/>
        <v/>
      </c>
      <c r="AK136" s="236" t="str">
        <f t="shared" si="4"/>
        <v/>
      </c>
    </row>
    <row r="137" spans="1:38"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94"/>
      <c r="AH137" s="36">
        <f>SUM('（別紙2-1）4月1日～4月30日'!D137:AG137,'（別紙2-2）5月1日～5月31日'!D137:AH137,'（別紙2-3）6月1日～6月30日'!D137:AG137)</f>
        <v>0</v>
      </c>
      <c r="AJ137" s="112" t="str">
        <f t="shared" si="3"/>
        <v/>
      </c>
      <c r="AK137" s="236" t="str">
        <f t="shared" si="4"/>
        <v/>
      </c>
      <c r="AL137" s="236"/>
    </row>
    <row r="138" spans="1:38"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93"/>
      <c r="AH138" s="38">
        <f>SUM('（別紙2-1）4月1日～4月30日'!D138:AG138,'（別紙2-2）5月1日～5月31日'!D138:AH138,'（別紙2-3）6月1日～6月30日'!D138:AG138)</f>
        <v>0</v>
      </c>
      <c r="AJ138" s="112" t="str">
        <f t="shared" si="3"/>
        <v/>
      </c>
      <c r="AK138" s="236" t="str">
        <f t="shared" si="4"/>
        <v/>
      </c>
    </row>
    <row r="139" spans="1:38"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96"/>
      <c r="AH139" s="70">
        <f>SUM('（別紙2-1）4月1日～4月30日'!D139:AG139,'（別紙2-2）5月1日～5月31日'!D139:AH139,'（別紙2-3）6月1日～6月30日'!D139:AG139)</f>
        <v>0</v>
      </c>
      <c r="AJ139" s="112" t="str">
        <f t="shared" si="3"/>
        <v/>
      </c>
      <c r="AK139" s="236" t="str">
        <f t="shared" si="4"/>
        <v/>
      </c>
      <c r="AL139" s="236"/>
    </row>
    <row r="140" spans="1:38"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94"/>
      <c r="AH140" s="36">
        <f>SUM('（別紙2-1）4月1日～4月30日'!D140:AG140,'（別紙2-2）5月1日～5月31日'!D140:AH140,'（別紙2-3）6月1日～6月30日'!D140:AG140)</f>
        <v>0</v>
      </c>
      <c r="AJ140" s="112" t="str">
        <f t="shared" si="3"/>
        <v/>
      </c>
      <c r="AK140" s="236" t="str">
        <f t="shared" si="4"/>
        <v/>
      </c>
    </row>
    <row r="141" spans="1:38"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94"/>
      <c r="AH141" s="36">
        <f>SUM('（別紙2-1）4月1日～4月30日'!D141:AG141,'（別紙2-2）5月1日～5月31日'!D141:AH141,'（別紙2-3）6月1日～6月30日'!D141:AG141)</f>
        <v>0</v>
      </c>
      <c r="AJ141" s="112" t="str">
        <f t="shared" si="3"/>
        <v/>
      </c>
      <c r="AK141" s="236" t="str">
        <f t="shared" si="4"/>
        <v/>
      </c>
      <c r="AL141" s="236"/>
    </row>
    <row r="142" spans="1:38"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94"/>
      <c r="AH142" s="36">
        <f>SUM('（別紙2-1）4月1日～4月30日'!D142:AG142,'（別紙2-2）5月1日～5月31日'!D142:AH142,'（別紙2-3）6月1日～6月30日'!D142:AG142)</f>
        <v>0</v>
      </c>
      <c r="AJ142" s="112" t="str">
        <f t="shared" si="3"/>
        <v/>
      </c>
      <c r="AK142" s="236" t="str">
        <f t="shared" si="4"/>
        <v/>
      </c>
    </row>
    <row r="143" spans="1:38"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94"/>
      <c r="AH143" s="36">
        <f>SUM('（別紙2-1）4月1日～4月30日'!D143:AG143,'（別紙2-2）5月1日～5月31日'!D143:AH143,'（別紙2-3）6月1日～6月30日'!D143:AG143)</f>
        <v>0</v>
      </c>
      <c r="AJ143" s="112" t="str">
        <f t="shared" ref="AJ143:AJ163" si="5">IFERROR(MATCH(0,INDEX(0/($D143:$AG143&lt;&gt;""),),0),"")</f>
        <v/>
      </c>
      <c r="AK143" s="236" t="str">
        <f t="shared" ref="AK143:AK163" si="6">IFERROR(MATCH(MAX($D143:$AG143)+1,$D143:$AG143,1),"")</f>
        <v/>
      </c>
      <c r="AL143" s="236"/>
    </row>
    <row r="144" spans="1:38"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95"/>
      <c r="AH144" s="59">
        <f>SUM('（別紙2-1）4月1日～4月30日'!D144:AG144,'（別紙2-2）5月1日～5月31日'!D144:AH144,'（別紙2-3）6月1日～6月30日'!D144:AG144)</f>
        <v>0</v>
      </c>
      <c r="AJ144" s="112" t="str">
        <f t="shared" si="5"/>
        <v/>
      </c>
      <c r="AK144" s="236" t="str">
        <f t="shared" si="6"/>
        <v/>
      </c>
    </row>
    <row r="145" spans="1:38"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94"/>
      <c r="AH145" s="36">
        <f>SUM('（別紙2-1）4月1日～4月30日'!D145:AG145,'（別紙2-2）5月1日～5月31日'!D145:AH145,'（別紙2-3）6月1日～6月30日'!D145:AG145)</f>
        <v>0</v>
      </c>
      <c r="AJ145" s="112" t="str">
        <f t="shared" si="5"/>
        <v/>
      </c>
      <c r="AK145" s="236" t="str">
        <f t="shared" si="6"/>
        <v/>
      </c>
      <c r="AL145" s="236"/>
    </row>
    <row r="146" spans="1:38"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94"/>
      <c r="AH146" s="36">
        <f>SUM('（別紙2-1）4月1日～4月30日'!D146:AG146,'（別紙2-2）5月1日～5月31日'!D146:AH146,'（別紙2-3）6月1日～6月30日'!D146:AG146)</f>
        <v>0</v>
      </c>
      <c r="AJ146" s="112" t="str">
        <f t="shared" si="5"/>
        <v/>
      </c>
      <c r="AK146" s="236" t="str">
        <f t="shared" si="6"/>
        <v/>
      </c>
    </row>
    <row r="147" spans="1:38"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94"/>
      <c r="AH147" s="36">
        <f>SUM('（別紙2-1）4月1日～4月30日'!D147:AG147,'（別紙2-2）5月1日～5月31日'!D147:AH147,'（別紙2-3）6月1日～6月30日'!D147:AG147)</f>
        <v>0</v>
      </c>
      <c r="AJ147" s="112" t="str">
        <f t="shared" si="5"/>
        <v/>
      </c>
      <c r="AK147" s="236" t="str">
        <f t="shared" si="6"/>
        <v/>
      </c>
      <c r="AL147" s="236"/>
    </row>
    <row r="148" spans="1:38"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93"/>
      <c r="AH148" s="38">
        <f>SUM('（別紙2-1）4月1日～4月30日'!D148:AG148,'（別紙2-2）5月1日～5月31日'!D148:AH148,'（別紙2-3）6月1日～6月30日'!D148:AG148)</f>
        <v>0</v>
      </c>
      <c r="AJ148" s="112" t="str">
        <f t="shared" si="5"/>
        <v/>
      </c>
      <c r="AK148" s="236" t="str">
        <f t="shared" si="6"/>
        <v/>
      </c>
    </row>
    <row r="149" spans="1:38"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96"/>
      <c r="AH149" s="70">
        <f>SUM('（別紙2-1）4月1日～4月30日'!D149:AG149,'（別紙2-2）5月1日～5月31日'!D149:AH149,'（別紙2-3）6月1日～6月30日'!D149:AG149)</f>
        <v>0</v>
      </c>
      <c r="AJ149" s="112" t="str">
        <f t="shared" si="5"/>
        <v/>
      </c>
      <c r="AK149" s="236" t="str">
        <f t="shared" si="6"/>
        <v/>
      </c>
      <c r="AL149" s="236"/>
    </row>
    <row r="150" spans="1:38"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94"/>
      <c r="AH150" s="36">
        <f>SUM('（別紙2-1）4月1日～4月30日'!D150:AG150,'（別紙2-2）5月1日～5月31日'!D150:AH150,'（別紙2-3）6月1日～6月30日'!D150:AG150)</f>
        <v>0</v>
      </c>
      <c r="AJ150" s="112" t="str">
        <f t="shared" si="5"/>
        <v/>
      </c>
      <c r="AK150" s="236" t="str">
        <f t="shared" si="6"/>
        <v/>
      </c>
    </row>
    <row r="151" spans="1:38"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94"/>
      <c r="AH151" s="36">
        <f>SUM('（別紙2-1）4月1日～4月30日'!D151:AG151,'（別紙2-2）5月1日～5月31日'!D151:AH151,'（別紙2-3）6月1日～6月30日'!D151:AG151)</f>
        <v>0</v>
      </c>
      <c r="AJ151" s="112" t="str">
        <f t="shared" si="5"/>
        <v/>
      </c>
      <c r="AK151" s="236" t="str">
        <f t="shared" si="6"/>
        <v/>
      </c>
      <c r="AL151" s="236"/>
    </row>
    <row r="152" spans="1:38"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94"/>
      <c r="AH152" s="36">
        <f>SUM('（別紙2-1）4月1日～4月30日'!D152:AG152,'（別紙2-2）5月1日～5月31日'!D152:AH152,'（別紙2-3）6月1日～6月30日'!D152:AG152)</f>
        <v>0</v>
      </c>
      <c r="AJ152" s="112" t="str">
        <f t="shared" si="5"/>
        <v/>
      </c>
      <c r="AK152" s="236" t="str">
        <f t="shared" si="6"/>
        <v/>
      </c>
    </row>
    <row r="153" spans="1:38"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94"/>
      <c r="AH153" s="36">
        <f>SUM('（別紙2-1）4月1日～4月30日'!D153:AG153,'（別紙2-2）5月1日～5月31日'!D153:AH153,'（別紙2-3）6月1日～6月30日'!D153:AG153)</f>
        <v>0</v>
      </c>
      <c r="AJ153" s="112" t="str">
        <f t="shared" si="5"/>
        <v/>
      </c>
      <c r="AK153" s="236" t="str">
        <f t="shared" si="6"/>
        <v/>
      </c>
      <c r="AL153" s="236"/>
    </row>
    <row r="154" spans="1:38"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95"/>
      <c r="AH154" s="59">
        <f>SUM('（別紙2-1）4月1日～4月30日'!D154:AG154,'（別紙2-2）5月1日～5月31日'!D154:AH154,'（別紙2-3）6月1日～6月30日'!D154:AG154)</f>
        <v>0</v>
      </c>
      <c r="AJ154" s="112" t="str">
        <f t="shared" si="5"/>
        <v/>
      </c>
      <c r="AK154" s="236" t="str">
        <f t="shared" si="6"/>
        <v/>
      </c>
    </row>
    <row r="155" spans="1:38"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94"/>
      <c r="AH155" s="36">
        <f>SUM('（別紙2-1）4月1日～4月30日'!D155:AG155,'（別紙2-2）5月1日～5月31日'!D155:AH155,'（別紙2-3）6月1日～6月30日'!D155:AG155)</f>
        <v>0</v>
      </c>
      <c r="AJ155" s="112" t="str">
        <f t="shared" si="5"/>
        <v/>
      </c>
      <c r="AK155" s="236" t="str">
        <f t="shared" si="6"/>
        <v/>
      </c>
      <c r="AL155" s="236"/>
    </row>
    <row r="156" spans="1:38"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94"/>
      <c r="AH156" s="36">
        <f>SUM('（別紙2-1）4月1日～4月30日'!D156:AG156,'（別紙2-2）5月1日～5月31日'!D156:AH156,'（別紙2-3）6月1日～6月30日'!D156:AG156)</f>
        <v>0</v>
      </c>
      <c r="AJ156" s="112" t="str">
        <f t="shared" si="5"/>
        <v/>
      </c>
      <c r="AK156" s="236" t="str">
        <f t="shared" si="6"/>
        <v/>
      </c>
    </row>
    <row r="157" spans="1:38"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94"/>
      <c r="AH157" s="36">
        <f>SUM('（別紙2-1）4月1日～4月30日'!D157:AG157,'（別紙2-2）5月1日～5月31日'!D157:AH157,'（別紙2-3）6月1日～6月30日'!D157:AG157)</f>
        <v>0</v>
      </c>
      <c r="AJ157" s="112" t="str">
        <f t="shared" si="5"/>
        <v/>
      </c>
      <c r="AK157" s="236" t="str">
        <f t="shared" si="6"/>
        <v/>
      </c>
      <c r="AL157" s="236"/>
    </row>
    <row r="158" spans="1:38"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93"/>
      <c r="AH158" s="38">
        <f>SUM('（別紙2-1）4月1日～4月30日'!D158:AG158,'（別紙2-2）5月1日～5月31日'!D158:AH158,'（別紙2-3）6月1日～6月30日'!D158:AG158)</f>
        <v>0</v>
      </c>
      <c r="AJ158" s="112" t="str">
        <f t="shared" si="5"/>
        <v/>
      </c>
      <c r="AK158" s="236" t="str">
        <f t="shared" si="6"/>
        <v/>
      </c>
    </row>
    <row r="159" spans="1:38"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96"/>
      <c r="AH159" s="70">
        <f>SUM('（別紙2-1）4月1日～4月30日'!D159:AG159,'（別紙2-2）5月1日～5月31日'!D159:AH159,'（別紙2-3）6月1日～6月30日'!D159:AG159)</f>
        <v>0</v>
      </c>
      <c r="AJ159" s="112" t="str">
        <f t="shared" si="5"/>
        <v/>
      </c>
      <c r="AK159" s="236" t="str">
        <f t="shared" si="6"/>
        <v/>
      </c>
      <c r="AL159" s="236"/>
    </row>
    <row r="160" spans="1:38"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94"/>
      <c r="AH160" s="36">
        <f>SUM('（別紙2-1）4月1日～4月30日'!D160:AG160,'（別紙2-2）5月1日～5月31日'!D160:AH160,'（別紙2-3）6月1日～6月30日'!D160:AG160)</f>
        <v>0</v>
      </c>
      <c r="AJ160" s="112" t="str">
        <f t="shared" si="5"/>
        <v/>
      </c>
      <c r="AK160" s="236" t="str">
        <f t="shared" si="6"/>
        <v/>
      </c>
    </row>
    <row r="161" spans="1:39"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94"/>
      <c r="AH161" s="36">
        <f>SUM('（別紙2-1）4月1日～4月30日'!D161:AG161,'（別紙2-2）5月1日～5月31日'!D161:AH161,'（別紙2-3）6月1日～6月30日'!D161:AG161)</f>
        <v>0</v>
      </c>
      <c r="AJ161" s="112" t="str">
        <f t="shared" si="5"/>
        <v/>
      </c>
      <c r="AK161" s="236" t="str">
        <f t="shared" si="6"/>
        <v/>
      </c>
      <c r="AL161" s="236"/>
    </row>
    <row r="162" spans="1:39"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94"/>
      <c r="AH162" s="36">
        <f>SUM('（別紙2-1）4月1日～4月30日'!D162:AG162,'（別紙2-2）5月1日～5月31日'!D162:AH162,'（別紙2-3）6月1日～6月30日'!D162:AG162)</f>
        <v>0</v>
      </c>
      <c r="AJ162" s="112" t="str">
        <f t="shared" si="5"/>
        <v/>
      </c>
      <c r="AK162" s="236" t="str">
        <f t="shared" si="6"/>
        <v/>
      </c>
    </row>
    <row r="163" spans="1:39"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93"/>
      <c r="AH163" s="38">
        <f>SUM('（別紙2-1）4月1日～4月30日'!D163:AG163,'（別紙2-2）5月1日～5月31日'!D163:AH163,'（別紙2-3）6月1日～6月30日'!D163:AG163)</f>
        <v>0</v>
      </c>
      <c r="AJ163" s="112" t="str">
        <f t="shared" si="5"/>
        <v/>
      </c>
      <c r="AK163" s="236" t="str">
        <f t="shared" si="6"/>
        <v/>
      </c>
    </row>
    <row r="164" spans="1:39" ht="30" hidden="1" customHeight="1" x14ac:dyDescent="0.25">
      <c r="A164" s="29"/>
      <c r="B164" s="29"/>
      <c r="C164" s="29"/>
      <c r="D164" s="29">
        <f t="shared" ref="D164:AG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SUM(D164:AG164)</f>
        <v>0</v>
      </c>
      <c r="AM164" s="112"/>
    </row>
    <row r="165" spans="1:39" ht="30" hidden="1" customHeight="1" x14ac:dyDescent="0.25">
      <c r="B165" s="29" t="s">
        <v>4</v>
      </c>
      <c r="C165" s="29"/>
      <c r="D165" s="29">
        <f>IF(D164&gt;=5,D164,0)</f>
        <v>0</v>
      </c>
      <c r="E165" s="29">
        <f t="shared" ref="E165:AG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SUM(D165:AG165)</f>
        <v>0</v>
      </c>
      <c r="AL165" s="113"/>
    </row>
    <row r="166" spans="1:39" ht="30" hidden="1" customHeight="1" thickBot="1" x14ac:dyDescent="0.3">
      <c r="B166" s="29" t="s">
        <v>12</v>
      </c>
      <c r="C166" s="29"/>
      <c r="D166" s="29">
        <f>IF(D164&gt;=2,D164,0)</f>
        <v>0</v>
      </c>
      <c r="E166" s="29">
        <f t="shared" ref="E166:AG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SUM(D166:AG166)</f>
        <v>0</v>
      </c>
    </row>
    <row r="167" spans="1:39"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39" ht="29.25" customHeight="1" x14ac:dyDescent="0.25"/>
    <row r="169" spans="1:39" ht="29.25" customHeight="1" x14ac:dyDescent="0.25"/>
    <row r="170" spans="1:39" ht="29.25" customHeight="1" x14ac:dyDescent="0.25"/>
  </sheetData>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H6:O6">
    <cfRule type="expression" dxfId="97" priority="19">
      <formula>$H$6&lt;&gt;""</formula>
    </cfRule>
  </conditionalFormatting>
  <conditionalFormatting sqref="AC5:AH5">
    <cfRule type="expression" dxfId="96" priority="20">
      <formula>$AH$5&lt;&gt;""</formula>
    </cfRule>
  </conditionalFormatting>
  <conditionalFormatting sqref="T8:AH8">
    <cfRule type="expression" dxfId="95" priority="45">
      <formula>$AH$8&lt;&gt;""</formula>
    </cfRule>
  </conditionalFormatting>
  <conditionalFormatting sqref="AB6:AH6">
    <cfRule type="expression" dxfId="94" priority="41">
      <formula>$AH$6&lt;&gt;""</formula>
    </cfRule>
  </conditionalFormatting>
  <conditionalFormatting sqref="U7:AH7">
    <cfRule type="expression" dxfId="93" priority="43">
      <formula>$AH$7&lt;&gt;""</formula>
    </cfRule>
  </conditionalFormatting>
  <conditionalFormatting sqref="D14:AG163">
    <cfRule type="cellIs" dxfId="92" priority="99" operator="equal">
      <formula>1</formula>
    </cfRule>
  </conditionalFormatting>
  <dataValidations count="4">
    <dataValidation type="list" allowBlank="1" showInputMessage="1" showErrorMessage="1" sqref="C14:C163">
      <formula1>"○"</formula1>
    </dataValidation>
    <dataValidation allowBlank="1" showInputMessage="1" showErrorMessage="1" promptTitle="利用者名は別紙2-1に記入してください。" prompt="記入内容が自動反映されます。" sqref="B14:B163"/>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G163">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4B7C151F-0BC3-4EB1-B538-49451EC6C63B}">
            <xm:f>集計シート!$W14="×"</xm:f>
            <x14:dxf>
              <fill>
                <patternFill>
                  <bgColor rgb="FFFF0000"/>
                </patternFill>
              </fill>
            </x14:dxf>
          </x14:cfRule>
          <x14:cfRule type="expression" priority="5" id="{8C1729ED-DB3E-416D-A018-C5F1A525724D}">
            <xm:f>集計シート!$V14="×"</xm:f>
            <x14:dxf>
              <fill>
                <patternFill>
                  <bgColor rgb="FFFF0000"/>
                </patternFill>
              </fill>
            </x14:dxf>
          </x14:cfRule>
          <x14:cfRule type="expression" priority="6" id="{52D7CA56-5E94-412C-A4B1-064962EEB53E}">
            <xm:f>集計シート!$U14="×"</xm:f>
            <x14:dxf>
              <fill>
                <patternFill>
                  <bgColor rgb="FFFF0000"/>
                </patternFill>
              </fill>
            </x14:dxf>
          </x14:cfRule>
          <xm:sqref>D14:AG163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70"/>
  <sheetViews>
    <sheetView view="pageBreakPreview" zoomScale="70" zoomScaleNormal="60" zoomScaleSheetLayoutView="70" workbookViewId="0">
      <selection activeCell="AI1" sqref="AI1"/>
    </sheetView>
  </sheetViews>
  <sheetFormatPr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7" width="17.75" style="111" hidden="1" customWidth="1"/>
    <col min="38" max="38" width="17.625" style="111" hidden="1" customWidth="1"/>
    <col min="39" max="39" width="17.75" style="111" hidden="1" customWidth="1"/>
    <col min="40" max="40" width="9" style="111" hidden="1" customWidth="1"/>
    <col min="41" max="46" width="9" style="111" customWidth="1"/>
    <col min="47" max="16384" width="9" style="111"/>
  </cols>
  <sheetData>
    <row r="1" spans="1:47" ht="29.25" customHeight="1" thickBot="1" x14ac:dyDescent="0.3">
      <c r="AI1" s="23" t="s">
        <v>166</v>
      </c>
    </row>
    <row r="2" spans="1:47"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c r="AH2" s="100"/>
      <c r="AI2" s="100"/>
    </row>
    <row r="3" spans="1:47"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25"/>
      <c r="AH3" s="25"/>
      <c r="AI3" s="78"/>
      <c r="AK3" s="111" t="s">
        <v>2</v>
      </c>
    </row>
    <row r="4" spans="1:47"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5</v>
      </c>
    </row>
    <row r="5" spans="1:47"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25"/>
      <c r="AH5" s="25"/>
      <c r="AI5" s="77" t="str">
        <f>IF(COUNTIF(集計シート!$X$14:$X$163,"×")&gt;0,"利用者名は別紙2-2に入力してください。","")</f>
        <v/>
      </c>
      <c r="AK5" s="111" t="s">
        <v>12</v>
      </c>
      <c r="AM5" s="111">
        <v>200</v>
      </c>
      <c r="AN5" s="111">
        <v>2</v>
      </c>
    </row>
    <row r="6" spans="1:47"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7" ht="30" customHeight="1" thickBot="1" x14ac:dyDescent="0.3">
      <c r="C7" s="444" t="s">
        <v>5</v>
      </c>
      <c r="D7" s="445"/>
      <c r="E7" s="446" t="s">
        <v>6</v>
      </c>
      <c r="F7" s="447"/>
      <c r="G7" s="447"/>
      <c r="H7" s="448" t="str">
        <f>IF(H5=AK4,AM4,IF(H5=AK5,AM5,""))</f>
        <v/>
      </c>
      <c r="I7" s="448"/>
      <c r="J7" s="449" t="s">
        <v>7</v>
      </c>
      <c r="K7" s="450"/>
      <c r="L7" s="451" t="s">
        <v>8</v>
      </c>
      <c r="M7" s="452"/>
      <c r="N7" s="452"/>
      <c r="O7" s="79" t="str">
        <f>IF(H5="大規模施設等（定員30人以上）",AN4,IF(H5="小規模施設等（定員29人以下）",AN5,""))</f>
        <v/>
      </c>
      <c r="P7" s="80" t="s">
        <v>9</v>
      </c>
      <c r="Q7" s="449" t="s">
        <v>10</v>
      </c>
      <c r="R7" s="450"/>
      <c r="T7" s="25"/>
      <c r="AI7" s="120" t="str">
        <f>IF(COUNTIF(集計シート!$V$14:$V$163,"×")&gt;0,"別紙1の4の要件を満たしていない場合は、療養日数が10日以内になるようにしてください。","")</f>
        <v/>
      </c>
      <c r="AK7" s="187" t="s">
        <v>104</v>
      </c>
      <c r="AL7" s="191" t="s">
        <v>105</v>
      </c>
      <c r="AM7" s="192" t="s">
        <v>106</v>
      </c>
    </row>
    <row r="8" spans="1:47"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7"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row>
    <row r="10" spans="1:47" s="112" customFormat="1" ht="30" customHeight="1" x14ac:dyDescent="0.4">
      <c r="A10" s="41"/>
      <c r="B10" s="42"/>
      <c r="C10" s="43" t="s">
        <v>15</v>
      </c>
      <c r="D10" s="44">
        <v>7</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3" t="s">
        <v>16</v>
      </c>
    </row>
    <row r="11" spans="1:47"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4"/>
      <c r="AL11" s="236"/>
      <c r="AM11" s="236"/>
    </row>
    <row r="12" spans="1:47" s="112" customFormat="1" ht="30" customHeight="1" thickBot="1" x14ac:dyDescent="0.35">
      <c r="A12" s="431" t="s">
        <v>150</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K12" s="112" t="s">
        <v>107</v>
      </c>
      <c r="AL12" s="236" t="s">
        <v>109</v>
      </c>
      <c r="AM12" s="236"/>
    </row>
    <row r="13" spans="1:47"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c r="AU13" s="112"/>
    </row>
    <row r="14" spans="1:47"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f>
        <v>0</v>
      </c>
      <c r="AK14" s="112" t="str">
        <f>IFERROR(MATCH(0,INDEX(0/($D14:$AH14&lt;&gt;""),),0),"")</f>
        <v/>
      </c>
      <c r="AL14" s="236" t="str">
        <f>IFERROR(MATCH(MAX($D14:$AH14)+1,$D14:$AH14,1),"")</f>
        <v/>
      </c>
      <c r="AM14" s="236"/>
    </row>
    <row r="15" spans="1:47"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f>
        <v>0</v>
      </c>
      <c r="AK15" s="112" t="str">
        <f t="shared" ref="AK15:AK78" si="1">IFERROR(MATCH(0,INDEX(0/($D15:$AH15&lt;&gt;""),),0),"")</f>
        <v/>
      </c>
      <c r="AL15" s="236" t="str">
        <f t="shared" ref="AL15:AL78" si="2">IFERROR(MATCH(MAX($D15:$AH15)+1,$D15:$AH15,1),"")</f>
        <v/>
      </c>
      <c r="AM15" s="236"/>
    </row>
    <row r="16" spans="1:47"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f>
        <v>0</v>
      </c>
      <c r="AK16" s="112" t="str">
        <f t="shared" si="1"/>
        <v/>
      </c>
      <c r="AL16" s="236" t="str">
        <f t="shared" si="2"/>
        <v/>
      </c>
      <c r="AM16" s="236"/>
    </row>
    <row r="17" spans="1:39"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f>
        <v>0</v>
      </c>
      <c r="AK17" s="112" t="str">
        <f t="shared" si="1"/>
        <v/>
      </c>
      <c r="AL17" s="236" t="str">
        <f t="shared" si="2"/>
        <v/>
      </c>
      <c r="AM17" s="236"/>
    </row>
    <row r="18" spans="1:39"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f>
        <v>0</v>
      </c>
      <c r="AK18" s="112" t="str">
        <f t="shared" si="1"/>
        <v/>
      </c>
      <c r="AL18" s="236" t="str">
        <f t="shared" si="2"/>
        <v/>
      </c>
      <c r="AM18" s="236"/>
    </row>
    <row r="19" spans="1:39"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f>
        <v>0</v>
      </c>
      <c r="AK19" s="112" t="str">
        <f t="shared" si="1"/>
        <v/>
      </c>
      <c r="AL19" s="236" t="str">
        <f t="shared" si="2"/>
        <v/>
      </c>
      <c r="AM19" s="236"/>
    </row>
    <row r="20" spans="1:39"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f>
        <v>0</v>
      </c>
      <c r="AK20" s="112" t="str">
        <f t="shared" si="1"/>
        <v/>
      </c>
      <c r="AL20" s="236" t="str">
        <f t="shared" si="2"/>
        <v/>
      </c>
      <c r="AM20" s="236"/>
    </row>
    <row r="21" spans="1:39"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f>
        <v>0</v>
      </c>
      <c r="AK21" s="112" t="str">
        <f t="shared" si="1"/>
        <v/>
      </c>
      <c r="AL21" s="236" t="str">
        <f t="shared" si="2"/>
        <v/>
      </c>
      <c r="AM21" s="236"/>
    </row>
    <row r="22" spans="1:39"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f>
        <v>0</v>
      </c>
      <c r="AK22" s="112" t="str">
        <f t="shared" si="1"/>
        <v/>
      </c>
      <c r="AL22" s="236" t="str">
        <f t="shared" si="2"/>
        <v/>
      </c>
      <c r="AM22" s="236"/>
    </row>
    <row r="23" spans="1:39"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f>
        <v>0</v>
      </c>
      <c r="AK23" s="112" t="str">
        <f t="shared" si="1"/>
        <v/>
      </c>
      <c r="AL23" s="236" t="str">
        <f t="shared" si="2"/>
        <v/>
      </c>
      <c r="AM23" s="236"/>
    </row>
    <row r="24" spans="1:39"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f>
        <v>0</v>
      </c>
      <c r="AK24" s="112" t="str">
        <f t="shared" si="1"/>
        <v/>
      </c>
      <c r="AL24" s="236" t="str">
        <f t="shared" si="2"/>
        <v/>
      </c>
      <c r="AM24" s="236"/>
    </row>
    <row r="25" spans="1:39"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f>
        <v>0</v>
      </c>
      <c r="AK25" s="112" t="str">
        <f t="shared" si="1"/>
        <v/>
      </c>
      <c r="AL25" s="236" t="str">
        <f t="shared" si="2"/>
        <v/>
      </c>
      <c r="AM25" s="236"/>
    </row>
    <row r="26" spans="1:39"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f>
        <v>0</v>
      </c>
      <c r="AK26" s="112" t="str">
        <f t="shared" si="1"/>
        <v/>
      </c>
      <c r="AL26" s="236" t="str">
        <f t="shared" si="2"/>
        <v/>
      </c>
      <c r="AM26" s="236"/>
    </row>
    <row r="27" spans="1:39"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f>
        <v>0</v>
      </c>
      <c r="AK27" s="112" t="str">
        <f t="shared" si="1"/>
        <v/>
      </c>
      <c r="AL27" s="236" t="str">
        <f t="shared" si="2"/>
        <v/>
      </c>
      <c r="AM27" s="236"/>
    </row>
    <row r="28" spans="1:39"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f>
        <v>0</v>
      </c>
      <c r="AK28" s="112" t="str">
        <f t="shared" si="1"/>
        <v/>
      </c>
      <c r="AL28" s="236" t="str">
        <f t="shared" si="2"/>
        <v/>
      </c>
      <c r="AM28" s="236"/>
    </row>
    <row r="29" spans="1:39"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f>
        <v>0</v>
      </c>
      <c r="AK29" s="112" t="str">
        <f t="shared" si="1"/>
        <v/>
      </c>
      <c r="AL29" s="236" t="str">
        <f t="shared" si="2"/>
        <v/>
      </c>
      <c r="AM29" s="236"/>
    </row>
    <row r="30" spans="1:39"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f>
        <v>0</v>
      </c>
      <c r="AK30" s="112" t="str">
        <f t="shared" si="1"/>
        <v/>
      </c>
      <c r="AL30" s="236" t="str">
        <f t="shared" si="2"/>
        <v/>
      </c>
      <c r="AM30" s="236"/>
    </row>
    <row r="31" spans="1:39"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f>
        <v>0</v>
      </c>
      <c r="AK31" s="112" t="str">
        <f t="shared" si="1"/>
        <v/>
      </c>
      <c r="AL31" s="236" t="str">
        <f t="shared" si="2"/>
        <v/>
      </c>
      <c r="AM31" s="236"/>
    </row>
    <row r="32" spans="1:39"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f>
        <v>0</v>
      </c>
      <c r="AK32" s="112" t="str">
        <f t="shared" si="1"/>
        <v/>
      </c>
      <c r="AL32" s="236" t="str">
        <f t="shared" si="2"/>
        <v/>
      </c>
      <c r="AM32" s="236"/>
    </row>
    <row r="33" spans="1:47"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f>
        <v>0</v>
      </c>
      <c r="AK33" s="112" t="str">
        <f t="shared" si="1"/>
        <v/>
      </c>
      <c r="AL33" s="236" t="str">
        <f t="shared" si="2"/>
        <v/>
      </c>
      <c r="AM33" s="236"/>
    </row>
    <row r="34" spans="1:47"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f>
        <v>0</v>
      </c>
      <c r="AK34" s="112" t="str">
        <f t="shared" si="1"/>
        <v/>
      </c>
      <c r="AL34" s="236" t="str">
        <f t="shared" si="2"/>
        <v/>
      </c>
      <c r="AM34" s="236"/>
    </row>
    <row r="35" spans="1:47"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f>
        <v>0</v>
      </c>
      <c r="AK35" s="112" t="str">
        <f t="shared" si="1"/>
        <v/>
      </c>
      <c r="AL35" s="236" t="str">
        <f t="shared" si="2"/>
        <v/>
      </c>
      <c r="AM35" s="236"/>
    </row>
    <row r="36" spans="1:47"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f>
        <v>0</v>
      </c>
      <c r="AK36" s="112" t="str">
        <f t="shared" si="1"/>
        <v/>
      </c>
      <c r="AL36" s="236" t="str">
        <f t="shared" si="2"/>
        <v/>
      </c>
      <c r="AM36" s="236"/>
    </row>
    <row r="37" spans="1:47"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f>
        <v>0</v>
      </c>
      <c r="AK37" s="112" t="str">
        <f t="shared" si="1"/>
        <v/>
      </c>
      <c r="AL37" s="236" t="str">
        <f t="shared" si="2"/>
        <v/>
      </c>
      <c r="AM37" s="236"/>
    </row>
    <row r="38" spans="1:47"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f>
        <v>0</v>
      </c>
      <c r="AJ38" s="112"/>
      <c r="AK38" s="112" t="str">
        <f t="shared" si="1"/>
        <v/>
      </c>
      <c r="AL38" s="236" t="str">
        <f t="shared" si="2"/>
        <v/>
      </c>
      <c r="AM38" s="236"/>
      <c r="AN38" s="112"/>
      <c r="AO38" s="112"/>
      <c r="AP38" s="112"/>
      <c r="AQ38" s="112"/>
      <c r="AR38" s="112"/>
      <c r="AS38" s="112"/>
      <c r="AT38" s="112"/>
      <c r="AU38" s="112"/>
    </row>
    <row r="39" spans="1:47"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f>
        <v>0</v>
      </c>
      <c r="AJ39" s="112"/>
      <c r="AK39" s="112" t="str">
        <f t="shared" si="1"/>
        <v/>
      </c>
      <c r="AL39" s="236" t="str">
        <f t="shared" si="2"/>
        <v/>
      </c>
      <c r="AM39" s="236"/>
      <c r="AN39" s="112"/>
      <c r="AO39" s="112"/>
      <c r="AP39" s="112"/>
      <c r="AQ39" s="112"/>
      <c r="AR39" s="112"/>
      <c r="AS39" s="112"/>
      <c r="AT39" s="112"/>
      <c r="AU39" s="112"/>
    </row>
    <row r="40" spans="1:47"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f>
        <v>0</v>
      </c>
      <c r="AJ40" s="112"/>
      <c r="AK40" s="112" t="str">
        <f t="shared" si="1"/>
        <v/>
      </c>
      <c r="AL40" s="236" t="str">
        <f t="shared" si="2"/>
        <v/>
      </c>
      <c r="AM40" s="236"/>
      <c r="AN40" s="112"/>
      <c r="AO40" s="112"/>
      <c r="AP40" s="112"/>
      <c r="AQ40" s="112"/>
      <c r="AR40" s="112"/>
      <c r="AS40" s="112"/>
      <c r="AT40" s="112"/>
      <c r="AU40" s="112"/>
    </row>
    <row r="41" spans="1:47"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f>
        <v>0</v>
      </c>
      <c r="AJ41" s="112"/>
      <c r="AK41" s="112" t="str">
        <f t="shared" si="1"/>
        <v/>
      </c>
      <c r="AL41" s="236" t="str">
        <f t="shared" si="2"/>
        <v/>
      </c>
      <c r="AM41" s="236"/>
      <c r="AN41" s="112"/>
      <c r="AO41" s="112"/>
      <c r="AP41" s="112"/>
      <c r="AQ41" s="112"/>
      <c r="AR41" s="112"/>
      <c r="AS41" s="112"/>
      <c r="AT41" s="112"/>
      <c r="AU41" s="112"/>
    </row>
    <row r="42" spans="1:47"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f>
        <v>0</v>
      </c>
      <c r="AK42" s="112" t="str">
        <f t="shared" si="1"/>
        <v/>
      </c>
      <c r="AL42" s="236" t="str">
        <f t="shared" si="2"/>
        <v/>
      </c>
      <c r="AM42" s="236"/>
    </row>
    <row r="43" spans="1:47"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f>
        <v>0</v>
      </c>
      <c r="AK43" s="112" t="str">
        <f t="shared" si="1"/>
        <v/>
      </c>
      <c r="AL43" s="236" t="str">
        <f t="shared" si="2"/>
        <v/>
      </c>
      <c r="AM43" s="236"/>
    </row>
    <row r="44" spans="1:47"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f>
        <v>0</v>
      </c>
      <c r="AK44" s="112" t="str">
        <f t="shared" si="1"/>
        <v/>
      </c>
      <c r="AL44" s="236" t="str">
        <f t="shared" si="2"/>
        <v/>
      </c>
      <c r="AM44" s="236"/>
    </row>
    <row r="45" spans="1:47"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f>
        <v>0</v>
      </c>
      <c r="AK45" s="112" t="str">
        <f t="shared" si="1"/>
        <v/>
      </c>
      <c r="AL45" s="236" t="str">
        <f t="shared" si="2"/>
        <v/>
      </c>
      <c r="AM45" s="236"/>
    </row>
    <row r="46" spans="1:47"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f>
        <v>0</v>
      </c>
      <c r="AK46" s="112" t="str">
        <f t="shared" si="1"/>
        <v/>
      </c>
      <c r="AL46" s="236" t="str">
        <f t="shared" si="2"/>
        <v/>
      </c>
      <c r="AM46" s="236"/>
    </row>
    <row r="47" spans="1:47"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f>
        <v>0</v>
      </c>
      <c r="AK47" s="112" t="str">
        <f t="shared" si="1"/>
        <v/>
      </c>
      <c r="AL47" s="236" t="str">
        <f t="shared" si="2"/>
        <v/>
      </c>
      <c r="AM47" s="236"/>
    </row>
    <row r="48" spans="1:47"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f>
        <v>0</v>
      </c>
      <c r="AK48" s="112" t="str">
        <f t="shared" si="1"/>
        <v/>
      </c>
      <c r="AL48" s="236" t="str">
        <f t="shared" si="2"/>
        <v/>
      </c>
      <c r="AM48" s="236"/>
    </row>
    <row r="49" spans="1:39"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f>
        <v>0</v>
      </c>
      <c r="AK49" s="112" t="str">
        <f t="shared" si="1"/>
        <v/>
      </c>
      <c r="AL49" s="236" t="str">
        <f t="shared" si="2"/>
        <v/>
      </c>
      <c r="AM49" s="236"/>
    </row>
    <row r="50" spans="1:39"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f>
        <v>0</v>
      </c>
      <c r="AK50" s="112" t="str">
        <f t="shared" si="1"/>
        <v/>
      </c>
      <c r="AL50" s="236" t="str">
        <f t="shared" si="2"/>
        <v/>
      </c>
      <c r="AM50" s="236"/>
    </row>
    <row r="51" spans="1:39"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f>
        <v>0</v>
      </c>
      <c r="AK51" s="112" t="str">
        <f t="shared" si="1"/>
        <v/>
      </c>
      <c r="AL51" s="236" t="str">
        <f t="shared" si="2"/>
        <v/>
      </c>
      <c r="AM51" s="236"/>
    </row>
    <row r="52" spans="1:39"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f>
        <v>0</v>
      </c>
      <c r="AK52" s="112" t="str">
        <f t="shared" si="1"/>
        <v/>
      </c>
      <c r="AL52" s="236" t="str">
        <f t="shared" si="2"/>
        <v/>
      </c>
      <c r="AM52" s="236"/>
    </row>
    <row r="53" spans="1:39"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f>
        <v>0</v>
      </c>
      <c r="AK53" s="112" t="str">
        <f t="shared" si="1"/>
        <v/>
      </c>
      <c r="AL53" s="236" t="str">
        <f t="shared" si="2"/>
        <v/>
      </c>
      <c r="AM53" s="236"/>
    </row>
    <row r="54" spans="1:39"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f>
        <v>0</v>
      </c>
      <c r="AK54" s="112" t="str">
        <f t="shared" si="1"/>
        <v/>
      </c>
      <c r="AL54" s="236" t="str">
        <f t="shared" si="2"/>
        <v/>
      </c>
      <c r="AM54" s="236"/>
    </row>
    <row r="55" spans="1:39"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f>
        <v>0</v>
      </c>
      <c r="AK55" s="112" t="str">
        <f t="shared" si="1"/>
        <v/>
      </c>
      <c r="AL55" s="236" t="str">
        <f t="shared" si="2"/>
        <v/>
      </c>
      <c r="AM55" s="236"/>
    </row>
    <row r="56" spans="1:39"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f>
        <v>0</v>
      </c>
      <c r="AK56" s="112" t="str">
        <f t="shared" si="1"/>
        <v/>
      </c>
      <c r="AL56" s="236" t="str">
        <f t="shared" si="2"/>
        <v/>
      </c>
      <c r="AM56" s="236"/>
    </row>
    <row r="57" spans="1:39"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f>
        <v>0</v>
      </c>
      <c r="AK57" s="112" t="str">
        <f t="shared" si="1"/>
        <v/>
      </c>
      <c r="AL57" s="236" t="str">
        <f t="shared" si="2"/>
        <v/>
      </c>
      <c r="AM57" s="236"/>
    </row>
    <row r="58" spans="1:39"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f>
        <v>0</v>
      </c>
      <c r="AK58" s="112" t="str">
        <f t="shared" si="1"/>
        <v/>
      </c>
      <c r="AL58" s="236" t="str">
        <f t="shared" si="2"/>
        <v/>
      </c>
      <c r="AM58" s="236"/>
    </row>
    <row r="59" spans="1:39"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f>
        <v>0</v>
      </c>
      <c r="AK59" s="112" t="str">
        <f t="shared" si="1"/>
        <v/>
      </c>
      <c r="AL59" s="236" t="str">
        <f t="shared" si="2"/>
        <v/>
      </c>
      <c r="AM59" s="236"/>
    </row>
    <row r="60" spans="1:39"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f>
        <v>0</v>
      </c>
      <c r="AK60" s="112" t="str">
        <f t="shared" si="1"/>
        <v/>
      </c>
      <c r="AL60" s="236" t="str">
        <f t="shared" si="2"/>
        <v/>
      </c>
      <c r="AM60" s="236"/>
    </row>
    <row r="61" spans="1:39"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f>
        <v>0</v>
      </c>
      <c r="AK61" s="112" t="str">
        <f t="shared" si="1"/>
        <v/>
      </c>
      <c r="AL61" s="236" t="str">
        <f t="shared" si="2"/>
        <v/>
      </c>
      <c r="AM61" s="236"/>
    </row>
    <row r="62" spans="1:39"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f>
        <v>0</v>
      </c>
      <c r="AK62" s="112" t="str">
        <f t="shared" si="1"/>
        <v/>
      </c>
      <c r="AL62" s="236" t="str">
        <f t="shared" si="2"/>
        <v/>
      </c>
      <c r="AM62" s="236"/>
    </row>
    <row r="63" spans="1:39"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f>
        <v>0</v>
      </c>
      <c r="AK63" s="112" t="str">
        <f t="shared" si="1"/>
        <v/>
      </c>
      <c r="AL63" s="236" t="str">
        <f t="shared" si="2"/>
        <v/>
      </c>
      <c r="AM63" s="236"/>
    </row>
    <row r="64" spans="1:39"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f>
        <v>0</v>
      </c>
      <c r="AK64" s="112" t="str">
        <f t="shared" si="1"/>
        <v/>
      </c>
      <c r="AL64" s="236" t="str">
        <f t="shared" si="2"/>
        <v/>
      </c>
      <c r="AM64" s="236"/>
    </row>
    <row r="65" spans="1:39"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f>
        <v>0</v>
      </c>
      <c r="AK65" s="112" t="str">
        <f t="shared" si="1"/>
        <v/>
      </c>
      <c r="AL65" s="236" t="str">
        <f t="shared" si="2"/>
        <v/>
      </c>
      <c r="AM65" s="236"/>
    </row>
    <row r="66" spans="1:39"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f>
        <v>0</v>
      </c>
      <c r="AK66" s="112" t="str">
        <f t="shared" si="1"/>
        <v/>
      </c>
      <c r="AL66" s="236" t="str">
        <f t="shared" si="2"/>
        <v/>
      </c>
      <c r="AM66" s="236"/>
    </row>
    <row r="67" spans="1:39"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f>
        <v>0</v>
      </c>
      <c r="AK67" s="112" t="str">
        <f t="shared" si="1"/>
        <v/>
      </c>
      <c r="AL67" s="236" t="str">
        <f t="shared" si="2"/>
        <v/>
      </c>
      <c r="AM67" s="236"/>
    </row>
    <row r="68" spans="1:39"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f>
        <v>0</v>
      </c>
      <c r="AK68" s="112" t="str">
        <f t="shared" si="1"/>
        <v/>
      </c>
      <c r="AL68" s="236" t="str">
        <f t="shared" si="2"/>
        <v/>
      </c>
      <c r="AM68" s="236"/>
    </row>
    <row r="69" spans="1:39"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f>
        <v>0</v>
      </c>
      <c r="AK69" s="112" t="str">
        <f t="shared" si="1"/>
        <v/>
      </c>
      <c r="AL69" s="236" t="str">
        <f t="shared" si="2"/>
        <v/>
      </c>
      <c r="AM69" s="236"/>
    </row>
    <row r="70" spans="1:39"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f>
        <v>0</v>
      </c>
      <c r="AK70" s="112" t="str">
        <f t="shared" si="1"/>
        <v/>
      </c>
      <c r="AL70" s="236" t="str">
        <f t="shared" si="2"/>
        <v/>
      </c>
      <c r="AM70" s="236"/>
    </row>
    <row r="71" spans="1:39"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f>
        <v>0</v>
      </c>
      <c r="AK71" s="112" t="str">
        <f t="shared" si="1"/>
        <v/>
      </c>
      <c r="AL71" s="236" t="str">
        <f t="shared" si="2"/>
        <v/>
      </c>
      <c r="AM71" s="236"/>
    </row>
    <row r="72" spans="1:39"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f>
        <v>0</v>
      </c>
      <c r="AK72" s="112" t="str">
        <f t="shared" si="1"/>
        <v/>
      </c>
      <c r="AL72" s="236" t="str">
        <f t="shared" si="2"/>
        <v/>
      </c>
      <c r="AM72" s="236"/>
    </row>
    <row r="73" spans="1:39"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f>
        <v>0</v>
      </c>
      <c r="AK73" s="112" t="str">
        <f t="shared" si="1"/>
        <v/>
      </c>
      <c r="AL73" s="236" t="str">
        <f t="shared" si="2"/>
        <v/>
      </c>
      <c r="AM73" s="236"/>
    </row>
    <row r="74" spans="1:39"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f>
        <v>0</v>
      </c>
      <c r="AK74" s="112" t="str">
        <f t="shared" si="1"/>
        <v/>
      </c>
      <c r="AL74" s="236" t="str">
        <f t="shared" si="2"/>
        <v/>
      </c>
      <c r="AM74" s="236"/>
    </row>
    <row r="75" spans="1:39"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f>
        <v>0</v>
      </c>
      <c r="AK75" s="112" t="str">
        <f t="shared" si="1"/>
        <v/>
      </c>
      <c r="AL75" s="236" t="str">
        <f t="shared" si="2"/>
        <v/>
      </c>
      <c r="AM75" s="236"/>
    </row>
    <row r="76" spans="1:39"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f>
        <v>0</v>
      </c>
      <c r="AK76" s="112" t="str">
        <f t="shared" si="1"/>
        <v/>
      </c>
      <c r="AL76" s="236" t="str">
        <f t="shared" si="2"/>
        <v/>
      </c>
      <c r="AM76" s="236"/>
    </row>
    <row r="77" spans="1:39"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f>
        <v>0</v>
      </c>
      <c r="AK77" s="112" t="str">
        <f t="shared" si="1"/>
        <v/>
      </c>
      <c r="AL77" s="236" t="str">
        <f t="shared" si="2"/>
        <v/>
      </c>
      <c r="AM77" s="236"/>
    </row>
    <row r="78" spans="1:39"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f>
        <v>0</v>
      </c>
      <c r="AK78" s="112" t="str">
        <f t="shared" si="1"/>
        <v/>
      </c>
      <c r="AL78" s="236" t="str">
        <f t="shared" si="2"/>
        <v/>
      </c>
      <c r="AM78" s="236"/>
    </row>
    <row r="79" spans="1:39"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f>
        <v>0</v>
      </c>
      <c r="AK80" s="112" t="str">
        <f t="shared" si="3"/>
        <v/>
      </c>
      <c r="AL80" s="236" t="str">
        <f t="shared" si="4"/>
        <v/>
      </c>
      <c r="AM80" s="236"/>
    </row>
    <row r="81" spans="1:39"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f>
        <v>0</v>
      </c>
      <c r="AK81" s="112" t="str">
        <f t="shared" si="3"/>
        <v/>
      </c>
      <c r="AL81" s="236" t="str">
        <f t="shared" si="4"/>
        <v/>
      </c>
      <c r="AM81" s="236"/>
    </row>
    <row r="82" spans="1:39"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f>
        <v>0</v>
      </c>
      <c r="AK82" s="112" t="str">
        <f t="shared" si="3"/>
        <v/>
      </c>
      <c r="AL82" s="236" t="str">
        <f t="shared" si="4"/>
        <v/>
      </c>
      <c r="AM82" s="236"/>
    </row>
    <row r="83" spans="1:39"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f>
        <v>0</v>
      </c>
      <c r="AK83" s="112" t="str">
        <f t="shared" si="3"/>
        <v/>
      </c>
      <c r="AL83" s="236" t="str">
        <f t="shared" si="4"/>
        <v/>
      </c>
      <c r="AM83" s="236"/>
    </row>
    <row r="84" spans="1:39"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f>
        <v>0</v>
      </c>
      <c r="AK84" s="112" t="str">
        <f t="shared" si="3"/>
        <v/>
      </c>
      <c r="AL84" s="236" t="str">
        <f t="shared" si="4"/>
        <v/>
      </c>
      <c r="AM84" s="236"/>
    </row>
    <row r="85" spans="1:39"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f>
        <v>0</v>
      </c>
      <c r="AK85" s="112" t="str">
        <f t="shared" si="3"/>
        <v/>
      </c>
      <c r="AL85" s="236" t="str">
        <f t="shared" si="4"/>
        <v/>
      </c>
      <c r="AM85" s="236"/>
    </row>
    <row r="86" spans="1:39"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f>
        <v>0</v>
      </c>
      <c r="AK86" s="112" t="str">
        <f t="shared" si="3"/>
        <v/>
      </c>
      <c r="AL86" s="236" t="str">
        <f t="shared" si="4"/>
        <v/>
      </c>
      <c r="AM86" s="236"/>
    </row>
    <row r="87" spans="1:39"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f>
        <v>0</v>
      </c>
      <c r="AK87" s="112" t="str">
        <f t="shared" si="3"/>
        <v/>
      </c>
      <c r="AL87" s="236" t="str">
        <f t="shared" si="4"/>
        <v/>
      </c>
      <c r="AM87" s="236"/>
    </row>
    <row r="88" spans="1:39"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f>
        <v>0</v>
      </c>
      <c r="AK88" s="112" t="str">
        <f t="shared" si="3"/>
        <v/>
      </c>
      <c r="AL88" s="236" t="str">
        <f t="shared" si="4"/>
        <v/>
      </c>
      <c r="AM88" s="236"/>
    </row>
    <row r="89" spans="1:39"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f>
        <v>0</v>
      </c>
      <c r="AK89" s="112" t="str">
        <f t="shared" si="3"/>
        <v/>
      </c>
      <c r="AL89" s="236" t="str">
        <f t="shared" si="4"/>
        <v/>
      </c>
      <c r="AM89" s="236"/>
    </row>
    <row r="90" spans="1:39"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f>
        <v>0</v>
      </c>
      <c r="AK90" s="112" t="str">
        <f t="shared" si="3"/>
        <v/>
      </c>
      <c r="AL90" s="236" t="str">
        <f t="shared" si="4"/>
        <v/>
      </c>
      <c r="AM90" s="236"/>
    </row>
    <row r="91" spans="1:39"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f>
        <v>0</v>
      </c>
      <c r="AK91" s="112" t="str">
        <f t="shared" si="3"/>
        <v/>
      </c>
      <c r="AL91" s="236" t="str">
        <f t="shared" si="4"/>
        <v/>
      </c>
      <c r="AM91" s="236"/>
    </row>
    <row r="92" spans="1:39"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f>
        <v>0</v>
      </c>
      <c r="AK92" s="112" t="str">
        <f t="shared" si="3"/>
        <v/>
      </c>
      <c r="AL92" s="236" t="str">
        <f t="shared" si="4"/>
        <v/>
      </c>
      <c r="AM92" s="236"/>
    </row>
    <row r="93" spans="1:39"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f>
        <v>0</v>
      </c>
      <c r="AK93" s="112" t="str">
        <f t="shared" si="3"/>
        <v/>
      </c>
      <c r="AL93" s="236" t="str">
        <f t="shared" si="4"/>
        <v/>
      </c>
      <c r="AM93" s="236"/>
    </row>
    <row r="94" spans="1:39"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f>
        <v>0</v>
      </c>
      <c r="AK94" s="112" t="str">
        <f t="shared" si="3"/>
        <v/>
      </c>
      <c r="AL94" s="236" t="str">
        <f t="shared" si="4"/>
        <v/>
      </c>
      <c r="AM94" s="236"/>
    </row>
    <row r="95" spans="1:39"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f>
        <v>0</v>
      </c>
      <c r="AK95" s="112" t="str">
        <f t="shared" si="3"/>
        <v/>
      </c>
      <c r="AL95" s="236" t="str">
        <f t="shared" si="4"/>
        <v/>
      </c>
      <c r="AM95" s="236"/>
    </row>
    <row r="96" spans="1:39"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f>
        <v>0</v>
      </c>
      <c r="AK96" s="112" t="str">
        <f t="shared" si="3"/>
        <v/>
      </c>
      <c r="AL96" s="236" t="str">
        <f t="shared" si="4"/>
        <v/>
      </c>
      <c r="AM96" s="236"/>
    </row>
    <row r="97" spans="1:39"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f>
        <v>0</v>
      </c>
      <c r="AK97" s="112" t="str">
        <f t="shared" si="3"/>
        <v/>
      </c>
      <c r="AL97" s="236" t="str">
        <f t="shared" si="4"/>
        <v/>
      </c>
      <c r="AM97" s="236"/>
    </row>
    <row r="98" spans="1:39"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f>
        <v>0</v>
      </c>
      <c r="AK98" s="112" t="str">
        <f t="shared" si="3"/>
        <v/>
      </c>
      <c r="AL98" s="236" t="str">
        <f t="shared" si="4"/>
        <v/>
      </c>
      <c r="AM98" s="236"/>
    </row>
    <row r="99" spans="1:39"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f>
        <v>0</v>
      </c>
      <c r="AK99" s="112" t="str">
        <f t="shared" si="3"/>
        <v/>
      </c>
      <c r="AL99" s="236" t="str">
        <f t="shared" si="4"/>
        <v/>
      </c>
      <c r="AM99" s="236"/>
    </row>
    <row r="100" spans="1:39"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f>
        <v>0</v>
      </c>
      <c r="AK100" s="112" t="str">
        <f t="shared" si="3"/>
        <v/>
      </c>
      <c r="AL100" s="236" t="str">
        <f t="shared" si="4"/>
        <v/>
      </c>
      <c r="AM100" s="236"/>
    </row>
    <row r="101" spans="1:39"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f>
        <v>0</v>
      </c>
      <c r="AK101" s="112" t="str">
        <f t="shared" si="3"/>
        <v/>
      </c>
      <c r="AL101" s="236" t="str">
        <f t="shared" si="4"/>
        <v/>
      </c>
      <c r="AM101" s="236"/>
    </row>
    <row r="102" spans="1:39"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f>
        <v>0</v>
      </c>
      <c r="AK102" s="112" t="str">
        <f t="shared" si="3"/>
        <v/>
      </c>
      <c r="AL102" s="236" t="str">
        <f t="shared" si="4"/>
        <v/>
      </c>
      <c r="AM102" s="236"/>
    </row>
    <row r="103" spans="1:39"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f>
        <v>0</v>
      </c>
      <c r="AK103" s="112" t="str">
        <f t="shared" si="3"/>
        <v/>
      </c>
      <c r="AL103" s="236" t="str">
        <f t="shared" si="4"/>
        <v/>
      </c>
      <c r="AM103" s="236"/>
    </row>
    <row r="104" spans="1:39"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f>
        <v>0</v>
      </c>
      <c r="AK104" s="112" t="str">
        <f t="shared" si="3"/>
        <v/>
      </c>
      <c r="AL104" s="236" t="str">
        <f t="shared" si="4"/>
        <v/>
      </c>
      <c r="AM104" s="236"/>
    </row>
    <row r="105" spans="1:39"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f>
        <v>0</v>
      </c>
      <c r="AK105" s="112" t="str">
        <f t="shared" si="3"/>
        <v/>
      </c>
      <c r="AL105" s="236" t="str">
        <f t="shared" si="4"/>
        <v/>
      </c>
      <c r="AM105" s="236"/>
    </row>
    <row r="106" spans="1:39"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f>
        <v>0</v>
      </c>
      <c r="AK106" s="112" t="str">
        <f t="shared" si="3"/>
        <v/>
      </c>
      <c r="AL106" s="236" t="str">
        <f t="shared" si="4"/>
        <v/>
      </c>
      <c r="AM106" s="236"/>
    </row>
    <row r="107" spans="1:39"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f>
        <v>0</v>
      </c>
      <c r="AK107" s="112" t="str">
        <f t="shared" si="3"/>
        <v/>
      </c>
      <c r="AL107" s="236" t="str">
        <f t="shared" si="4"/>
        <v/>
      </c>
      <c r="AM107" s="236"/>
    </row>
    <row r="108" spans="1:39"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f>
        <v>0</v>
      </c>
      <c r="AK108" s="112" t="str">
        <f t="shared" si="3"/>
        <v/>
      </c>
      <c r="AL108" s="236" t="str">
        <f t="shared" si="4"/>
        <v/>
      </c>
      <c r="AM108" s="236"/>
    </row>
    <row r="109" spans="1:39"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f>
        <v>0</v>
      </c>
      <c r="AK109" s="112" t="str">
        <f t="shared" si="3"/>
        <v/>
      </c>
      <c r="AL109" s="236" t="str">
        <f t="shared" si="4"/>
        <v/>
      </c>
      <c r="AM109" s="236"/>
    </row>
    <row r="110" spans="1:39"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f>
        <v>0</v>
      </c>
      <c r="AK110" s="112" t="str">
        <f t="shared" si="3"/>
        <v/>
      </c>
      <c r="AL110" s="236" t="str">
        <f t="shared" si="4"/>
        <v/>
      </c>
      <c r="AM110" s="236"/>
    </row>
    <row r="111" spans="1:39"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f>
        <v>0</v>
      </c>
      <c r="AK111" s="112" t="str">
        <f t="shared" si="3"/>
        <v/>
      </c>
      <c r="AL111" s="236" t="str">
        <f t="shared" si="4"/>
        <v/>
      </c>
      <c r="AM111" s="236"/>
    </row>
    <row r="112" spans="1:39"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f>
        <v>0</v>
      </c>
      <c r="AK112" s="112" t="str">
        <f t="shared" si="3"/>
        <v/>
      </c>
      <c r="AL112" s="236" t="str">
        <f t="shared" si="4"/>
        <v/>
      </c>
      <c r="AM112" s="236"/>
    </row>
    <row r="113" spans="1:39"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f>
        <v>0</v>
      </c>
      <c r="AK113" s="112" t="str">
        <f t="shared" si="3"/>
        <v/>
      </c>
      <c r="AL113" s="236" t="str">
        <f t="shared" si="4"/>
        <v/>
      </c>
      <c r="AM113" s="236"/>
    </row>
    <row r="114" spans="1:39"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f>
        <v>0</v>
      </c>
      <c r="AK114" s="112" t="str">
        <f t="shared" si="3"/>
        <v/>
      </c>
      <c r="AL114" s="236" t="str">
        <f t="shared" si="4"/>
        <v/>
      </c>
      <c r="AM114" s="236"/>
    </row>
    <row r="115" spans="1:39"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f>
        <v>0</v>
      </c>
      <c r="AK115" s="112" t="str">
        <f t="shared" si="3"/>
        <v/>
      </c>
      <c r="AL115" s="236" t="str">
        <f t="shared" si="4"/>
        <v/>
      </c>
      <c r="AM115" s="236"/>
    </row>
    <row r="116" spans="1:39"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f>
        <v>0</v>
      </c>
      <c r="AK116" s="112" t="str">
        <f t="shared" si="3"/>
        <v/>
      </c>
      <c r="AL116" s="236" t="str">
        <f t="shared" si="4"/>
        <v/>
      </c>
      <c r="AM116" s="236"/>
    </row>
    <row r="117" spans="1:39"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f>
        <v>0</v>
      </c>
      <c r="AK117" s="112" t="str">
        <f t="shared" si="3"/>
        <v/>
      </c>
      <c r="AL117" s="236" t="str">
        <f t="shared" si="4"/>
        <v/>
      </c>
      <c r="AM117" s="236"/>
    </row>
    <row r="118" spans="1:39"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f>
        <v>0</v>
      </c>
      <c r="AK118" s="112" t="str">
        <f t="shared" si="3"/>
        <v/>
      </c>
      <c r="AL118" s="236" t="str">
        <f t="shared" si="4"/>
        <v/>
      </c>
      <c r="AM118" s="236"/>
    </row>
    <row r="119" spans="1:39"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f>
        <v>0</v>
      </c>
      <c r="AK119" s="112" t="str">
        <f t="shared" si="3"/>
        <v/>
      </c>
      <c r="AL119" s="236" t="str">
        <f t="shared" si="4"/>
        <v/>
      </c>
      <c r="AM119" s="236"/>
    </row>
    <row r="120" spans="1:39"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f>
        <v>0</v>
      </c>
      <c r="AK120" s="112" t="str">
        <f t="shared" si="3"/>
        <v/>
      </c>
      <c r="AL120" s="236" t="str">
        <f t="shared" si="4"/>
        <v/>
      </c>
      <c r="AM120" s="236"/>
    </row>
    <row r="121" spans="1:39"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f>
        <v>0</v>
      </c>
      <c r="AK121" s="112" t="str">
        <f t="shared" si="3"/>
        <v/>
      </c>
      <c r="AL121" s="236" t="str">
        <f t="shared" si="4"/>
        <v/>
      </c>
      <c r="AM121" s="236"/>
    </row>
    <row r="122" spans="1:39"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f>
        <v>0</v>
      </c>
      <c r="AK122" s="112" t="str">
        <f t="shared" si="3"/>
        <v/>
      </c>
      <c r="AL122" s="236" t="str">
        <f t="shared" si="4"/>
        <v/>
      </c>
      <c r="AM122" s="236"/>
    </row>
    <row r="123" spans="1:39"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f>
        <v>0</v>
      </c>
      <c r="AK123" s="112" t="str">
        <f t="shared" si="3"/>
        <v/>
      </c>
      <c r="AL123" s="236" t="str">
        <f t="shared" si="4"/>
        <v/>
      </c>
      <c r="AM123" s="236"/>
    </row>
    <row r="124" spans="1:39"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f>
        <v>0</v>
      </c>
      <c r="AK124" s="112" t="str">
        <f t="shared" si="3"/>
        <v/>
      </c>
      <c r="AL124" s="236" t="str">
        <f t="shared" si="4"/>
        <v/>
      </c>
      <c r="AM124" s="236"/>
    </row>
    <row r="125" spans="1:39"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f>
        <v>0</v>
      </c>
      <c r="AK125" s="112" t="str">
        <f t="shared" si="3"/>
        <v/>
      </c>
      <c r="AL125" s="236" t="str">
        <f t="shared" si="4"/>
        <v/>
      </c>
      <c r="AM125" s="236"/>
    </row>
    <row r="126" spans="1:39"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f>
        <v>0</v>
      </c>
      <c r="AK126" s="112" t="str">
        <f t="shared" si="3"/>
        <v/>
      </c>
      <c r="AL126" s="236" t="str">
        <f t="shared" si="4"/>
        <v/>
      </c>
      <c r="AM126" s="236"/>
    </row>
    <row r="127" spans="1:39"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f>
        <v>0</v>
      </c>
      <c r="AK127" s="112" t="str">
        <f t="shared" si="3"/>
        <v/>
      </c>
      <c r="AL127" s="236" t="str">
        <f t="shared" si="4"/>
        <v/>
      </c>
      <c r="AM127" s="236"/>
    </row>
    <row r="128" spans="1:39"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f>
        <v>0</v>
      </c>
      <c r="AK128" s="112" t="str">
        <f t="shared" si="3"/>
        <v/>
      </c>
      <c r="AL128" s="236" t="str">
        <f t="shared" si="4"/>
        <v/>
      </c>
      <c r="AM128" s="236"/>
    </row>
    <row r="129" spans="1:39"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f>
        <v>0</v>
      </c>
      <c r="AK129" s="112" t="str">
        <f t="shared" si="3"/>
        <v/>
      </c>
      <c r="AL129" s="236" t="str">
        <f t="shared" si="4"/>
        <v/>
      </c>
      <c r="AM129" s="236"/>
    </row>
    <row r="130" spans="1:39"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f>
        <v>0</v>
      </c>
      <c r="AK130" s="112" t="str">
        <f t="shared" si="3"/>
        <v/>
      </c>
      <c r="AL130" s="236" t="str">
        <f t="shared" si="4"/>
        <v/>
      </c>
      <c r="AM130" s="236"/>
    </row>
    <row r="131" spans="1:39"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f>
        <v>0</v>
      </c>
      <c r="AK131" s="112" t="str">
        <f t="shared" si="3"/>
        <v/>
      </c>
      <c r="AL131" s="236" t="str">
        <f t="shared" si="4"/>
        <v/>
      </c>
      <c r="AM131" s="236"/>
    </row>
    <row r="132" spans="1:39"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f>
        <v>0</v>
      </c>
      <c r="AK132" s="112" t="str">
        <f t="shared" si="3"/>
        <v/>
      </c>
      <c r="AL132" s="236" t="str">
        <f t="shared" si="4"/>
        <v/>
      </c>
      <c r="AM132" s="236"/>
    </row>
    <row r="133" spans="1:39"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f>
        <v>0</v>
      </c>
      <c r="AK133" s="112" t="str">
        <f t="shared" si="3"/>
        <v/>
      </c>
      <c r="AL133" s="236" t="str">
        <f t="shared" si="4"/>
        <v/>
      </c>
      <c r="AM133" s="236"/>
    </row>
    <row r="134" spans="1:39"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f>
        <v>0</v>
      </c>
      <c r="AK134" s="112" t="str">
        <f t="shared" si="3"/>
        <v/>
      </c>
      <c r="AL134" s="236" t="str">
        <f t="shared" si="4"/>
        <v/>
      </c>
      <c r="AM134" s="236"/>
    </row>
    <row r="135" spans="1:39"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f>
        <v>0</v>
      </c>
      <c r="AK135" s="112" t="str">
        <f t="shared" si="3"/>
        <v/>
      </c>
      <c r="AL135" s="236" t="str">
        <f t="shared" si="4"/>
        <v/>
      </c>
      <c r="AM135" s="236"/>
    </row>
    <row r="136" spans="1:39"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f>
        <v>0</v>
      </c>
      <c r="AK136" s="112" t="str">
        <f t="shared" si="3"/>
        <v/>
      </c>
      <c r="AL136" s="236" t="str">
        <f t="shared" si="4"/>
        <v/>
      </c>
      <c r="AM136" s="236"/>
    </row>
    <row r="137" spans="1:39"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f>
        <v>0</v>
      </c>
      <c r="AK137" s="112" t="str">
        <f t="shared" si="3"/>
        <v/>
      </c>
      <c r="AL137" s="236" t="str">
        <f t="shared" si="4"/>
        <v/>
      </c>
      <c r="AM137" s="236"/>
    </row>
    <row r="138" spans="1:39"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f>
        <v>0</v>
      </c>
      <c r="AK138" s="112" t="str">
        <f t="shared" si="3"/>
        <v/>
      </c>
      <c r="AL138" s="236" t="str">
        <f t="shared" si="4"/>
        <v/>
      </c>
      <c r="AM138" s="236"/>
    </row>
    <row r="139" spans="1:39"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f>
        <v>0</v>
      </c>
      <c r="AK139" s="112" t="str">
        <f t="shared" si="3"/>
        <v/>
      </c>
      <c r="AL139" s="236" t="str">
        <f t="shared" si="4"/>
        <v/>
      </c>
      <c r="AM139" s="236"/>
    </row>
    <row r="140" spans="1:39"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f>
        <v>0</v>
      </c>
      <c r="AK140" s="112" t="str">
        <f t="shared" si="3"/>
        <v/>
      </c>
      <c r="AL140" s="236" t="str">
        <f t="shared" si="4"/>
        <v/>
      </c>
      <c r="AM140" s="236"/>
    </row>
    <row r="141" spans="1:39"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f>
        <v>0</v>
      </c>
      <c r="AK141" s="112" t="str">
        <f t="shared" si="3"/>
        <v/>
      </c>
      <c r="AL141" s="236" t="str">
        <f t="shared" si="4"/>
        <v/>
      </c>
      <c r="AM141" s="236"/>
    </row>
    <row r="142" spans="1:39"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f>
        <v>0</v>
      </c>
      <c r="AK142" s="112" t="str">
        <f t="shared" si="3"/>
        <v/>
      </c>
      <c r="AL142" s="236" t="str">
        <f t="shared" si="4"/>
        <v/>
      </c>
      <c r="AM142" s="236"/>
    </row>
    <row r="143" spans="1:39"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f>
        <v>0</v>
      </c>
      <c r="AK144" s="112" t="str">
        <f t="shared" si="5"/>
        <v/>
      </c>
      <c r="AL144" s="236" t="str">
        <f t="shared" si="6"/>
        <v/>
      </c>
      <c r="AM144" s="236"/>
    </row>
    <row r="145" spans="1:39"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f>
        <v>0</v>
      </c>
      <c r="AK145" s="112" t="str">
        <f t="shared" si="5"/>
        <v/>
      </c>
      <c r="AL145" s="236" t="str">
        <f t="shared" si="6"/>
        <v/>
      </c>
      <c r="AM145" s="236"/>
    </row>
    <row r="146" spans="1:39"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f>
        <v>0</v>
      </c>
      <c r="AK146" s="112" t="str">
        <f t="shared" si="5"/>
        <v/>
      </c>
      <c r="AL146" s="236" t="str">
        <f t="shared" si="6"/>
        <v/>
      </c>
      <c r="AM146" s="236"/>
    </row>
    <row r="147" spans="1:39"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f>
        <v>0</v>
      </c>
      <c r="AK147" s="112" t="str">
        <f t="shared" si="5"/>
        <v/>
      </c>
      <c r="AL147" s="236" t="str">
        <f t="shared" si="6"/>
        <v/>
      </c>
      <c r="AM147" s="236"/>
    </row>
    <row r="148" spans="1:39"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f>
        <v>0</v>
      </c>
      <c r="AK148" s="112" t="str">
        <f t="shared" si="5"/>
        <v/>
      </c>
      <c r="AL148" s="236" t="str">
        <f t="shared" si="6"/>
        <v/>
      </c>
      <c r="AM148" s="236"/>
    </row>
    <row r="149" spans="1:39"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f>
        <v>0</v>
      </c>
      <c r="AK149" s="112" t="str">
        <f t="shared" si="5"/>
        <v/>
      </c>
      <c r="AL149" s="236" t="str">
        <f t="shared" si="6"/>
        <v/>
      </c>
      <c r="AM149" s="236"/>
    </row>
    <row r="150" spans="1:39"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f>
        <v>0</v>
      </c>
      <c r="AK150" s="112" t="str">
        <f t="shared" si="5"/>
        <v/>
      </c>
      <c r="AL150" s="236" t="str">
        <f t="shared" si="6"/>
        <v/>
      </c>
      <c r="AM150" s="236"/>
    </row>
    <row r="151" spans="1:39"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f>
        <v>0</v>
      </c>
      <c r="AK151" s="112" t="str">
        <f t="shared" si="5"/>
        <v/>
      </c>
      <c r="AL151" s="236" t="str">
        <f t="shared" si="6"/>
        <v/>
      </c>
      <c r="AM151" s="236"/>
    </row>
    <row r="152" spans="1:39"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f>
        <v>0</v>
      </c>
      <c r="AK152" s="112" t="str">
        <f t="shared" si="5"/>
        <v/>
      </c>
      <c r="AL152" s="236" t="str">
        <f t="shared" si="6"/>
        <v/>
      </c>
      <c r="AM152" s="236"/>
    </row>
    <row r="153" spans="1:39"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f>
        <v>0</v>
      </c>
      <c r="AK153" s="112" t="str">
        <f t="shared" si="5"/>
        <v/>
      </c>
      <c r="AL153" s="236" t="str">
        <f t="shared" si="6"/>
        <v/>
      </c>
      <c r="AM153" s="236"/>
    </row>
    <row r="154" spans="1:39"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f>
        <v>0</v>
      </c>
      <c r="AK154" s="112" t="str">
        <f t="shared" si="5"/>
        <v/>
      </c>
      <c r="AL154" s="236" t="str">
        <f t="shared" si="6"/>
        <v/>
      </c>
      <c r="AM154" s="236"/>
    </row>
    <row r="155" spans="1:39"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f>
        <v>0</v>
      </c>
      <c r="AK155" s="112" t="str">
        <f t="shared" si="5"/>
        <v/>
      </c>
      <c r="AL155" s="236" t="str">
        <f t="shared" si="6"/>
        <v/>
      </c>
      <c r="AM155" s="236"/>
    </row>
    <row r="156" spans="1:39"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f>
        <v>0</v>
      </c>
      <c r="AK156" s="112" t="str">
        <f t="shared" si="5"/>
        <v/>
      </c>
      <c r="AL156" s="236" t="str">
        <f t="shared" si="6"/>
        <v/>
      </c>
      <c r="AM156" s="236"/>
    </row>
    <row r="157" spans="1:39"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f>
        <v>0</v>
      </c>
      <c r="AK157" s="112" t="str">
        <f t="shared" si="5"/>
        <v/>
      </c>
      <c r="AL157" s="236" t="str">
        <f t="shared" si="6"/>
        <v/>
      </c>
      <c r="AM157" s="236"/>
    </row>
    <row r="158" spans="1:39"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f>
        <v>0</v>
      </c>
      <c r="AK158" s="112" t="str">
        <f t="shared" si="5"/>
        <v/>
      </c>
      <c r="AL158" s="236" t="str">
        <f t="shared" si="6"/>
        <v/>
      </c>
      <c r="AM158" s="236"/>
    </row>
    <row r="159" spans="1:39"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f>
        <v>0</v>
      </c>
      <c r="AK159" s="112" t="str">
        <f t="shared" si="5"/>
        <v/>
      </c>
      <c r="AL159" s="236" t="str">
        <f t="shared" si="6"/>
        <v/>
      </c>
      <c r="AM159" s="236"/>
    </row>
    <row r="160" spans="1:39"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f>
        <v>0</v>
      </c>
      <c r="AK160" s="112" t="str">
        <f t="shared" si="5"/>
        <v/>
      </c>
      <c r="AL160" s="236" t="str">
        <f t="shared" si="6"/>
        <v/>
      </c>
      <c r="AM160" s="236"/>
    </row>
    <row r="161" spans="1:40"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f>
        <v>0</v>
      </c>
      <c r="AK161" s="112" t="str">
        <f t="shared" si="5"/>
        <v/>
      </c>
      <c r="AL161" s="236" t="str">
        <f t="shared" si="6"/>
        <v/>
      </c>
      <c r="AM161" s="236"/>
    </row>
    <row r="162" spans="1:40"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f>
        <v>0</v>
      </c>
      <c r="AK162" s="112" t="str">
        <f t="shared" si="5"/>
        <v/>
      </c>
      <c r="AL162" s="236" t="str">
        <f t="shared" si="6"/>
        <v/>
      </c>
      <c r="AM162" s="236"/>
    </row>
    <row r="163" spans="1:40"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f>
        <v>0</v>
      </c>
      <c r="AK163" s="112" t="str">
        <f t="shared" si="5"/>
        <v/>
      </c>
      <c r="AL163" s="236" t="str">
        <f t="shared" si="6"/>
        <v/>
      </c>
    </row>
    <row r="164" spans="1:40"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c r="AN164" s="112"/>
    </row>
    <row r="165" spans="1:40"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M165" s="113"/>
    </row>
    <row r="166" spans="1:40"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40"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40" ht="29.25" customHeight="1" x14ac:dyDescent="0.25"/>
    <row r="169" spans="1:40" ht="29.25" customHeight="1" x14ac:dyDescent="0.25"/>
    <row r="170" spans="1:40" ht="29.25" customHeight="1" x14ac:dyDescent="0.25"/>
  </sheetData>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D14:AH163">
    <cfRule type="cellIs" dxfId="88" priority="19" operator="equal">
      <formula>1</formula>
    </cfRule>
  </conditionalFormatting>
  <conditionalFormatting sqref="AC5:AI5">
    <cfRule type="expression" dxfId="87" priority="13">
      <formula>$AI$5&lt;&gt;""</formula>
    </cfRule>
  </conditionalFormatting>
  <conditionalFormatting sqref="U8:AI8">
    <cfRule type="expression" dxfId="86" priority="16">
      <formula>$AI$8&lt;&gt;""</formula>
    </cfRule>
  </conditionalFormatting>
  <conditionalFormatting sqref="AC6:AI6">
    <cfRule type="expression" dxfId="85" priority="14">
      <formula>$AI$6&lt;&gt;""</formula>
    </cfRule>
  </conditionalFormatting>
  <conditionalFormatting sqref="H6:O6">
    <cfRule type="expression" dxfId="84" priority="11">
      <formula>$H$6&lt;&gt;""</formula>
    </cfRule>
  </conditionalFormatting>
  <conditionalFormatting sqref="V7:AI7">
    <cfRule type="expression" dxfId="83" priority="15">
      <formula>$AI$7&lt;&gt;""</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 allowBlank="1" showInputMessage="1" showErrorMessage="1" promptTitle="別紙1より施設種別を選択してください。" prompt="選択内容が自動で反映されます。" sqref="H5:R5"/>
    <dataValidation allowBlank="1" showInputMessage="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7606636A-96E4-466E-8F94-94A91349C571}">
            <xm:f>集計シート!$W14="×"</xm:f>
            <x14:dxf>
              <fill>
                <patternFill>
                  <bgColor rgb="FFFF0000"/>
                </patternFill>
              </fill>
            </x14:dxf>
          </x14:cfRule>
          <x14:cfRule type="expression" priority="5" id="{6024DBF3-C689-48B7-AE85-BC8B6D9128C2}">
            <xm:f>集計シート!$V14="×"</xm:f>
            <x14:dxf>
              <fill>
                <patternFill>
                  <bgColor rgb="FFFF0000"/>
                </patternFill>
              </fill>
            </x14:dxf>
          </x14:cfRule>
          <x14:cfRule type="expression" priority="6" id="{9AC0B82F-D95D-4ABE-97B7-B08C2336CE50}">
            <xm:f>集計シート!$U14="×"</xm:f>
            <x14:dxf>
              <fill>
                <patternFill>
                  <bgColor rgb="FFFF0000"/>
                </patternFill>
              </fill>
            </x14:dxf>
          </x14:cfRule>
          <xm:sqref>D14:AH163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election activeCell="AI1" sqref="AI1"/>
    </sheetView>
  </sheetViews>
  <sheetFormatPr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9" style="111" hidden="1" customWidth="1"/>
    <col min="41" max="46" width="9" style="111" customWidth="1"/>
    <col min="47" max="16384" width="9" style="111"/>
  </cols>
  <sheetData>
    <row r="1" spans="1:46" ht="29.25" customHeight="1" thickBot="1" x14ac:dyDescent="0.3">
      <c r="AI1" s="23" t="s">
        <v>167</v>
      </c>
    </row>
    <row r="2" spans="1:46"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5</v>
      </c>
    </row>
    <row r="5" spans="1:46"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25"/>
      <c r="AH5" s="25"/>
      <c r="AI5" s="77" t="str">
        <f>IF(COUNTIF(集計シート!$X$14:$X$163,"×")&gt;0,"利用者名は別紙2-2に入力してください。","")</f>
        <v/>
      </c>
      <c r="AK5" s="111" t="s">
        <v>12</v>
      </c>
      <c r="AM5" s="111">
        <v>200</v>
      </c>
      <c r="AN5" s="111">
        <v>2</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4" t="s">
        <v>5</v>
      </c>
      <c r="D7" s="445"/>
      <c r="E7" s="446" t="s">
        <v>6</v>
      </c>
      <c r="F7" s="447"/>
      <c r="G7" s="447"/>
      <c r="H7" s="448" t="str">
        <f>IF(H5=AK4,AM4,IF(H5=AK5,AM5,""))</f>
        <v/>
      </c>
      <c r="I7" s="448"/>
      <c r="J7" s="449" t="s">
        <v>7</v>
      </c>
      <c r="K7" s="450"/>
      <c r="L7" s="451" t="s">
        <v>8</v>
      </c>
      <c r="M7" s="452"/>
      <c r="N7" s="452"/>
      <c r="O7" s="79" t="str">
        <f>IF(H5="大規模施設等（定員30人以上）",AN4,IF(H5="小規模施設等（定員29人以下）",AN5,""))</f>
        <v/>
      </c>
      <c r="P7" s="80" t="s">
        <v>9</v>
      </c>
      <c r="Q7" s="449" t="s">
        <v>10</v>
      </c>
      <c r="R7" s="450"/>
      <c r="T7" s="25"/>
      <c r="AI7" s="120" t="str">
        <f>IF(COUNTIF(集計シート!$V$14:$V$163,"×")&gt;0,"別紙1の4の要件を満たしていない場合は、療養日数が10日以内になるようにしてください。","")</f>
        <v/>
      </c>
      <c r="AK7" s="187" t="s">
        <v>104</v>
      </c>
      <c r="AL7" s="191" t="s">
        <v>105</v>
      </c>
      <c r="AM7" s="192"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K9" s="193"/>
      <c r="AL9" s="193"/>
      <c r="AM9" s="193"/>
    </row>
    <row r="10" spans="1:46" s="112" customFormat="1" ht="30" customHeight="1" x14ac:dyDescent="0.4">
      <c r="A10" s="41"/>
      <c r="B10" s="42"/>
      <c r="C10" s="43" t="s">
        <v>15</v>
      </c>
      <c r="D10" s="44">
        <v>8</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3"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4"/>
      <c r="AL11" s="236"/>
      <c r="AM11" s="236"/>
    </row>
    <row r="12" spans="1:46" s="112" customFormat="1" ht="30" customHeight="1" thickBot="1" x14ac:dyDescent="0.35">
      <c r="A12" s="431" t="s">
        <v>150</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K12" s="112" t="s">
        <v>107</v>
      </c>
      <c r="AL12" s="236" t="s">
        <v>109</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SUM('（別紙2-1）4月1日～4月30日'!D14:AG14,'（別紙2-2）5月1日～5月31日'!D14:AH14,'（別紙2-3）6月1日～6月30日'!D14:AG14,'（別紙2-4）7月1日～7月31日'!D14:AH14,'（別紙2-5）8月1日～8月31日'!D14:AH14)</f>
        <v>0</v>
      </c>
      <c r="AK14" s="112" t="str">
        <f>IFERROR(MATCH(0,INDEX(0/($D14:$AH14&lt;&gt;""),),0),"")</f>
        <v/>
      </c>
      <c r="AL14" s="236" t="str">
        <f>IFERROR(MATCH(MAX($D14:$AH14)+1,$D14:$AH14,1),"")</f>
        <v/>
      </c>
      <c r="AM14" s="236"/>
    </row>
    <row r="15" spans="1:46"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SUM('（別紙2-1）4月1日～4月30日'!D15:AG15,'（別紙2-2）5月1日～5月31日'!D15:AH15,'（別紙2-3）6月1日～6月30日'!D15:AG15,'（別紙2-4）7月1日～7月31日'!D15:AH15,'（別紙2-5）8月1日～8月31日'!D15:AH15)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SUM('（別紙2-1）4月1日～4月30日'!D16:AG16,'（別紙2-2）5月1日～5月31日'!D16:AH16,'（別紙2-3）6月1日～6月30日'!D16:AG16,'（別紙2-4）7月1日～7月31日'!D16:AH16,'（別紙2-5）8月1日～8月31日'!D16:AH16)</f>
        <v>0</v>
      </c>
      <c r="AK16" s="112" t="str">
        <f t="shared" si="1"/>
        <v/>
      </c>
      <c r="AL16" s="236" t="str">
        <f t="shared" si="2"/>
        <v/>
      </c>
      <c r="AM16" s="236"/>
    </row>
    <row r="17" spans="1:39"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SUM('（別紙2-1）4月1日～4月30日'!D17:AG17,'（別紙2-2）5月1日～5月31日'!D17:AH17,'（別紙2-3）6月1日～6月30日'!D17:AG17,'（別紙2-4）7月1日～7月31日'!D17:AH17,'（別紙2-5）8月1日～8月31日'!D17:AH17)</f>
        <v>0</v>
      </c>
      <c r="AK17" s="112" t="str">
        <f t="shared" si="1"/>
        <v/>
      </c>
      <c r="AL17" s="236" t="str">
        <f t="shared" si="2"/>
        <v/>
      </c>
      <c r="AM17" s="236"/>
    </row>
    <row r="18" spans="1:39"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SUM('（別紙2-1）4月1日～4月30日'!D18:AG18,'（別紙2-2）5月1日～5月31日'!D18:AH18,'（別紙2-3）6月1日～6月30日'!D18:AG18,'（別紙2-4）7月1日～7月31日'!D18:AH18,'（別紙2-5）8月1日～8月31日'!D18:AH18)</f>
        <v>0</v>
      </c>
      <c r="AK18" s="112" t="str">
        <f t="shared" si="1"/>
        <v/>
      </c>
      <c r="AL18" s="236" t="str">
        <f t="shared" si="2"/>
        <v/>
      </c>
      <c r="AM18" s="236"/>
    </row>
    <row r="19" spans="1:39"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SUM('（別紙2-1）4月1日～4月30日'!D19:AG19,'（別紙2-2）5月1日～5月31日'!D19:AH19,'（別紙2-3）6月1日～6月30日'!D19:AG19,'（別紙2-4）7月1日～7月31日'!D19:AH19,'（別紙2-5）8月1日～8月31日'!D19:AH19)</f>
        <v>0</v>
      </c>
      <c r="AK19" s="112" t="str">
        <f t="shared" si="1"/>
        <v/>
      </c>
      <c r="AL19" s="236" t="str">
        <f t="shared" si="2"/>
        <v/>
      </c>
      <c r="AM19" s="236"/>
    </row>
    <row r="20" spans="1:39"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SUM('（別紙2-1）4月1日～4月30日'!D20:AG20,'（別紙2-2）5月1日～5月31日'!D20:AH20,'（別紙2-3）6月1日～6月30日'!D20:AG20,'（別紙2-4）7月1日～7月31日'!D20:AH20,'（別紙2-5）8月1日～8月31日'!D20:AH20)</f>
        <v>0</v>
      </c>
      <c r="AK20" s="112" t="str">
        <f t="shared" si="1"/>
        <v/>
      </c>
      <c r="AL20" s="236" t="str">
        <f t="shared" si="2"/>
        <v/>
      </c>
      <c r="AM20" s="236"/>
    </row>
    <row r="21" spans="1:39"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SUM('（別紙2-1）4月1日～4月30日'!D21:AG21,'（別紙2-2）5月1日～5月31日'!D21:AH21,'（別紙2-3）6月1日～6月30日'!D21:AG21,'（別紙2-4）7月1日～7月31日'!D21:AH21,'（別紙2-5）8月1日～8月31日'!D21:AH21)</f>
        <v>0</v>
      </c>
      <c r="AK21" s="112" t="str">
        <f t="shared" si="1"/>
        <v/>
      </c>
      <c r="AL21" s="236" t="str">
        <f t="shared" si="2"/>
        <v/>
      </c>
      <c r="AM21" s="236"/>
    </row>
    <row r="22" spans="1:39"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SUM('（別紙2-1）4月1日～4月30日'!D22:AG22,'（別紙2-2）5月1日～5月31日'!D22:AH22,'（別紙2-3）6月1日～6月30日'!D22:AG22,'（別紙2-4）7月1日～7月31日'!D22:AH22,'（別紙2-5）8月1日～8月31日'!D22:AH22)</f>
        <v>0</v>
      </c>
      <c r="AK22" s="112" t="str">
        <f t="shared" si="1"/>
        <v/>
      </c>
      <c r="AL22" s="236" t="str">
        <f t="shared" si="2"/>
        <v/>
      </c>
      <c r="AM22" s="236"/>
    </row>
    <row r="23" spans="1:39"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SUM('（別紙2-1）4月1日～4月30日'!D23:AG23,'（別紙2-2）5月1日～5月31日'!D23:AH23,'（別紙2-3）6月1日～6月30日'!D23:AG23,'（別紙2-4）7月1日～7月31日'!D23:AH23,'（別紙2-5）8月1日～8月31日'!D23:AH23)</f>
        <v>0</v>
      </c>
      <c r="AK23" s="112" t="str">
        <f t="shared" si="1"/>
        <v/>
      </c>
      <c r="AL23" s="236" t="str">
        <f t="shared" si="2"/>
        <v/>
      </c>
      <c r="AM23" s="236"/>
    </row>
    <row r="24" spans="1:39"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SUM('（別紙2-1）4月1日～4月30日'!D24:AG24,'（別紙2-2）5月1日～5月31日'!D24:AH24,'（別紙2-3）6月1日～6月30日'!D24:AG24,'（別紙2-4）7月1日～7月31日'!D24:AH24,'（別紙2-5）8月1日～8月31日'!D24:AH24)</f>
        <v>0</v>
      </c>
      <c r="AK24" s="112" t="str">
        <f t="shared" si="1"/>
        <v/>
      </c>
      <c r="AL24" s="236" t="str">
        <f t="shared" si="2"/>
        <v/>
      </c>
      <c r="AM24" s="236"/>
    </row>
    <row r="25" spans="1:39"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SUM('（別紙2-1）4月1日～4月30日'!D25:AG25,'（別紙2-2）5月1日～5月31日'!D25:AH25,'（別紙2-3）6月1日～6月30日'!D25:AG25,'（別紙2-4）7月1日～7月31日'!D25:AH25,'（別紙2-5）8月1日～8月31日'!D25:AH25)</f>
        <v>0</v>
      </c>
      <c r="AK25" s="112" t="str">
        <f t="shared" si="1"/>
        <v/>
      </c>
      <c r="AL25" s="236" t="str">
        <f t="shared" si="2"/>
        <v/>
      </c>
      <c r="AM25" s="236"/>
    </row>
    <row r="26" spans="1:39"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SUM('（別紙2-1）4月1日～4月30日'!D26:AG26,'（別紙2-2）5月1日～5月31日'!D26:AH26,'（別紙2-3）6月1日～6月30日'!D26:AG26,'（別紙2-4）7月1日～7月31日'!D26:AH26,'（別紙2-5）8月1日～8月31日'!D26:AH26)</f>
        <v>0</v>
      </c>
      <c r="AK26" s="112" t="str">
        <f t="shared" si="1"/>
        <v/>
      </c>
      <c r="AL26" s="236" t="str">
        <f t="shared" si="2"/>
        <v/>
      </c>
      <c r="AM26" s="236"/>
    </row>
    <row r="27" spans="1:39"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SUM('（別紙2-1）4月1日～4月30日'!D27:AG27,'（別紙2-2）5月1日～5月31日'!D27:AH27,'（別紙2-3）6月1日～6月30日'!D27:AG27,'（別紙2-4）7月1日～7月31日'!D27:AH27,'（別紙2-5）8月1日～8月31日'!D27:AH27)</f>
        <v>0</v>
      </c>
      <c r="AK27" s="112" t="str">
        <f t="shared" si="1"/>
        <v/>
      </c>
      <c r="AL27" s="236" t="str">
        <f t="shared" si="2"/>
        <v/>
      </c>
      <c r="AM27" s="236"/>
    </row>
    <row r="28" spans="1:39"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SUM('（別紙2-1）4月1日～4月30日'!D28:AG28,'（別紙2-2）5月1日～5月31日'!D28:AH28,'（別紙2-3）6月1日～6月30日'!D28:AG28,'（別紙2-4）7月1日～7月31日'!D28:AH28,'（別紙2-5）8月1日～8月31日'!D28:AH28)</f>
        <v>0</v>
      </c>
      <c r="AK28" s="112" t="str">
        <f t="shared" si="1"/>
        <v/>
      </c>
      <c r="AL28" s="236" t="str">
        <f t="shared" si="2"/>
        <v/>
      </c>
      <c r="AM28" s="236"/>
    </row>
    <row r="29" spans="1:39"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SUM('（別紙2-1）4月1日～4月30日'!D29:AG29,'（別紙2-2）5月1日～5月31日'!D29:AH29,'（別紙2-3）6月1日～6月30日'!D29:AG29,'（別紙2-4）7月1日～7月31日'!D29:AH29,'（別紙2-5）8月1日～8月31日'!D29:AH29)</f>
        <v>0</v>
      </c>
      <c r="AK29" s="112" t="str">
        <f t="shared" si="1"/>
        <v/>
      </c>
      <c r="AL29" s="236" t="str">
        <f t="shared" si="2"/>
        <v/>
      </c>
      <c r="AM29" s="236"/>
    </row>
    <row r="30" spans="1:39"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SUM('（別紙2-1）4月1日～4月30日'!D30:AG30,'（別紙2-2）5月1日～5月31日'!D30:AH30,'（別紙2-3）6月1日～6月30日'!D30:AG30,'（別紙2-4）7月1日～7月31日'!D30:AH30,'（別紙2-5）8月1日～8月31日'!D30:AH30)</f>
        <v>0</v>
      </c>
      <c r="AK30" s="112" t="str">
        <f t="shared" si="1"/>
        <v/>
      </c>
      <c r="AL30" s="236" t="str">
        <f t="shared" si="2"/>
        <v/>
      </c>
      <c r="AM30" s="236"/>
    </row>
    <row r="31" spans="1:39"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SUM('（別紙2-1）4月1日～4月30日'!D31:AG31,'（別紙2-2）5月1日～5月31日'!D31:AH31,'（別紙2-3）6月1日～6月30日'!D31:AG31,'（別紙2-4）7月1日～7月31日'!D31:AH31,'（別紙2-5）8月1日～8月31日'!D31:AH31)</f>
        <v>0</v>
      </c>
      <c r="AK31" s="112" t="str">
        <f t="shared" si="1"/>
        <v/>
      </c>
      <c r="AL31" s="236" t="str">
        <f t="shared" si="2"/>
        <v/>
      </c>
      <c r="AM31" s="236"/>
    </row>
    <row r="32" spans="1:39"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SUM('（別紙2-1）4月1日～4月30日'!D32:AG32,'（別紙2-2）5月1日～5月31日'!D32:AH32,'（別紙2-3）6月1日～6月30日'!D32:AG32,'（別紙2-4）7月1日～7月31日'!D32:AH32,'（別紙2-5）8月1日～8月31日'!D32:AH32)</f>
        <v>0</v>
      </c>
      <c r="AK32" s="112" t="str">
        <f t="shared" si="1"/>
        <v/>
      </c>
      <c r="AL32" s="236" t="str">
        <f t="shared" si="2"/>
        <v/>
      </c>
      <c r="AM32" s="236"/>
    </row>
    <row r="33" spans="1:46"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SUM('（別紙2-1）4月1日～4月30日'!D33:AG33,'（別紙2-2）5月1日～5月31日'!D33:AH33,'（別紙2-3）6月1日～6月30日'!D33:AG33,'（別紙2-4）7月1日～7月31日'!D33:AH33,'（別紙2-5）8月1日～8月31日'!D33:AH33)</f>
        <v>0</v>
      </c>
      <c r="AK33" s="112" t="str">
        <f t="shared" si="1"/>
        <v/>
      </c>
      <c r="AL33" s="236" t="str">
        <f t="shared" si="2"/>
        <v/>
      </c>
      <c r="AM33" s="236"/>
    </row>
    <row r="34" spans="1:46"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SUM('（別紙2-1）4月1日～4月30日'!D34:AG34,'（別紙2-2）5月1日～5月31日'!D34:AH34,'（別紙2-3）6月1日～6月30日'!D34:AG34,'（別紙2-4）7月1日～7月31日'!D34:AH34,'（別紙2-5）8月1日～8月31日'!D34:AH34)</f>
        <v>0</v>
      </c>
      <c r="AK34" s="112" t="str">
        <f t="shared" si="1"/>
        <v/>
      </c>
      <c r="AL34" s="236" t="str">
        <f t="shared" si="2"/>
        <v/>
      </c>
      <c r="AM34" s="236"/>
    </row>
    <row r="35" spans="1:46"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SUM('（別紙2-1）4月1日～4月30日'!D35:AG35,'（別紙2-2）5月1日～5月31日'!D35:AH35,'（別紙2-3）6月1日～6月30日'!D35:AG35,'（別紙2-4）7月1日～7月31日'!D35:AH35,'（別紙2-5）8月1日～8月31日'!D35:AH35)</f>
        <v>0</v>
      </c>
      <c r="AK35" s="112" t="str">
        <f t="shared" si="1"/>
        <v/>
      </c>
      <c r="AL35" s="236" t="str">
        <f t="shared" si="2"/>
        <v/>
      </c>
      <c r="AM35" s="236"/>
    </row>
    <row r="36" spans="1:46"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SUM('（別紙2-1）4月1日～4月30日'!D36:AG36,'（別紙2-2）5月1日～5月31日'!D36:AH36,'（別紙2-3）6月1日～6月30日'!D36:AG36,'（別紙2-4）7月1日～7月31日'!D36:AH36,'（別紙2-5）8月1日～8月31日'!D36:AH36)</f>
        <v>0</v>
      </c>
      <c r="AK36" s="112" t="str">
        <f t="shared" si="1"/>
        <v/>
      </c>
      <c r="AL36" s="236" t="str">
        <f t="shared" si="2"/>
        <v/>
      </c>
      <c r="AM36" s="236"/>
    </row>
    <row r="37" spans="1:46"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SUM('（別紙2-1）4月1日～4月30日'!D37:AG37,'（別紙2-2）5月1日～5月31日'!D37:AH37,'（別紙2-3）6月1日～6月30日'!D37:AG37,'（別紙2-4）7月1日～7月31日'!D37:AH37,'（別紙2-5）8月1日～8月31日'!D37:AH37)</f>
        <v>0</v>
      </c>
      <c r="AK37" s="112" t="str">
        <f t="shared" si="1"/>
        <v/>
      </c>
      <c r="AL37" s="236" t="str">
        <f t="shared" si="2"/>
        <v/>
      </c>
      <c r="AM37" s="236"/>
    </row>
    <row r="38" spans="1:46"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SUM('（別紙2-1）4月1日～4月30日'!D38:AG38,'（別紙2-2）5月1日～5月31日'!D38:AH38,'（別紙2-3）6月1日～6月30日'!D38:AG38,'（別紙2-4）7月1日～7月31日'!D38:AH38,'（別紙2-5）8月1日～8月31日'!D38:AH38)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SUM('（別紙2-1）4月1日～4月30日'!D39:AG39,'（別紙2-2）5月1日～5月31日'!D39:AH39,'（別紙2-3）6月1日～6月30日'!D39:AG39,'（別紙2-4）7月1日～7月31日'!D39:AH39,'（別紙2-5）8月1日～8月31日'!D39:AH39)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SUM('（別紙2-1）4月1日～4月30日'!D40:AG40,'（別紙2-2）5月1日～5月31日'!D40:AH40,'（別紙2-3）6月1日～6月30日'!D40:AG40,'（別紙2-4）7月1日～7月31日'!D40:AH40,'（別紙2-5）8月1日～8月31日'!D40:AH40)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SUM('（別紙2-1）4月1日～4月30日'!D41:AG41,'（別紙2-2）5月1日～5月31日'!D41:AH41,'（別紙2-3）6月1日～6月30日'!D41:AG41,'（別紙2-4）7月1日～7月31日'!D41:AH41,'（別紙2-5）8月1日～8月31日'!D41:AH41)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SUM('（別紙2-1）4月1日～4月30日'!D42:AG42,'（別紙2-2）5月1日～5月31日'!D42:AH42,'（別紙2-3）6月1日～6月30日'!D42:AG42,'（別紙2-4）7月1日～7月31日'!D42:AH42,'（別紙2-5）8月1日～8月31日'!D42:AH42)</f>
        <v>0</v>
      </c>
      <c r="AK42" s="112" t="str">
        <f t="shared" si="1"/>
        <v/>
      </c>
      <c r="AL42" s="236" t="str">
        <f t="shared" si="2"/>
        <v/>
      </c>
      <c r="AM42" s="236"/>
    </row>
    <row r="43" spans="1:46"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SUM('（別紙2-1）4月1日～4月30日'!D43:AG43,'（別紙2-2）5月1日～5月31日'!D43:AH43,'（別紙2-3）6月1日～6月30日'!D43:AG43,'（別紙2-4）7月1日～7月31日'!D43:AH43,'（別紙2-5）8月1日～8月31日'!D43:AH43)</f>
        <v>0</v>
      </c>
      <c r="AK43" s="112" t="str">
        <f t="shared" si="1"/>
        <v/>
      </c>
      <c r="AL43" s="236" t="str">
        <f t="shared" si="2"/>
        <v/>
      </c>
      <c r="AM43" s="236"/>
    </row>
    <row r="44" spans="1:46"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SUM('（別紙2-1）4月1日～4月30日'!D44:AG44,'（別紙2-2）5月1日～5月31日'!D44:AH44,'（別紙2-3）6月1日～6月30日'!D44:AG44,'（別紙2-4）7月1日～7月31日'!D44:AH44,'（別紙2-5）8月1日～8月31日'!D44:AH44)</f>
        <v>0</v>
      </c>
      <c r="AK44" s="112" t="str">
        <f t="shared" si="1"/>
        <v/>
      </c>
      <c r="AL44" s="236" t="str">
        <f t="shared" si="2"/>
        <v/>
      </c>
      <c r="AM44" s="236"/>
    </row>
    <row r="45" spans="1:46"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SUM('（別紙2-1）4月1日～4月30日'!D45:AG45,'（別紙2-2）5月1日～5月31日'!D45:AH45,'（別紙2-3）6月1日～6月30日'!D45:AG45,'（別紙2-4）7月1日～7月31日'!D45:AH45,'（別紙2-5）8月1日～8月31日'!D45:AH45)</f>
        <v>0</v>
      </c>
      <c r="AK45" s="112" t="str">
        <f t="shared" si="1"/>
        <v/>
      </c>
      <c r="AL45" s="236" t="str">
        <f t="shared" si="2"/>
        <v/>
      </c>
      <c r="AM45" s="236"/>
    </row>
    <row r="46" spans="1:46"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SUM('（別紙2-1）4月1日～4月30日'!D46:AG46,'（別紙2-2）5月1日～5月31日'!D46:AH46,'（別紙2-3）6月1日～6月30日'!D46:AG46,'（別紙2-4）7月1日～7月31日'!D46:AH46,'（別紙2-5）8月1日～8月31日'!D46:AH46)</f>
        <v>0</v>
      </c>
      <c r="AK46" s="112" t="str">
        <f t="shared" si="1"/>
        <v/>
      </c>
      <c r="AL46" s="236" t="str">
        <f t="shared" si="2"/>
        <v/>
      </c>
      <c r="AM46" s="236"/>
    </row>
    <row r="47" spans="1:46"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SUM('（別紙2-1）4月1日～4月30日'!D47:AG47,'（別紙2-2）5月1日～5月31日'!D47:AH47,'（別紙2-3）6月1日～6月30日'!D47:AG47,'（別紙2-4）7月1日～7月31日'!D47:AH47,'（別紙2-5）8月1日～8月31日'!D47:AH47)</f>
        <v>0</v>
      </c>
      <c r="AK47" s="112" t="str">
        <f t="shared" si="1"/>
        <v/>
      </c>
      <c r="AL47" s="236" t="str">
        <f t="shared" si="2"/>
        <v/>
      </c>
      <c r="AM47" s="236"/>
    </row>
    <row r="48" spans="1:46"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SUM('（別紙2-1）4月1日～4月30日'!D48:AG48,'（別紙2-2）5月1日～5月31日'!D48:AH48,'（別紙2-3）6月1日～6月30日'!D48:AG48,'（別紙2-4）7月1日～7月31日'!D48:AH48,'（別紙2-5）8月1日～8月31日'!D48:AH48)</f>
        <v>0</v>
      </c>
      <c r="AK48" s="112" t="str">
        <f t="shared" si="1"/>
        <v/>
      </c>
      <c r="AL48" s="236" t="str">
        <f t="shared" si="2"/>
        <v/>
      </c>
      <c r="AM48" s="236"/>
    </row>
    <row r="49" spans="1:39"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SUM('（別紙2-1）4月1日～4月30日'!D49:AG49,'（別紙2-2）5月1日～5月31日'!D49:AH49,'（別紙2-3）6月1日～6月30日'!D49:AG49,'（別紙2-4）7月1日～7月31日'!D49:AH49,'（別紙2-5）8月1日～8月31日'!D49:AH49)</f>
        <v>0</v>
      </c>
      <c r="AK49" s="112" t="str">
        <f t="shared" si="1"/>
        <v/>
      </c>
      <c r="AL49" s="236" t="str">
        <f t="shared" si="2"/>
        <v/>
      </c>
      <c r="AM49" s="236"/>
    </row>
    <row r="50" spans="1:39"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SUM('（別紙2-1）4月1日～4月30日'!D50:AG50,'（別紙2-2）5月1日～5月31日'!D50:AH50,'（別紙2-3）6月1日～6月30日'!D50:AG50,'（別紙2-4）7月1日～7月31日'!D50:AH50,'（別紙2-5）8月1日～8月31日'!D50:AH50)</f>
        <v>0</v>
      </c>
      <c r="AK50" s="112" t="str">
        <f t="shared" si="1"/>
        <v/>
      </c>
      <c r="AL50" s="236" t="str">
        <f t="shared" si="2"/>
        <v/>
      </c>
      <c r="AM50" s="236"/>
    </row>
    <row r="51" spans="1:39"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SUM('（別紙2-1）4月1日～4月30日'!D51:AG51,'（別紙2-2）5月1日～5月31日'!D51:AH51,'（別紙2-3）6月1日～6月30日'!D51:AG51,'（別紙2-4）7月1日～7月31日'!D51:AH51,'（別紙2-5）8月1日～8月31日'!D51:AH51)</f>
        <v>0</v>
      </c>
      <c r="AK51" s="112" t="str">
        <f t="shared" si="1"/>
        <v/>
      </c>
      <c r="AL51" s="236" t="str">
        <f t="shared" si="2"/>
        <v/>
      </c>
      <c r="AM51" s="236"/>
    </row>
    <row r="52" spans="1:39"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SUM('（別紙2-1）4月1日～4月30日'!D52:AG52,'（別紙2-2）5月1日～5月31日'!D52:AH52,'（別紙2-3）6月1日～6月30日'!D52:AG52,'（別紙2-4）7月1日～7月31日'!D52:AH52,'（別紙2-5）8月1日～8月31日'!D52:AH52)</f>
        <v>0</v>
      </c>
      <c r="AK52" s="112" t="str">
        <f t="shared" si="1"/>
        <v/>
      </c>
      <c r="AL52" s="236" t="str">
        <f t="shared" si="2"/>
        <v/>
      </c>
      <c r="AM52" s="236"/>
    </row>
    <row r="53" spans="1:39"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SUM('（別紙2-1）4月1日～4月30日'!D53:AG53,'（別紙2-2）5月1日～5月31日'!D53:AH53,'（別紙2-3）6月1日～6月30日'!D53:AG53,'（別紙2-4）7月1日～7月31日'!D53:AH53,'（別紙2-5）8月1日～8月31日'!D53:AH53)</f>
        <v>0</v>
      </c>
      <c r="AK53" s="112" t="str">
        <f t="shared" si="1"/>
        <v/>
      </c>
      <c r="AL53" s="236" t="str">
        <f t="shared" si="2"/>
        <v/>
      </c>
      <c r="AM53" s="236"/>
    </row>
    <row r="54" spans="1:39"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SUM('（別紙2-1）4月1日～4月30日'!D54:AG54,'（別紙2-2）5月1日～5月31日'!D54:AH54,'（別紙2-3）6月1日～6月30日'!D54:AG54,'（別紙2-4）7月1日～7月31日'!D54:AH54,'（別紙2-5）8月1日～8月31日'!D54:AH54)</f>
        <v>0</v>
      </c>
      <c r="AK54" s="112" t="str">
        <f t="shared" si="1"/>
        <v/>
      </c>
      <c r="AL54" s="236" t="str">
        <f t="shared" si="2"/>
        <v/>
      </c>
      <c r="AM54" s="236"/>
    </row>
    <row r="55" spans="1:39"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SUM('（別紙2-1）4月1日～4月30日'!D55:AG55,'（別紙2-2）5月1日～5月31日'!D55:AH55,'（別紙2-3）6月1日～6月30日'!D55:AG55,'（別紙2-4）7月1日～7月31日'!D55:AH55,'（別紙2-5）8月1日～8月31日'!D55:AH55)</f>
        <v>0</v>
      </c>
      <c r="AK55" s="112" t="str">
        <f t="shared" si="1"/>
        <v/>
      </c>
      <c r="AL55" s="236" t="str">
        <f t="shared" si="2"/>
        <v/>
      </c>
      <c r="AM55" s="236"/>
    </row>
    <row r="56" spans="1:39"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SUM('（別紙2-1）4月1日～4月30日'!D56:AG56,'（別紙2-2）5月1日～5月31日'!D56:AH56,'（別紙2-3）6月1日～6月30日'!D56:AG56,'（別紙2-4）7月1日～7月31日'!D56:AH56,'（別紙2-5）8月1日～8月31日'!D56:AH56)</f>
        <v>0</v>
      </c>
      <c r="AK56" s="112" t="str">
        <f t="shared" si="1"/>
        <v/>
      </c>
      <c r="AL56" s="236" t="str">
        <f t="shared" si="2"/>
        <v/>
      </c>
      <c r="AM56" s="236"/>
    </row>
    <row r="57" spans="1:39"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SUM('（別紙2-1）4月1日～4月30日'!D57:AG57,'（別紙2-2）5月1日～5月31日'!D57:AH57,'（別紙2-3）6月1日～6月30日'!D57:AG57,'（別紙2-4）7月1日～7月31日'!D57:AH57,'（別紙2-5）8月1日～8月31日'!D57:AH57)</f>
        <v>0</v>
      </c>
      <c r="AK57" s="112" t="str">
        <f t="shared" si="1"/>
        <v/>
      </c>
      <c r="AL57" s="236" t="str">
        <f t="shared" si="2"/>
        <v/>
      </c>
      <c r="AM57" s="236"/>
    </row>
    <row r="58" spans="1:39"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SUM('（別紙2-1）4月1日～4月30日'!D58:AG58,'（別紙2-2）5月1日～5月31日'!D58:AH58,'（別紙2-3）6月1日～6月30日'!D58:AG58,'（別紙2-4）7月1日～7月31日'!D58:AH58,'（別紙2-5）8月1日～8月31日'!D58:AH58)</f>
        <v>0</v>
      </c>
      <c r="AK58" s="112" t="str">
        <f t="shared" si="1"/>
        <v/>
      </c>
      <c r="AL58" s="236" t="str">
        <f t="shared" si="2"/>
        <v/>
      </c>
      <c r="AM58" s="236"/>
    </row>
    <row r="59" spans="1:39"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SUM('（別紙2-1）4月1日～4月30日'!D59:AG59,'（別紙2-2）5月1日～5月31日'!D59:AH59,'（別紙2-3）6月1日～6月30日'!D59:AG59,'（別紙2-4）7月1日～7月31日'!D59:AH59,'（別紙2-5）8月1日～8月31日'!D59:AH59)</f>
        <v>0</v>
      </c>
      <c r="AK59" s="112" t="str">
        <f t="shared" si="1"/>
        <v/>
      </c>
      <c r="AL59" s="236" t="str">
        <f t="shared" si="2"/>
        <v/>
      </c>
      <c r="AM59" s="236"/>
    </row>
    <row r="60" spans="1:39"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SUM('（別紙2-1）4月1日～4月30日'!D60:AG60,'（別紙2-2）5月1日～5月31日'!D60:AH60,'（別紙2-3）6月1日～6月30日'!D60:AG60,'（別紙2-4）7月1日～7月31日'!D60:AH60,'（別紙2-5）8月1日～8月31日'!D60:AH60)</f>
        <v>0</v>
      </c>
      <c r="AK60" s="112" t="str">
        <f t="shared" si="1"/>
        <v/>
      </c>
      <c r="AL60" s="236" t="str">
        <f t="shared" si="2"/>
        <v/>
      </c>
      <c r="AM60" s="236"/>
    </row>
    <row r="61" spans="1:39"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SUM('（別紙2-1）4月1日～4月30日'!D61:AG61,'（別紙2-2）5月1日～5月31日'!D61:AH61,'（別紙2-3）6月1日～6月30日'!D61:AG61,'（別紙2-4）7月1日～7月31日'!D61:AH61,'（別紙2-5）8月1日～8月31日'!D61:AH61)</f>
        <v>0</v>
      </c>
      <c r="AK61" s="112" t="str">
        <f t="shared" si="1"/>
        <v/>
      </c>
      <c r="AL61" s="236" t="str">
        <f t="shared" si="2"/>
        <v/>
      </c>
      <c r="AM61" s="236"/>
    </row>
    <row r="62" spans="1:39"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SUM('（別紙2-1）4月1日～4月30日'!D62:AG62,'（別紙2-2）5月1日～5月31日'!D62:AH62,'（別紙2-3）6月1日～6月30日'!D62:AG62,'（別紙2-4）7月1日～7月31日'!D62:AH62,'（別紙2-5）8月1日～8月31日'!D62:AH62)</f>
        <v>0</v>
      </c>
      <c r="AK62" s="112" t="str">
        <f t="shared" si="1"/>
        <v/>
      </c>
      <c r="AL62" s="236" t="str">
        <f t="shared" si="2"/>
        <v/>
      </c>
      <c r="AM62" s="236"/>
    </row>
    <row r="63" spans="1:39"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SUM('（別紙2-1）4月1日～4月30日'!D63:AG63,'（別紙2-2）5月1日～5月31日'!D63:AH63,'（別紙2-3）6月1日～6月30日'!D63:AG63,'（別紙2-4）7月1日～7月31日'!D63:AH63,'（別紙2-5）8月1日～8月31日'!D63:AH63)</f>
        <v>0</v>
      </c>
      <c r="AK63" s="112" t="str">
        <f t="shared" si="1"/>
        <v/>
      </c>
      <c r="AL63" s="236" t="str">
        <f t="shared" si="2"/>
        <v/>
      </c>
      <c r="AM63" s="236"/>
    </row>
    <row r="64" spans="1:39"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SUM('（別紙2-1）4月1日～4月30日'!D64:AG64,'（別紙2-2）5月1日～5月31日'!D64:AH64,'（別紙2-3）6月1日～6月30日'!D64:AG64,'（別紙2-4）7月1日～7月31日'!D64:AH64,'（別紙2-5）8月1日～8月31日'!D64:AH64)</f>
        <v>0</v>
      </c>
      <c r="AK64" s="112" t="str">
        <f t="shared" si="1"/>
        <v/>
      </c>
      <c r="AL64" s="236" t="str">
        <f t="shared" si="2"/>
        <v/>
      </c>
      <c r="AM64" s="236"/>
    </row>
    <row r="65" spans="1:39"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SUM('（別紙2-1）4月1日～4月30日'!D65:AG65,'（別紙2-2）5月1日～5月31日'!D65:AH65,'（別紙2-3）6月1日～6月30日'!D65:AG65,'（別紙2-4）7月1日～7月31日'!D65:AH65,'（別紙2-5）8月1日～8月31日'!D65:AH65)</f>
        <v>0</v>
      </c>
      <c r="AK65" s="112" t="str">
        <f t="shared" si="1"/>
        <v/>
      </c>
      <c r="AL65" s="236" t="str">
        <f t="shared" si="2"/>
        <v/>
      </c>
      <c r="AM65" s="236"/>
    </row>
    <row r="66" spans="1:39"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SUM('（別紙2-1）4月1日～4月30日'!D66:AG66,'（別紙2-2）5月1日～5月31日'!D66:AH66,'（別紙2-3）6月1日～6月30日'!D66:AG66,'（別紙2-4）7月1日～7月31日'!D66:AH66,'（別紙2-5）8月1日～8月31日'!D66:AH66)</f>
        <v>0</v>
      </c>
      <c r="AK66" s="112" t="str">
        <f t="shared" si="1"/>
        <v/>
      </c>
      <c r="AL66" s="236" t="str">
        <f t="shared" si="2"/>
        <v/>
      </c>
      <c r="AM66" s="236"/>
    </row>
    <row r="67" spans="1:39"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SUM('（別紙2-1）4月1日～4月30日'!D67:AG67,'（別紙2-2）5月1日～5月31日'!D67:AH67,'（別紙2-3）6月1日～6月30日'!D67:AG67,'（別紙2-4）7月1日～7月31日'!D67:AH67,'（別紙2-5）8月1日～8月31日'!D67:AH67)</f>
        <v>0</v>
      </c>
      <c r="AK67" s="112" t="str">
        <f t="shared" si="1"/>
        <v/>
      </c>
      <c r="AL67" s="236" t="str">
        <f t="shared" si="2"/>
        <v/>
      </c>
      <c r="AM67" s="236"/>
    </row>
    <row r="68" spans="1:39"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SUM('（別紙2-1）4月1日～4月30日'!D68:AG68,'（別紙2-2）5月1日～5月31日'!D68:AH68,'（別紙2-3）6月1日～6月30日'!D68:AG68,'（別紙2-4）7月1日～7月31日'!D68:AH68,'（別紙2-5）8月1日～8月31日'!D68:AH68)</f>
        <v>0</v>
      </c>
      <c r="AK68" s="112" t="str">
        <f t="shared" si="1"/>
        <v/>
      </c>
      <c r="AL68" s="236" t="str">
        <f t="shared" si="2"/>
        <v/>
      </c>
      <c r="AM68" s="236"/>
    </row>
    <row r="69" spans="1:39"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SUM('（別紙2-1）4月1日～4月30日'!D69:AG69,'（別紙2-2）5月1日～5月31日'!D69:AH69,'（別紙2-3）6月1日～6月30日'!D69:AG69,'（別紙2-4）7月1日～7月31日'!D69:AH69,'（別紙2-5）8月1日～8月31日'!D69:AH69)</f>
        <v>0</v>
      </c>
      <c r="AK69" s="112" t="str">
        <f t="shared" si="1"/>
        <v/>
      </c>
      <c r="AL69" s="236" t="str">
        <f t="shared" si="2"/>
        <v/>
      </c>
      <c r="AM69" s="236"/>
    </row>
    <row r="70" spans="1:39"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SUM('（別紙2-1）4月1日～4月30日'!D70:AG70,'（別紙2-2）5月1日～5月31日'!D70:AH70,'（別紙2-3）6月1日～6月30日'!D70:AG70,'（別紙2-4）7月1日～7月31日'!D70:AH70,'（別紙2-5）8月1日～8月31日'!D70:AH70)</f>
        <v>0</v>
      </c>
      <c r="AK70" s="112" t="str">
        <f t="shared" si="1"/>
        <v/>
      </c>
      <c r="AL70" s="236" t="str">
        <f t="shared" si="2"/>
        <v/>
      </c>
      <c r="AM70" s="236"/>
    </row>
    <row r="71" spans="1:39"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SUM('（別紙2-1）4月1日～4月30日'!D71:AG71,'（別紙2-2）5月1日～5月31日'!D71:AH71,'（別紙2-3）6月1日～6月30日'!D71:AG71,'（別紙2-4）7月1日～7月31日'!D71:AH71,'（別紙2-5）8月1日～8月31日'!D71:AH71)</f>
        <v>0</v>
      </c>
      <c r="AK71" s="112" t="str">
        <f t="shared" si="1"/>
        <v/>
      </c>
      <c r="AL71" s="236" t="str">
        <f t="shared" si="2"/>
        <v/>
      </c>
      <c r="AM71" s="236"/>
    </row>
    <row r="72" spans="1:39"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SUM('（別紙2-1）4月1日～4月30日'!D72:AG72,'（別紙2-2）5月1日～5月31日'!D72:AH72,'（別紙2-3）6月1日～6月30日'!D72:AG72,'（別紙2-4）7月1日～7月31日'!D72:AH72,'（別紙2-5）8月1日～8月31日'!D72:AH72)</f>
        <v>0</v>
      </c>
      <c r="AK72" s="112" t="str">
        <f t="shared" si="1"/>
        <v/>
      </c>
      <c r="AL72" s="236" t="str">
        <f t="shared" si="2"/>
        <v/>
      </c>
      <c r="AM72" s="236"/>
    </row>
    <row r="73" spans="1:39"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SUM('（別紙2-1）4月1日～4月30日'!D73:AG73,'（別紙2-2）5月1日～5月31日'!D73:AH73,'（別紙2-3）6月1日～6月30日'!D73:AG73,'（別紙2-4）7月1日～7月31日'!D73:AH73,'（別紙2-5）8月1日～8月31日'!D73:AH73)</f>
        <v>0</v>
      </c>
      <c r="AK73" s="112" t="str">
        <f t="shared" si="1"/>
        <v/>
      </c>
      <c r="AL73" s="236" t="str">
        <f t="shared" si="2"/>
        <v/>
      </c>
      <c r="AM73" s="236"/>
    </row>
    <row r="74" spans="1:39"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SUM('（別紙2-1）4月1日～4月30日'!D74:AG74,'（別紙2-2）5月1日～5月31日'!D74:AH74,'（別紙2-3）6月1日～6月30日'!D74:AG74,'（別紙2-4）7月1日～7月31日'!D74:AH74,'（別紙2-5）8月1日～8月31日'!D74:AH74)</f>
        <v>0</v>
      </c>
      <c r="AK74" s="112" t="str">
        <f t="shared" si="1"/>
        <v/>
      </c>
      <c r="AL74" s="236" t="str">
        <f t="shared" si="2"/>
        <v/>
      </c>
      <c r="AM74" s="236"/>
    </row>
    <row r="75" spans="1:39"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SUM('（別紙2-1）4月1日～4月30日'!D75:AG75,'（別紙2-2）5月1日～5月31日'!D75:AH75,'（別紙2-3）6月1日～6月30日'!D75:AG75,'（別紙2-4）7月1日～7月31日'!D75:AH75,'（別紙2-5）8月1日～8月31日'!D75:AH75)</f>
        <v>0</v>
      </c>
      <c r="AK75" s="112" t="str">
        <f t="shared" si="1"/>
        <v/>
      </c>
      <c r="AL75" s="236" t="str">
        <f t="shared" si="2"/>
        <v/>
      </c>
      <c r="AM75" s="236"/>
    </row>
    <row r="76" spans="1:39"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SUM('（別紙2-1）4月1日～4月30日'!D76:AG76,'（別紙2-2）5月1日～5月31日'!D76:AH76,'（別紙2-3）6月1日～6月30日'!D76:AG76,'（別紙2-4）7月1日～7月31日'!D76:AH76,'（別紙2-5）8月1日～8月31日'!D76:AH76)</f>
        <v>0</v>
      </c>
      <c r="AK76" s="112" t="str">
        <f t="shared" si="1"/>
        <v/>
      </c>
      <c r="AL76" s="236" t="str">
        <f t="shared" si="2"/>
        <v/>
      </c>
      <c r="AM76" s="236"/>
    </row>
    <row r="77" spans="1:39"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SUM('（別紙2-1）4月1日～4月30日'!D77:AG77,'（別紙2-2）5月1日～5月31日'!D77:AH77,'（別紙2-3）6月1日～6月30日'!D77:AG77,'（別紙2-4）7月1日～7月31日'!D77:AH77,'（別紙2-5）8月1日～8月31日'!D77:AH77)</f>
        <v>0</v>
      </c>
      <c r="AK77" s="112" t="str">
        <f t="shared" si="1"/>
        <v/>
      </c>
      <c r="AL77" s="236" t="str">
        <f t="shared" si="2"/>
        <v/>
      </c>
      <c r="AM77" s="236"/>
    </row>
    <row r="78" spans="1:39"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SUM('（別紙2-1）4月1日～4月30日'!D78:AG78,'（別紙2-2）5月1日～5月31日'!D78:AH78,'（別紙2-3）6月1日～6月30日'!D78:AG78,'（別紙2-4）7月1日～7月31日'!D78:AH78,'（別紙2-5）8月1日～8月31日'!D78:AH78)</f>
        <v>0</v>
      </c>
      <c r="AK78" s="112" t="str">
        <f t="shared" si="1"/>
        <v/>
      </c>
      <c r="AL78" s="236" t="str">
        <f t="shared" si="2"/>
        <v/>
      </c>
      <c r="AM78" s="236"/>
    </row>
    <row r="79" spans="1:39"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SUM('（別紙2-1）4月1日～4月30日'!D79:AG79,'（別紙2-2）5月1日～5月31日'!D79:AH79,'（別紙2-3）6月1日～6月30日'!D79:AG79,'（別紙2-4）7月1日～7月31日'!D79:AH79,'（別紙2-5）8月1日～8月31日'!D79:AH79)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SUM('（別紙2-1）4月1日～4月30日'!D80:AG80,'（別紙2-2）5月1日～5月31日'!D80:AH80,'（別紙2-3）6月1日～6月30日'!D80:AG80,'（別紙2-4）7月1日～7月31日'!D80:AH80,'（別紙2-5）8月1日～8月31日'!D80:AH80)</f>
        <v>0</v>
      </c>
      <c r="AK80" s="112" t="str">
        <f t="shared" si="3"/>
        <v/>
      </c>
      <c r="AL80" s="236" t="str">
        <f t="shared" si="4"/>
        <v/>
      </c>
      <c r="AM80" s="236"/>
    </row>
    <row r="81" spans="1:39"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SUM('（別紙2-1）4月1日～4月30日'!D81:AG81,'（別紙2-2）5月1日～5月31日'!D81:AH81,'（別紙2-3）6月1日～6月30日'!D81:AG81,'（別紙2-4）7月1日～7月31日'!D81:AH81,'（別紙2-5）8月1日～8月31日'!D81:AH81)</f>
        <v>0</v>
      </c>
      <c r="AK81" s="112" t="str">
        <f t="shared" si="3"/>
        <v/>
      </c>
      <c r="AL81" s="236" t="str">
        <f t="shared" si="4"/>
        <v/>
      </c>
      <c r="AM81" s="236"/>
    </row>
    <row r="82" spans="1:39"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SUM('（別紙2-1）4月1日～4月30日'!D82:AG82,'（別紙2-2）5月1日～5月31日'!D82:AH82,'（別紙2-3）6月1日～6月30日'!D82:AG82,'（別紙2-4）7月1日～7月31日'!D82:AH82,'（別紙2-5）8月1日～8月31日'!D82:AH82)</f>
        <v>0</v>
      </c>
      <c r="AK82" s="112" t="str">
        <f t="shared" si="3"/>
        <v/>
      </c>
      <c r="AL82" s="236" t="str">
        <f t="shared" si="4"/>
        <v/>
      </c>
      <c r="AM82" s="236"/>
    </row>
    <row r="83" spans="1:39"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SUM('（別紙2-1）4月1日～4月30日'!D83:AG83,'（別紙2-2）5月1日～5月31日'!D83:AH83,'（別紙2-3）6月1日～6月30日'!D83:AG83,'（別紙2-4）7月1日～7月31日'!D83:AH83,'（別紙2-5）8月1日～8月31日'!D83:AH83)</f>
        <v>0</v>
      </c>
      <c r="AK83" s="112" t="str">
        <f t="shared" si="3"/>
        <v/>
      </c>
      <c r="AL83" s="236" t="str">
        <f t="shared" si="4"/>
        <v/>
      </c>
      <c r="AM83" s="236"/>
    </row>
    <row r="84" spans="1:39"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SUM('（別紙2-1）4月1日～4月30日'!D84:AG84,'（別紙2-2）5月1日～5月31日'!D84:AH84,'（別紙2-3）6月1日～6月30日'!D84:AG84,'（別紙2-4）7月1日～7月31日'!D84:AH84,'（別紙2-5）8月1日～8月31日'!D84:AH84)</f>
        <v>0</v>
      </c>
      <c r="AK84" s="112" t="str">
        <f t="shared" si="3"/>
        <v/>
      </c>
      <c r="AL84" s="236" t="str">
        <f t="shared" si="4"/>
        <v/>
      </c>
      <c r="AM84" s="236"/>
    </row>
    <row r="85" spans="1:39"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SUM('（別紙2-1）4月1日～4月30日'!D85:AG85,'（別紙2-2）5月1日～5月31日'!D85:AH85,'（別紙2-3）6月1日～6月30日'!D85:AG85,'（別紙2-4）7月1日～7月31日'!D85:AH85,'（別紙2-5）8月1日～8月31日'!D85:AH85)</f>
        <v>0</v>
      </c>
      <c r="AK85" s="112" t="str">
        <f t="shared" si="3"/>
        <v/>
      </c>
      <c r="AL85" s="236" t="str">
        <f t="shared" si="4"/>
        <v/>
      </c>
      <c r="AM85" s="236"/>
    </row>
    <row r="86" spans="1:39"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SUM('（別紙2-1）4月1日～4月30日'!D86:AG86,'（別紙2-2）5月1日～5月31日'!D86:AH86,'（別紙2-3）6月1日～6月30日'!D86:AG86,'（別紙2-4）7月1日～7月31日'!D86:AH86,'（別紙2-5）8月1日～8月31日'!D86:AH86)</f>
        <v>0</v>
      </c>
      <c r="AK86" s="112" t="str">
        <f t="shared" si="3"/>
        <v/>
      </c>
      <c r="AL86" s="236" t="str">
        <f t="shared" si="4"/>
        <v/>
      </c>
      <c r="AM86" s="236"/>
    </row>
    <row r="87" spans="1:39"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SUM('（別紙2-1）4月1日～4月30日'!D87:AG87,'（別紙2-2）5月1日～5月31日'!D87:AH87,'（別紙2-3）6月1日～6月30日'!D87:AG87,'（別紙2-4）7月1日～7月31日'!D87:AH87,'（別紙2-5）8月1日～8月31日'!D87:AH87)</f>
        <v>0</v>
      </c>
      <c r="AK87" s="112" t="str">
        <f t="shared" si="3"/>
        <v/>
      </c>
      <c r="AL87" s="236" t="str">
        <f t="shared" si="4"/>
        <v/>
      </c>
      <c r="AM87" s="236"/>
    </row>
    <row r="88" spans="1:39"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SUM('（別紙2-1）4月1日～4月30日'!D88:AG88,'（別紙2-2）5月1日～5月31日'!D88:AH88,'（別紙2-3）6月1日～6月30日'!D88:AG88,'（別紙2-4）7月1日～7月31日'!D88:AH88,'（別紙2-5）8月1日～8月31日'!D88:AH88)</f>
        <v>0</v>
      </c>
      <c r="AK88" s="112" t="str">
        <f t="shared" si="3"/>
        <v/>
      </c>
      <c r="AL88" s="236" t="str">
        <f t="shared" si="4"/>
        <v/>
      </c>
      <c r="AM88" s="236"/>
    </row>
    <row r="89" spans="1:39"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SUM('（別紙2-1）4月1日～4月30日'!D89:AG89,'（別紙2-2）5月1日～5月31日'!D89:AH89,'（別紙2-3）6月1日～6月30日'!D89:AG89,'（別紙2-4）7月1日～7月31日'!D89:AH89,'（別紙2-5）8月1日～8月31日'!D89:AH89)</f>
        <v>0</v>
      </c>
      <c r="AK89" s="112" t="str">
        <f t="shared" si="3"/>
        <v/>
      </c>
      <c r="AL89" s="236" t="str">
        <f t="shared" si="4"/>
        <v/>
      </c>
      <c r="AM89" s="236"/>
    </row>
    <row r="90" spans="1:39"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SUM('（別紙2-1）4月1日～4月30日'!D90:AG90,'（別紙2-2）5月1日～5月31日'!D90:AH90,'（別紙2-3）6月1日～6月30日'!D90:AG90,'（別紙2-4）7月1日～7月31日'!D90:AH90,'（別紙2-5）8月1日～8月31日'!D90:AH90)</f>
        <v>0</v>
      </c>
      <c r="AK90" s="112" t="str">
        <f t="shared" si="3"/>
        <v/>
      </c>
      <c r="AL90" s="236" t="str">
        <f t="shared" si="4"/>
        <v/>
      </c>
      <c r="AM90" s="236"/>
    </row>
    <row r="91" spans="1:39"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SUM('（別紙2-1）4月1日～4月30日'!D91:AG91,'（別紙2-2）5月1日～5月31日'!D91:AH91,'（別紙2-3）6月1日～6月30日'!D91:AG91,'（別紙2-4）7月1日～7月31日'!D91:AH91,'（別紙2-5）8月1日～8月31日'!D91:AH91)</f>
        <v>0</v>
      </c>
      <c r="AK91" s="112" t="str">
        <f t="shared" si="3"/>
        <v/>
      </c>
      <c r="AL91" s="236" t="str">
        <f t="shared" si="4"/>
        <v/>
      </c>
      <c r="AM91" s="236"/>
    </row>
    <row r="92" spans="1:39"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SUM('（別紙2-1）4月1日～4月30日'!D92:AG92,'（別紙2-2）5月1日～5月31日'!D92:AH92,'（別紙2-3）6月1日～6月30日'!D92:AG92,'（別紙2-4）7月1日～7月31日'!D92:AH92,'（別紙2-5）8月1日～8月31日'!D92:AH92)</f>
        <v>0</v>
      </c>
      <c r="AK92" s="112" t="str">
        <f t="shared" si="3"/>
        <v/>
      </c>
      <c r="AL92" s="236" t="str">
        <f t="shared" si="4"/>
        <v/>
      </c>
      <c r="AM92" s="236"/>
    </row>
    <row r="93" spans="1:39"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SUM('（別紙2-1）4月1日～4月30日'!D93:AG93,'（別紙2-2）5月1日～5月31日'!D93:AH93,'（別紙2-3）6月1日～6月30日'!D93:AG93,'（別紙2-4）7月1日～7月31日'!D93:AH93,'（別紙2-5）8月1日～8月31日'!D93:AH93)</f>
        <v>0</v>
      </c>
      <c r="AK93" s="112" t="str">
        <f t="shared" si="3"/>
        <v/>
      </c>
      <c r="AL93" s="236" t="str">
        <f t="shared" si="4"/>
        <v/>
      </c>
      <c r="AM93" s="236"/>
    </row>
    <row r="94" spans="1:39"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SUM('（別紙2-1）4月1日～4月30日'!D94:AG94,'（別紙2-2）5月1日～5月31日'!D94:AH94,'（別紙2-3）6月1日～6月30日'!D94:AG94,'（別紙2-4）7月1日～7月31日'!D94:AH94,'（別紙2-5）8月1日～8月31日'!D94:AH94)</f>
        <v>0</v>
      </c>
      <c r="AK94" s="112" t="str">
        <f t="shared" si="3"/>
        <v/>
      </c>
      <c r="AL94" s="236" t="str">
        <f t="shared" si="4"/>
        <v/>
      </c>
      <c r="AM94" s="236"/>
    </row>
    <row r="95" spans="1:39"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SUM('（別紙2-1）4月1日～4月30日'!D95:AG95,'（別紙2-2）5月1日～5月31日'!D95:AH95,'（別紙2-3）6月1日～6月30日'!D95:AG95,'（別紙2-4）7月1日～7月31日'!D95:AH95,'（別紙2-5）8月1日～8月31日'!D95:AH95)</f>
        <v>0</v>
      </c>
      <c r="AK95" s="112" t="str">
        <f t="shared" si="3"/>
        <v/>
      </c>
      <c r="AL95" s="236" t="str">
        <f t="shared" si="4"/>
        <v/>
      </c>
      <c r="AM95" s="236"/>
    </row>
    <row r="96" spans="1:39"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SUM('（別紙2-1）4月1日～4月30日'!D96:AG96,'（別紙2-2）5月1日～5月31日'!D96:AH96,'（別紙2-3）6月1日～6月30日'!D96:AG96,'（別紙2-4）7月1日～7月31日'!D96:AH96,'（別紙2-5）8月1日～8月31日'!D96:AH96)</f>
        <v>0</v>
      </c>
      <c r="AK96" s="112" t="str">
        <f t="shared" si="3"/>
        <v/>
      </c>
      <c r="AL96" s="236" t="str">
        <f t="shared" si="4"/>
        <v/>
      </c>
      <c r="AM96" s="236"/>
    </row>
    <row r="97" spans="1:39"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SUM('（別紙2-1）4月1日～4月30日'!D97:AG97,'（別紙2-2）5月1日～5月31日'!D97:AH97,'（別紙2-3）6月1日～6月30日'!D97:AG97,'（別紙2-4）7月1日～7月31日'!D97:AH97,'（別紙2-5）8月1日～8月31日'!D97:AH97)</f>
        <v>0</v>
      </c>
      <c r="AK97" s="112" t="str">
        <f t="shared" si="3"/>
        <v/>
      </c>
      <c r="AL97" s="236" t="str">
        <f t="shared" si="4"/>
        <v/>
      </c>
      <c r="AM97" s="236"/>
    </row>
    <row r="98" spans="1:39"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SUM('（別紙2-1）4月1日～4月30日'!D98:AG98,'（別紙2-2）5月1日～5月31日'!D98:AH98,'（別紙2-3）6月1日～6月30日'!D98:AG98,'（別紙2-4）7月1日～7月31日'!D98:AH98,'（別紙2-5）8月1日～8月31日'!D98:AH98)</f>
        <v>0</v>
      </c>
      <c r="AK98" s="112" t="str">
        <f t="shared" si="3"/>
        <v/>
      </c>
      <c r="AL98" s="236" t="str">
        <f t="shared" si="4"/>
        <v/>
      </c>
      <c r="AM98" s="236"/>
    </row>
    <row r="99" spans="1:39"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SUM('（別紙2-1）4月1日～4月30日'!D99:AG99,'（別紙2-2）5月1日～5月31日'!D99:AH99,'（別紙2-3）6月1日～6月30日'!D99:AG99,'（別紙2-4）7月1日～7月31日'!D99:AH99,'（別紙2-5）8月1日～8月31日'!D99:AH99)</f>
        <v>0</v>
      </c>
      <c r="AK99" s="112" t="str">
        <f t="shared" si="3"/>
        <v/>
      </c>
      <c r="AL99" s="236" t="str">
        <f t="shared" si="4"/>
        <v/>
      </c>
      <c r="AM99" s="236"/>
    </row>
    <row r="100" spans="1:39"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SUM('（別紙2-1）4月1日～4月30日'!D100:AG100,'（別紙2-2）5月1日～5月31日'!D100:AH100,'（別紙2-3）6月1日～6月30日'!D100:AG100,'（別紙2-4）7月1日～7月31日'!D100:AH100,'（別紙2-5）8月1日～8月31日'!D100:AH100)</f>
        <v>0</v>
      </c>
      <c r="AK100" s="112" t="str">
        <f t="shared" si="3"/>
        <v/>
      </c>
      <c r="AL100" s="236" t="str">
        <f t="shared" si="4"/>
        <v/>
      </c>
      <c r="AM100" s="236"/>
    </row>
    <row r="101" spans="1:39"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SUM('（別紙2-1）4月1日～4月30日'!D101:AG101,'（別紙2-2）5月1日～5月31日'!D101:AH101,'（別紙2-3）6月1日～6月30日'!D101:AG101,'（別紙2-4）7月1日～7月31日'!D101:AH101,'（別紙2-5）8月1日～8月31日'!D101:AH101)</f>
        <v>0</v>
      </c>
      <c r="AK101" s="112" t="str">
        <f t="shared" si="3"/>
        <v/>
      </c>
      <c r="AL101" s="236" t="str">
        <f t="shared" si="4"/>
        <v/>
      </c>
      <c r="AM101" s="236"/>
    </row>
    <row r="102" spans="1:39"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SUM('（別紙2-1）4月1日～4月30日'!D102:AG102,'（別紙2-2）5月1日～5月31日'!D102:AH102,'（別紙2-3）6月1日～6月30日'!D102:AG102,'（別紙2-4）7月1日～7月31日'!D102:AH102,'（別紙2-5）8月1日～8月31日'!D102:AH102)</f>
        <v>0</v>
      </c>
      <c r="AK102" s="112" t="str">
        <f t="shared" si="3"/>
        <v/>
      </c>
      <c r="AL102" s="236" t="str">
        <f t="shared" si="4"/>
        <v/>
      </c>
      <c r="AM102" s="236"/>
    </row>
    <row r="103" spans="1:39"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SUM('（別紙2-1）4月1日～4月30日'!D103:AG103,'（別紙2-2）5月1日～5月31日'!D103:AH103,'（別紙2-3）6月1日～6月30日'!D103:AG103,'（別紙2-4）7月1日～7月31日'!D103:AH103,'（別紙2-5）8月1日～8月31日'!D103:AH103)</f>
        <v>0</v>
      </c>
      <c r="AK103" s="112" t="str">
        <f t="shared" si="3"/>
        <v/>
      </c>
      <c r="AL103" s="236" t="str">
        <f t="shared" si="4"/>
        <v/>
      </c>
      <c r="AM103" s="236"/>
    </row>
    <row r="104" spans="1:39"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SUM('（別紙2-1）4月1日～4月30日'!D104:AG104,'（別紙2-2）5月1日～5月31日'!D104:AH104,'（別紙2-3）6月1日～6月30日'!D104:AG104,'（別紙2-4）7月1日～7月31日'!D104:AH104,'（別紙2-5）8月1日～8月31日'!D104:AH104)</f>
        <v>0</v>
      </c>
      <c r="AK104" s="112" t="str">
        <f t="shared" si="3"/>
        <v/>
      </c>
      <c r="AL104" s="236" t="str">
        <f t="shared" si="4"/>
        <v/>
      </c>
      <c r="AM104" s="236"/>
    </row>
    <row r="105" spans="1:39"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SUM('（別紙2-1）4月1日～4月30日'!D105:AG105,'（別紙2-2）5月1日～5月31日'!D105:AH105,'（別紙2-3）6月1日～6月30日'!D105:AG105,'（別紙2-4）7月1日～7月31日'!D105:AH105,'（別紙2-5）8月1日～8月31日'!D105:AH105)</f>
        <v>0</v>
      </c>
      <c r="AK105" s="112" t="str">
        <f t="shared" si="3"/>
        <v/>
      </c>
      <c r="AL105" s="236" t="str">
        <f t="shared" si="4"/>
        <v/>
      </c>
      <c r="AM105" s="236"/>
    </row>
    <row r="106" spans="1:39"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SUM('（別紙2-1）4月1日～4月30日'!D106:AG106,'（別紙2-2）5月1日～5月31日'!D106:AH106,'（別紙2-3）6月1日～6月30日'!D106:AG106,'（別紙2-4）7月1日～7月31日'!D106:AH106,'（別紙2-5）8月1日～8月31日'!D106:AH106)</f>
        <v>0</v>
      </c>
      <c r="AK106" s="112" t="str">
        <f t="shared" si="3"/>
        <v/>
      </c>
      <c r="AL106" s="236" t="str">
        <f t="shared" si="4"/>
        <v/>
      </c>
      <c r="AM106" s="236"/>
    </row>
    <row r="107" spans="1:39"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SUM('（別紙2-1）4月1日～4月30日'!D107:AG107,'（別紙2-2）5月1日～5月31日'!D107:AH107,'（別紙2-3）6月1日～6月30日'!D107:AG107,'（別紙2-4）7月1日～7月31日'!D107:AH107,'（別紙2-5）8月1日～8月31日'!D107:AH107)</f>
        <v>0</v>
      </c>
      <c r="AK107" s="112" t="str">
        <f t="shared" si="3"/>
        <v/>
      </c>
      <c r="AL107" s="236" t="str">
        <f t="shared" si="4"/>
        <v/>
      </c>
      <c r="AM107" s="236"/>
    </row>
    <row r="108" spans="1:39"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SUM('（別紙2-1）4月1日～4月30日'!D108:AG108,'（別紙2-2）5月1日～5月31日'!D108:AH108,'（別紙2-3）6月1日～6月30日'!D108:AG108,'（別紙2-4）7月1日～7月31日'!D108:AH108,'（別紙2-5）8月1日～8月31日'!D108:AH108)</f>
        <v>0</v>
      </c>
      <c r="AK108" s="112" t="str">
        <f t="shared" si="3"/>
        <v/>
      </c>
      <c r="AL108" s="236" t="str">
        <f t="shared" si="4"/>
        <v/>
      </c>
      <c r="AM108" s="236"/>
    </row>
    <row r="109" spans="1:39"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SUM('（別紙2-1）4月1日～4月30日'!D109:AG109,'（別紙2-2）5月1日～5月31日'!D109:AH109,'（別紙2-3）6月1日～6月30日'!D109:AG109,'（別紙2-4）7月1日～7月31日'!D109:AH109,'（別紙2-5）8月1日～8月31日'!D109:AH109)</f>
        <v>0</v>
      </c>
      <c r="AK109" s="112" t="str">
        <f t="shared" si="3"/>
        <v/>
      </c>
      <c r="AL109" s="236" t="str">
        <f t="shared" si="4"/>
        <v/>
      </c>
      <c r="AM109" s="236"/>
    </row>
    <row r="110" spans="1:39"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SUM('（別紙2-1）4月1日～4月30日'!D110:AG110,'（別紙2-2）5月1日～5月31日'!D110:AH110,'（別紙2-3）6月1日～6月30日'!D110:AG110,'（別紙2-4）7月1日～7月31日'!D110:AH110,'（別紙2-5）8月1日～8月31日'!D110:AH110)</f>
        <v>0</v>
      </c>
      <c r="AK110" s="112" t="str">
        <f t="shared" si="3"/>
        <v/>
      </c>
      <c r="AL110" s="236" t="str">
        <f t="shared" si="4"/>
        <v/>
      </c>
      <c r="AM110" s="236"/>
    </row>
    <row r="111" spans="1:39"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SUM('（別紙2-1）4月1日～4月30日'!D111:AG111,'（別紙2-2）5月1日～5月31日'!D111:AH111,'（別紙2-3）6月1日～6月30日'!D111:AG111,'（別紙2-4）7月1日～7月31日'!D111:AH111,'（別紙2-5）8月1日～8月31日'!D111:AH111)</f>
        <v>0</v>
      </c>
      <c r="AK111" s="112" t="str">
        <f t="shared" si="3"/>
        <v/>
      </c>
      <c r="AL111" s="236" t="str">
        <f t="shared" si="4"/>
        <v/>
      </c>
      <c r="AM111" s="236"/>
    </row>
    <row r="112" spans="1:39"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SUM('（別紙2-1）4月1日～4月30日'!D112:AG112,'（別紙2-2）5月1日～5月31日'!D112:AH112,'（別紙2-3）6月1日～6月30日'!D112:AG112,'（別紙2-4）7月1日～7月31日'!D112:AH112,'（別紙2-5）8月1日～8月31日'!D112:AH112)</f>
        <v>0</v>
      </c>
      <c r="AK112" s="112" t="str">
        <f t="shared" si="3"/>
        <v/>
      </c>
      <c r="AL112" s="236" t="str">
        <f t="shared" si="4"/>
        <v/>
      </c>
      <c r="AM112" s="236"/>
    </row>
    <row r="113" spans="1:39"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SUM('（別紙2-1）4月1日～4月30日'!D113:AG113,'（別紙2-2）5月1日～5月31日'!D113:AH113,'（別紙2-3）6月1日～6月30日'!D113:AG113,'（別紙2-4）7月1日～7月31日'!D113:AH113,'（別紙2-5）8月1日～8月31日'!D113:AH113)</f>
        <v>0</v>
      </c>
      <c r="AK113" s="112" t="str">
        <f t="shared" si="3"/>
        <v/>
      </c>
      <c r="AL113" s="236" t="str">
        <f t="shared" si="4"/>
        <v/>
      </c>
      <c r="AM113" s="236"/>
    </row>
    <row r="114" spans="1:39"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SUM('（別紙2-1）4月1日～4月30日'!D114:AG114,'（別紙2-2）5月1日～5月31日'!D114:AH114,'（別紙2-3）6月1日～6月30日'!D114:AG114,'（別紙2-4）7月1日～7月31日'!D114:AH114,'（別紙2-5）8月1日～8月31日'!D114:AH114)</f>
        <v>0</v>
      </c>
      <c r="AK114" s="112" t="str">
        <f t="shared" si="3"/>
        <v/>
      </c>
      <c r="AL114" s="236" t="str">
        <f t="shared" si="4"/>
        <v/>
      </c>
      <c r="AM114" s="236"/>
    </row>
    <row r="115" spans="1:39"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SUM('（別紙2-1）4月1日～4月30日'!D115:AG115,'（別紙2-2）5月1日～5月31日'!D115:AH115,'（別紙2-3）6月1日～6月30日'!D115:AG115,'（別紙2-4）7月1日～7月31日'!D115:AH115,'（別紙2-5）8月1日～8月31日'!D115:AH115)</f>
        <v>0</v>
      </c>
      <c r="AK115" s="112" t="str">
        <f t="shared" si="3"/>
        <v/>
      </c>
      <c r="AL115" s="236" t="str">
        <f t="shared" si="4"/>
        <v/>
      </c>
      <c r="AM115" s="236"/>
    </row>
    <row r="116" spans="1:39"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SUM('（別紙2-1）4月1日～4月30日'!D116:AG116,'（別紙2-2）5月1日～5月31日'!D116:AH116,'（別紙2-3）6月1日～6月30日'!D116:AG116,'（別紙2-4）7月1日～7月31日'!D116:AH116,'（別紙2-5）8月1日～8月31日'!D116:AH116)</f>
        <v>0</v>
      </c>
      <c r="AK116" s="112" t="str">
        <f t="shared" si="3"/>
        <v/>
      </c>
      <c r="AL116" s="236" t="str">
        <f t="shared" si="4"/>
        <v/>
      </c>
      <c r="AM116" s="236"/>
    </row>
    <row r="117" spans="1:39"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SUM('（別紙2-1）4月1日～4月30日'!D117:AG117,'（別紙2-2）5月1日～5月31日'!D117:AH117,'（別紙2-3）6月1日～6月30日'!D117:AG117,'（別紙2-4）7月1日～7月31日'!D117:AH117,'（別紙2-5）8月1日～8月31日'!D117:AH117)</f>
        <v>0</v>
      </c>
      <c r="AK117" s="112" t="str">
        <f t="shared" si="3"/>
        <v/>
      </c>
      <c r="AL117" s="236" t="str">
        <f t="shared" si="4"/>
        <v/>
      </c>
      <c r="AM117" s="236"/>
    </row>
    <row r="118" spans="1:39"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SUM('（別紙2-1）4月1日～4月30日'!D118:AG118,'（別紙2-2）5月1日～5月31日'!D118:AH118,'（別紙2-3）6月1日～6月30日'!D118:AG118,'（別紙2-4）7月1日～7月31日'!D118:AH118,'（別紙2-5）8月1日～8月31日'!D118:AH118)</f>
        <v>0</v>
      </c>
      <c r="AK118" s="112" t="str">
        <f t="shared" si="3"/>
        <v/>
      </c>
      <c r="AL118" s="236" t="str">
        <f t="shared" si="4"/>
        <v/>
      </c>
      <c r="AM118" s="236"/>
    </row>
    <row r="119" spans="1:39"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SUM('（別紙2-1）4月1日～4月30日'!D119:AG119,'（別紙2-2）5月1日～5月31日'!D119:AH119,'（別紙2-3）6月1日～6月30日'!D119:AG119,'（別紙2-4）7月1日～7月31日'!D119:AH119,'（別紙2-5）8月1日～8月31日'!D119:AH119)</f>
        <v>0</v>
      </c>
      <c r="AK119" s="112" t="str">
        <f t="shared" si="3"/>
        <v/>
      </c>
      <c r="AL119" s="236" t="str">
        <f t="shared" si="4"/>
        <v/>
      </c>
      <c r="AM119" s="236"/>
    </row>
    <row r="120" spans="1:39"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SUM('（別紙2-1）4月1日～4月30日'!D120:AG120,'（別紙2-2）5月1日～5月31日'!D120:AH120,'（別紙2-3）6月1日～6月30日'!D120:AG120,'（別紙2-4）7月1日～7月31日'!D120:AH120,'（別紙2-5）8月1日～8月31日'!D120:AH120)</f>
        <v>0</v>
      </c>
      <c r="AK120" s="112" t="str">
        <f t="shared" si="3"/>
        <v/>
      </c>
      <c r="AL120" s="236" t="str">
        <f t="shared" si="4"/>
        <v/>
      </c>
      <c r="AM120" s="236"/>
    </row>
    <row r="121" spans="1:39"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SUM('（別紙2-1）4月1日～4月30日'!D121:AG121,'（別紙2-2）5月1日～5月31日'!D121:AH121,'（別紙2-3）6月1日～6月30日'!D121:AG121,'（別紙2-4）7月1日～7月31日'!D121:AH121,'（別紙2-5）8月1日～8月31日'!D121:AH121)</f>
        <v>0</v>
      </c>
      <c r="AK121" s="112" t="str">
        <f t="shared" si="3"/>
        <v/>
      </c>
      <c r="AL121" s="236" t="str">
        <f t="shared" si="4"/>
        <v/>
      </c>
      <c r="AM121" s="236"/>
    </row>
    <row r="122" spans="1:39"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SUM('（別紙2-1）4月1日～4月30日'!D122:AG122,'（別紙2-2）5月1日～5月31日'!D122:AH122,'（別紙2-3）6月1日～6月30日'!D122:AG122,'（別紙2-4）7月1日～7月31日'!D122:AH122,'（別紙2-5）8月1日～8月31日'!D122:AH122)</f>
        <v>0</v>
      </c>
      <c r="AK122" s="112" t="str">
        <f t="shared" si="3"/>
        <v/>
      </c>
      <c r="AL122" s="236" t="str">
        <f t="shared" si="4"/>
        <v/>
      </c>
      <c r="AM122" s="236"/>
    </row>
    <row r="123" spans="1:39"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SUM('（別紙2-1）4月1日～4月30日'!D123:AG123,'（別紙2-2）5月1日～5月31日'!D123:AH123,'（別紙2-3）6月1日～6月30日'!D123:AG123,'（別紙2-4）7月1日～7月31日'!D123:AH123,'（別紙2-5）8月1日～8月31日'!D123:AH123)</f>
        <v>0</v>
      </c>
      <c r="AK123" s="112" t="str">
        <f t="shared" si="3"/>
        <v/>
      </c>
      <c r="AL123" s="236" t="str">
        <f t="shared" si="4"/>
        <v/>
      </c>
      <c r="AM123" s="236"/>
    </row>
    <row r="124" spans="1:39"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SUM('（別紙2-1）4月1日～4月30日'!D124:AG124,'（別紙2-2）5月1日～5月31日'!D124:AH124,'（別紙2-3）6月1日～6月30日'!D124:AG124,'（別紙2-4）7月1日～7月31日'!D124:AH124,'（別紙2-5）8月1日～8月31日'!D124:AH124)</f>
        <v>0</v>
      </c>
      <c r="AK124" s="112" t="str">
        <f t="shared" si="3"/>
        <v/>
      </c>
      <c r="AL124" s="236" t="str">
        <f t="shared" si="4"/>
        <v/>
      </c>
      <c r="AM124" s="236"/>
    </row>
    <row r="125" spans="1:39"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SUM('（別紙2-1）4月1日～4月30日'!D125:AG125,'（別紙2-2）5月1日～5月31日'!D125:AH125,'（別紙2-3）6月1日～6月30日'!D125:AG125,'（別紙2-4）7月1日～7月31日'!D125:AH125,'（別紙2-5）8月1日～8月31日'!D125:AH125)</f>
        <v>0</v>
      </c>
      <c r="AK125" s="112" t="str">
        <f t="shared" si="3"/>
        <v/>
      </c>
      <c r="AL125" s="236" t="str">
        <f t="shared" si="4"/>
        <v/>
      </c>
      <c r="AM125" s="236"/>
    </row>
    <row r="126" spans="1:39"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SUM('（別紙2-1）4月1日～4月30日'!D126:AG126,'（別紙2-2）5月1日～5月31日'!D126:AH126,'（別紙2-3）6月1日～6月30日'!D126:AG126,'（別紙2-4）7月1日～7月31日'!D126:AH126,'（別紙2-5）8月1日～8月31日'!D126:AH126)</f>
        <v>0</v>
      </c>
      <c r="AK126" s="112" t="str">
        <f t="shared" si="3"/>
        <v/>
      </c>
      <c r="AL126" s="236" t="str">
        <f t="shared" si="4"/>
        <v/>
      </c>
      <c r="AM126" s="236"/>
    </row>
    <row r="127" spans="1:39"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SUM('（別紙2-1）4月1日～4月30日'!D127:AG127,'（別紙2-2）5月1日～5月31日'!D127:AH127,'（別紙2-3）6月1日～6月30日'!D127:AG127,'（別紙2-4）7月1日～7月31日'!D127:AH127,'（別紙2-5）8月1日～8月31日'!D127:AH127)</f>
        <v>0</v>
      </c>
      <c r="AK127" s="112" t="str">
        <f t="shared" si="3"/>
        <v/>
      </c>
      <c r="AL127" s="236" t="str">
        <f t="shared" si="4"/>
        <v/>
      </c>
      <c r="AM127" s="236"/>
    </row>
    <row r="128" spans="1:39"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SUM('（別紙2-1）4月1日～4月30日'!D128:AG128,'（別紙2-2）5月1日～5月31日'!D128:AH128,'（別紙2-3）6月1日～6月30日'!D128:AG128,'（別紙2-4）7月1日～7月31日'!D128:AH128,'（別紙2-5）8月1日～8月31日'!D128:AH128)</f>
        <v>0</v>
      </c>
      <c r="AK128" s="112" t="str">
        <f t="shared" si="3"/>
        <v/>
      </c>
      <c r="AL128" s="236" t="str">
        <f t="shared" si="4"/>
        <v/>
      </c>
      <c r="AM128" s="236"/>
    </row>
    <row r="129" spans="1:39"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SUM('（別紙2-1）4月1日～4月30日'!D129:AG129,'（別紙2-2）5月1日～5月31日'!D129:AH129,'（別紙2-3）6月1日～6月30日'!D129:AG129,'（別紙2-4）7月1日～7月31日'!D129:AH129,'（別紙2-5）8月1日～8月31日'!D129:AH129)</f>
        <v>0</v>
      </c>
      <c r="AK129" s="112" t="str">
        <f t="shared" si="3"/>
        <v/>
      </c>
      <c r="AL129" s="236" t="str">
        <f t="shared" si="4"/>
        <v/>
      </c>
      <c r="AM129" s="236"/>
    </row>
    <row r="130" spans="1:39"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SUM('（別紙2-1）4月1日～4月30日'!D130:AG130,'（別紙2-2）5月1日～5月31日'!D130:AH130,'（別紙2-3）6月1日～6月30日'!D130:AG130,'（別紙2-4）7月1日～7月31日'!D130:AH130,'（別紙2-5）8月1日～8月31日'!D130:AH130)</f>
        <v>0</v>
      </c>
      <c r="AK130" s="112" t="str">
        <f t="shared" si="3"/>
        <v/>
      </c>
      <c r="AL130" s="236" t="str">
        <f t="shared" si="4"/>
        <v/>
      </c>
      <c r="AM130" s="236"/>
    </row>
    <row r="131" spans="1:39"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SUM('（別紙2-1）4月1日～4月30日'!D131:AG131,'（別紙2-2）5月1日～5月31日'!D131:AH131,'（別紙2-3）6月1日～6月30日'!D131:AG131,'（別紙2-4）7月1日～7月31日'!D131:AH131,'（別紙2-5）8月1日～8月31日'!D131:AH131)</f>
        <v>0</v>
      </c>
      <c r="AK131" s="112" t="str">
        <f t="shared" si="3"/>
        <v/>
      </c>
      <c r="AL131" s="236" t="str">
        <f t="shared" si="4"/>
        <v/>
      </c>
      <c r="AM131" s="236"/>
    </row>
    <row r="132" spans="1:39"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SUM('（別紙2-1）4月1日～4月30日'!D132:AG132,'（別紙2-2）5月1日～5月31日'!D132:AH132,'（別紙2-3）6月1日～6月30日'!D132:AG132,'（別紙2-4）7月1日～7月31日'!D132:AH132,'（別紙2-5）8月1日～8月31日'!D132:AH132)</f>
        <v>0</v>
      </c>
      <c r="AK132" s="112" t="str">
        <f t="shared" si="3"/>
        <v/>
      </c>
      <c r="AL132" s="236" t="str">
        <f t="shared" si="4"/>
        <v/>
      </c>
      <c r="AM132" s="236"/>
    </row>
    <row r="133" spans="1:39"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SUM('（別紙2-1）4月1日～4月30日'!D133:AG133,'（別紙2-2）5月1日～5月31日'!D133:AH133,'（別紙2-3）6月1日～6月30日'!D133:AG133,'（別紙2-4）7月1日～7月31日'!D133:AH133,'（別紙2-5）8月1日～8月31日'!D133:AH133)</f>
        <v>0</v>
      </c>
      <c r="AK133" s="112" t="str">
        <f t="shared" si="3"/>
        <v/>
      </c>
      <c r="AL133" s="236" t="str">
        <f t="shared" si="4"/>
        <v/>
      </c>
      <c r="AM133" s="236"/>
    </row>
    <row r="134" spans="1:39"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SUM('（別紙2-1）4月1日～4月30日'!D134:AG134,'（別紙2-2）5月1日～5月31日'!D134:AH134,'（別紙2-3）6月1日～6月30日'!D134:AG134,'（別紙2-4）7月1日～7月31日'!D134:AH134,'（別紙2-5）8月1日～8月31日'!D134:AH134)</f>
        <v>0</v>
      </c>
      <c r="AK134" s="112" t="str">
        <f t="shared" si="3"/>
        <v/>
      </c>
      <c r="AL134" s="236" t="str">
        <f t="shared" si="4"/>
        <v/>
      </c>
      <c r="AM134" s="236"/>
    </row>
    <row r="135" spans="1:39"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SUM('（別紙2-1）4月1日～4月30日'!D135:AG135,'（別紙2-2）5月1日～5月31日'!D135:AH135,'（別紙2-3）6月1日～6月30日'!D135:AG135,'（別紙2-4）7月1日～7月31日'!D135:AH135,'（別紙2-5）8月1日～8月31日'!D135:AH135)</f>
        <v>0</v>
      </c>
      <c r="AK135" s="112" t="str">
        <f t="shared" si="3"/>
        <v/>
      </c>
      <c r="AL135" s="236" t="str">
        <f t="shared" si="4"/>
        <v/>
      </c>
      <c r="AM135" s="236"/>
    </row>
    <row r="136" spans="1:39"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SUM('（別紙2-1）4月1日～4月30日'!D136:AG136,'（別紙2-2）5月1日～5月31日'!D136:AH136,'（別紙2-3）6月1日～6月30日'!D136:AG136,'（別紙2-4）7月1日～7月31日'!D136:AH136,'（別紙2-5）8月1日～8月31日'!D136:AH136)</f>
        <v>0</v>
      </c>
      <c r="AK136" s="112" t="str">
        <f t="shared" si="3"/>
        <v/>
      </c>
      <c r="AL136" s="236" t="str">
        <f t="shared" si="4"/>
        <v/>
      </c>
      <c r="AM136" s="236"/>
    </row>
    <row r="137" spans="1:39"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SUM('（別紙2-1）4月1日～4月30日'!D137:AG137,'（別紙2-2）5月1日～5月31日'!D137:AH137,'（別紙2-3）6月1日～6月30日'!D137:AG137,'（別紙2-4）7月1日～7月31日'!D137:AH137,'（別紙2-5）8月1日～8月31日'!D137:AH137)</f>
        <v>0</v>
      </c>
      <c r="AK137" s="112" t="str">
        <f t="shared" si="3"/>
        <v/>
      </c>
      <c r="AL137" s="236" t="str">
        <f t="shared" si="4"/>
        <v/>
      </c>
      <c r="AM137" s="236"/>
    </row>
    <row r="138" spans="1:39"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SUM('（別紙2-1）4月1日～4月30日'!D138:AG138,'（別紙2-2）5月1日～5月31日'!D138:AH138,'（別紙2-3）6月1日～6月30日'!D138:AG138,'（別紙2-4）7月1日～7月31日'!D138:AH138,'（別紙2-5）8月1日～8月31日'!D138:AH138)</f>
        <v>0</v>
      </c>
      <c r="AK138" s="112" t="str">
        <f t="shared" si="3"/>
        <v/>
      </c>
      <c r="AL138" s="236" t="str">
        <f t="shared" si="4"/>
        <v/>
      </c>
      <c r="AM138" s="236"/>
    </row>
    <row r="139" spans="1:39"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SUM('（別紙2-1）4月1日～4月30日'!D139:AG139,'（別紙2-2）5月1日～5月31日'!D139:AH139,'（別紙2-3）6月1日～6月30日'!D139:AG139,'（別紙2-4）7月1日～7月31日'!D139:AH139,'（別紙2-5）8月1日～8月31日'!D139:AH139)</f>
        <v>0</v>
      </c>
      <c r="AK139" s="112" t="str">
        <f t="shared" si="3"/>
        <v/>
      </c>
      <c r="AL139" s="236" t="str">
        <f t="shared" si="4"/>
        <v/>
      </c>
      <c r="AM139" s="236"/>
    </row>
    <row r="140" spans="1:39"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SUM('（別紙2-1）4月1日～4月30日'!D140:AG140,'（別紙2-2）5月1日～5月31日'!D140:AH140,'（別紙2-3）6月1日～6月30日'!D140:AG140,'（別紙2-4）7月1日～7月31日'!D140:AH140,'（別紙2-5）8月1日～8月31日'!D140:AH140)</f>
        <v>0</v>
      </c>
      <c r="AK140" s="112" t="str">
        <f t="shared" si="3"/>
        <v/>
      </c>
      <c r="AL140" s="236" t="str">
        <f t="shared" si="4"/>
        <v/>
      </c>
      <c r="AM140" s="236"/>
    </row>
    <row r="141" spans="1:39"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SUM('（別紙2-1）4月1日～4月30日'!D141:AG141,'（別紙2-2）5月1日～5月31日'!D141:AH141,'（別紙2-3）6月1日～6月30日'!D141:AG141,'（別紙2-4）7月1日～7月31日'!D141:AH141,'（別紙2-5）8月1日～8月31日'!D141:AH141)</f>
        <v>0</v>
      </c>
      <c r="AK141" s="112" t="str">
        <f t="shared" si="3"/>
        <v/>
      </c>
      <c r="AL141" s="236" t="str">
        <f t="shared" si="4"/>
        <v/>
      </c>
      <c r="AM141" s="236"/>
    </row>
    <row r="142" spans="1:39"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SUM('（別紙2-1）4月1日～4月30日'!D142:AG142,'（別紙2-2）5月1日～5月31日'!D142:AH142,'（別紙2-3）6月1日～6月30日'!D142:AG142,'（別紙2-4）7月1日～7月31日'!D142:AH142,'（別紙2-5）8月1日～8月31日'!D142:AH142)</f>
        <v>0</v>
      </c>
      <c r="AK142" s="112" t="str">
        <f t="shared" si="3"/>
        <v/>
      </c>
      <c r="AL142" s="236" t="str">
        <f t="shared" si="4"/>
        <v/>
      </c>
      <c r="AM142" s="236"/>
    </row>
    <row r="143" spans="1:39"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SUM('（別紙2-1）4月1日～4月30日'!D143:AG143,'（別紙2-2）5月1日～5月31日'!D143:AH143,'（別紙2-3）6月1日～6月30日'!D143:AG143,'（別紙2-4）7月1日～7月31日'!D143:AH143,'（別紙2-5）8月1日～8月31日'!D143:AH143)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SUM('（別紙2-1）4月1日～4月30日'!D144:AG144,'（別紙2-2）5月1日～5月31日'!D144:AH144,'（別紙2-3）6月1日～6月30日'!D144:AG144,'（別紙2-4）7月1日～7月31日'!D144:AH144,'（別紙2-5）8月1日～8月31日'!D144:AH144)</f>
        <v>0</v>
      </c>
      <c r="AK144" s="112" t="str">
        <f t="shared" si="5"/>
        <v/>
      </c>
      <c r="AL144" s="236" t="str">
        <f t="shared" si="6"/>
        <v/>
      </c>
      <c r="AM144" s="236"/>
    </row>
    <row r="145" spans="1:39"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SUM('（別紙2-1）4月1日～4月30日'!D145:AG145,'（別紙2-2）5月1日～5月31日'!D145:AH145,'（別紙2-3）6月1日～6月30日'!D145:AG145,'（別紙2-4）7月1日～7月31日'!D145:AH145,'（別紙2-5）8月1日～8月31日'!D145:AH145)</f>
        <v>0</v>
      </c>
      <c r="AK145" s="112" t="str">
        <f t="shared" si="5"/>
        <v/>
      </c>
      <c r="AL145" s="236" t="str">
        <f t="shared" si="6"/>
        <v/>
      </c>
      <c r="AM145" s="236"/>
    </row>
    <row r="146" spans="1:39"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SUM('（別紙2-1）4月1日～4月30日'!D146:AG146,'（別紙2-2）5月1日～5月31日'!D146:AH146,'（別紙2-3）6月1日～6月30日'!D146:AG146,'（別紙2-4）7月1日～7月31日'!D146:AH146,'（別紙2-5）8月1日～8月31日'!D146:AH146)</f>
        <v>0</v>
      </c>
      <c r="AK146" s="112" t="str">
        <f t="shared" si="5"/>
        <v/>
      </c>
      <c r="AL146" s="236" t="str">
        <f t="shared" si="6"/>
        <v/>
      </c>
      <c r="AM146" s="236"/>
    </row>
    <row r="147" spans="1:39"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SUM('（別紙2-1）4月1日～4月30日'!D147:AG147,'（別紙2-2）5月1日～5月31日'!D147:AH147,'（別紙2-3）6月1日～6月30日'!D147:AG147,'（別紙2-4）7月1日～7月31日'!D147:AH147,'（別紙2-5）8月1日～8月31日'!D147:AH147)</f>
        <v>0</v>
      </c>
      <c r="AK147" s="112" t="str">
        <f t="shared" si="5"/>
        <v/>
      </c>
      <c r="AL147" s="236" t="str">
        <f t="shared" si="6"/>
        <v/>
      </c>
      <c r="AM147" s="236"/>
    </row>
    <row r="148" spans="1:39"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SUM('（別紙2-1）4月1日～4月30日'!D148:AG148,'（別紙2-2）5月1日～5月31日'!D148:AH148,'（別紙2-3）6月1日～6月30日'!D148:AG148,'（別紙2-4）7月1日～7月31日'!D148:AH148,'（別紙2-5）8月1日～8月31日'!D148:AH148)</f>
        <v>0</v>
      </c>
      <c r="AK148" s="112" t="str">
        <f t="shared" si="5"/>
        <v/>
      </c>
      <c r="AL148" s="236" t="str">
        <f t="shared" si="6"/>
        <v/>
      </c>
      <c r="AM148" s="236"/>
    </row>
    <row r="149" spans="1:39"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SUM('（別紙2-1）4月1日～4月30日'!D149:AG149,'（別紙2-2）5月1日～5月31日'!D149:AH149,'（別紙2-3）6月1日～6月30日'!D149:AG149,'（別紙2-4）7月1日～7月31日'!D149:AH149,'（別紙2-5）8月1日～8月31日'!D149:AH149)</f>
        <v>0</v>
      </c>
      <c r="AK149" s="112" t="str">
        <f t="shared" si="5"/>
        <v/>
      </c>
      <c r="AL149" s="236" t="str">
        <f t="shared" si="6"/>
        <v/>
      </c>
      <c r="AM149" s="236"/>
    </row>
    <row r="150" spans="1:39"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SUM('（別紙2-1）4月1日～4月30日'!D150:AG150,'（別紙2-2）5月1日～5月31日'!D150:AH150,'（別紙2-3）6月1日～6月30日'!D150:AG150,'（別紙2-4）7月1日～7月31日'!D150:AH150,'（別紙2-5）8月1日～8月31日'!D150:AH150)</f>
        <v>0</v>
      </c>
      <c r="AK150" s="112" t="str">
        <f t="shared" si="5"/>
        <v/>
      </c>
      <c r="AL150" s="236" t="str">
        <f t="shared" si="6"/>
        <v/>
      </c>
      <c r="AM150" s="236"/>
    </row>
    <row r="151" spans="1:39"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SUM('（別紙2-1）4月1日～4月30日'!D151:AG151,'（別紙2-2）5月1日～5月31日'!D151:AH151,'（別紙2-3）6月1日～6月30日'!D151:AG151,'（別紙2-4）7月1日～7月31日'!D151:AH151,'（別紙2-5）8月1日～8月31日'!D151:AH151)</f>
        <v>0</v>
      </c>
      <c r="AK151" s="112" t="str">
        <f t="shared" si="5"/>
        <v/>
      </c>
      <c r="AL151" s="236" t="str">
        <f t="shared" si="6"/>
        <v/>
      </c>
      <c r="AM151" s="236"/>
    </row>
    <row r="152" spans="1:39"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SUM('（別紙2-1）4月1日～4月30日'!D152:AG152,'（別紙2-2）5月1日～5月31日'!D152:AH152,'（別紙2-3）6月1日～6月30日'!D152:AG152,'（別紙2-4）7月1日～7月31日'!D152:AH152,'（別紙2-5）8月1日～8月31日'!D152:AH152)</f>
        <v>0</v>
      </c>
      <c r="AK152" s="112" t="str">
        <f t="shared" si="5"/>
        <v/>
      </c>
      <c r="AL152" s="236" t="str">
        <f t="shared" si="6"/>
        <v/>
      </c>
      <c r="AM152" s="236"/>
    </row>
    <row r="153" spans="1:39"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SUM('（別紙2-1）4月1日～4月30日'!D153:AG153,'（別紙2-2）5月1日～5月31日'!D153:AH153,'（別紙2-3）6月1日～6月30日'!D153:AG153,'（別紙2-4）7月1日～7月31日'!D153:AH153,'（別紙2-5）8月1日～8月31日'!D153:AH153)</f>
        <v>0</v>
      </c>
      <c r="AK153" s="112" t="str">
        <f t="shared" si="5"/>
        <v/>
      </c>
      <c r="AL153" s="236" t="str">
        <f t="shared" si="6"/>
        <v/>
      </c>
      <c r="AM153" s="236"/>
    </row>
    <row r="154" spans="1:39"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SUM('（別紙2-1）4月1日～4月30日'!D154:AG154,'（別紙2-2）5月1日～5月31日'!D154:AH154,'（別紙2-3）6月1日～6月30日'!D154:AG154,'（別紙2-4）7月1日～7月31日'!D154:AH154,'（別紙2-5）8月1日～8月31日'!D154:AH154)</f>
        <v>0</v>
      </c>
      <c r="AK154" s="112" t="str">
        <f t="shared" si="5"/>
        <v/>
      </c>
      <c r="AL154" s="236" t="str">
        <f t="shared" si="6"/>
        <v/>
      </c>
      <c r="AM154" s="236"/>
    </row>
    <row r="155" spans="1:39"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SUM('（別紙2-1）4月1日～4月30日'!D155:AG155,'（別紙2-2）5月1日～5月31日'!D155:AH155,'（別紙2-3）6月1日～6月30日'!D155:AG155,'（別紙2-4）7月1日～7月31日'!D155:AH155,'（別紙2-5）8月1日～8月31日'!D155:AH155)</f>
        <v>0</v>
      </c>
      <c r="AK155" s="112" t="str">
        <f t="shared" si="5"/>
        <v/>
      </c>
      <c r="AL155" s="236" t="str">
        <f t="shared" si="6"/>
        <v/>
      </c>
      <c r="AM155" s="236"/>
    </row>
    <row r="156" spans="1:39"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SUM('（別紙2-1）4月1日～4月30日'!D156:AG156,'（別紙2-2）5月1日～5月31日'!D156:AH156,'（別紙2-3）6月1日～6月30日'!D156:AG156,'（別紙2-4）7月1日～7月31日'!D156:AH156,'（別紙2-5）8月1日～8月31日'!D156:AH156)</f>
        <v>0</v>
      </c>
      <c r="AK156" s="112" t="str">
        <f t="shared" si="5"/>
        <v/>
      </c>
      <c r="AL156" s="236" t="str">
        <f t="shared" si="6"/>
        <v/>
      </c>
      <c r="AM156" s="236"/>
    </row>
    <row r="157" spans="1:39"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SUM('（別紙2-1）4月1日～4月30日'!D157:AG157,'（別紙2-2）5月1日～5月31日'!D157:AH157,'（別紙2-3）6月1日～6月30日'!D157:AG157,'（別紙2-4）7月1日～7月31日'!D157:AH157,'（別紙2-5）8月1日～8月31日'!D157:AH157)</f>
        <v>0</v>
      </c>
      <c r="AK157" s="112" t="str">
        <f t="shared" si="5"/>
        <v/>
      </c>
      <c r="AL157" s="236" t="str">
        <f t="shared" si="6"/>
        <v/>
      </c>
      <c r="AM157" s="236"/>
    </row>
    <row r="158" spans="1:39"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SUM('（別紙2-1）4月1日～4月30日'!D158:AG158,'（別紙2-2）5月1日～5月31日'!D158:AH158,'（別紙2-3）6月1日～6月30日'!D158:AG158,'（別紙2-4）7月1日～7月31日'!D158:AH158,'（別紙2-5）8月1日～8月31日'!D158:AH158)</f>
        <v>0</v>
      </c>
      <c r="AK158" s="112" t="str">
        <f t="shared" si="5"/>
        <v/>
      </c>
      <c r="AL158" s="236" t="str">
        <f t="shared" si="6"/>
        <v/>
      </c>
      <c r="AM158" s="236"/>
    </row>
    <row r="159" spans="1:39"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SUM('（別紙2-1）4月1日～4月30日'!D159:AG159,'（別紙2-2）5月1日～5月31日'!D159:AH159,'（別紙2-3）6月1日～6月30日'!D159:AG159,'（別紙2-4）7月1日～7月31日'!D159:AH159,'（別紙2-5）8月1日～8月31日'!D159:AH159)</f>
        <v>0</v>
      </c>
      <c r="AK159" s="112" t="str">
        <f t="shared" si="5"/>
        <v/>
      </c>
      <c r="AL159" s="236" t="str">
        <f t="shared" si="6"/>
        <v/>
      </c>
      <c r="AM159" s="236"/>
    </row>
    <row r="160" spans="1:39"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SUM('（別紙2-1）4月1日～4月30日'!D160:AG160,'（別紙2-2）5月1日～5月31日'!D160:AH160,'（別紙2-3）6月1日～6月30日'!D160:AG160,'（別紙2-4）7月1日～7月31日'!D160:AH160,'（別紙2-5）8月1日～8月31日'!D160:AH160)</f>
        <v>0</v>
      </c>
      <c r="AK160" s="112" t="str">
        <f t="shared" si="5"/>
        <v/>
      </c>
      <c r="AL160" s="236" t="str">
        <f t="shared" si="6"/>
        <v/>
      </c>
      <c r="AM160" s="236"/>
    </row>
    <row r="161" spans="1:40"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SUM('（別紙2-1）4月1日～4月30日'!D161:AG161,'（別紙2-2）5月1日～5月31日'!D161:AH161,'（別紙2-3）6月1日～6月30日'!D161:AG161,'（別紙2-4）7月1日～7月31日'!D161:AH161,'（別紙2-5）8月1日～8月31日'!D161:AH161)</f>
        <v>0</v>
      </c>
      <c r="AK161" s="112" t="str">
        <f t="shared" si="5"/>
        <v/>
      </c>
      <c r="AL161" s="236" t="str">
        <f t="shared" si="6"/>
        <v/>
      </c>
      <c r="AM161" s="236"/>
    </row>
    <row r="162" spans="1:40"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SUM('（別紙2-1）4月1日～4月30日'!D162:AG162,'（別紙2-2）5月1日～5月31日'!D162:AH162,'（別紙2-3）6月1日～6月30日'!D162:AG162,'（別紙2-4）7月1日～7月31日'!D162:AH162,'（別紙2-5）8月1日～8月31日'!D162:AH162)</f>
        <v>0</v>
      </c>
      <c r="AK162" s="112" t="str">
        <f t="shared" si="5"/>
        <v/>
      </c>
      <c r="AL162" s="236" t="str">
        <f t="shared" si="6"/>
        <v/>
      </c>
      <c r="AM162" s="236"/>
    </row>
    <row r="163" spans="1:40"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SUM('（別紙2-1）4月1日～4月30日'!D163:AG163,'（別紙2-2）5月1日～5月31日'!D163:AH163,'（別紙2-3）6月1日～6月30日'!D163:AG163,'（別紙2-4）7月1日～7月31日'!D163:AH163,'（別紙2-5）8月1日～8月31日'!D163:AH163)</f>
        <v>0</v>
      </c>
      <c r="AK163" s="112" t="str">
        <f t="shared" si="5"/>
        <v/>
      </c>
      <c r="AL163" s="236" t="str">
        <f t="shared" si="6"/>
        <v/>
      </c>
    </row>
    <row r="164" spans="1:40"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c r="AN164" s="112"/>
    </row>
    <row r="165" spans="1:40"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13"/>
      <c r="AM165" s="113"/>
      <c r="AN165" s="112"/>
    </row>
    <row r="166" spans="1:40"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40"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40" ht="29.25" customHeight="1" x14ac:dyDescent="0.25"/>
    <row r="169" spans="1:40" ht="29.25" customHeight="1" x14ac:dyDescent="0.25"/>
    <row r="170" spans="1:40" ht="29.25" customHeight="1" x14ac:dyDescent="0.25"/>
  </sheetData>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D14:AH163">
    <cfRule type="cellIs" dxfId="79" priority="19" operator="equal">
      <formula>1</formula>
    </cfRule>
  </conditionalFormatting>
  <conditionalFormatting sqref="AC5:AI5">
    <cfRule type="expression" dxfId="78" priority="13">
      <formula>$AI$5&lt;&gt;""</formula>
    </cfRule>
  </conditionalFormatting>
  <conditionalFormatting sqref="U8:AI8">
    <cfRule type="expression" dxfId="77" priority="16">
      <formula>$AI$8&lt;&gt;""</formula>
    </cfRule>
  </conditionalFormatting>
  <conditionalFormatting sqref="AC6:AI6">
    <cfRule type="expression" dxfId="76" priority="14">
      <formula>$AI$6&lt;&gt;""</formula>
    </cfRule>
  </conditionalFormatting>
  <conditionalFormatting sqref="H6:O6">
    <cfRule type="expression" dxfId="75" priority="11">
      <formula>$H$6&lt;&gt;""</formula>
    </cfRule>
  </conditionalFormatting>
  <conditionalFormatting sqref="V7:AI7">
    <cfRule type="expression" dxfId="74" priority="15">
      <formula>$AI$7&lt;&gt;""</formula>
    </cfRule>
  </conditionalFormatting>
  <dataValidations count="4">
    <dataValidation type="list" allowBlank="1" showInputMessage="1" showErrorMessage="1" sqref="C14:C163">
      <formula1>"○"</formula1>
    </dataValidation>
    <dataValidation allowBlank="1" showInputMessage="1" showErrorMessage="1" promptTitle="利用者名は別紙2-1に記入してください。" prompt="記入内容が自動反映されます。" sqref="B14:B163"/>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63B81D0A-5786-4EB7-A26C-41211E110371}">
            <xm:f>集計シート!$W14="×"</xm:f>
            <x14:dxf>
              <fill>
                <patternFill>
                  <bgColor rgb="FFFF0000"/>
                </patternFill>
              </fill>
            </x14:dxf>
          </x14:cfRule>
          <x14:cfRule type="expression" priority="5" id="{28DB30C6-168D-480F-9177-A0569E6806B3}">
            <xm:f>集計シート!$V14="×"</xm:f>
            <x14:dxf>
              <fill>
                <patternFill>
                  <bgColor rgb="FFFF0000"/>
                </patternFill>
              </fill>
            </x14:dxf>
          </x14:cfRule>
          <x14:cfRule type="expression" priority="6" id="{C4266C0F-ADA3-484E-904C-206352A53156}">
            <xm:f>集計シート!$U14="×"</xm:f>
            <x14:dxf>
              <fill>
                <patternFill>
                  <bgColor rgb="FFFF0000"/>
                </patternFill>
              </fill>
            </x14:dxf>
          </x14:cfRule>
          <xm:sqref>D14:AH163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0"/>
  <sheetViews>
    <sheetView view="pageBreakPreview" zoomScale="70" zoomScaleNormal="60" zoomScaleSheetLayoutView="70" workbookViewId="0">
      <selection activeCell="AH1" sqref="AH1"/>
    </sheetView>
  </sheetViews>
  <sheetFormatPr defaultRowHeight="15.75" x14ac:dyDescent="0.25"/>
  <cols>
    <col min="1" max="1" width="5" style="22" customWidth="1"/>
    <col min="2" max="2" width="31.125" style="22" customWidth="1"/>
    <col min="3" max="3" width="8.75" style="22" customWidth="1"/>
    <col min="4" max="33" width="5" style="111" customWidth="1"/>
    <col min="34" max="34" width="5" style="30" customWidth="1"/>
    <col min="35" max="35" width="3.75" style="111" bestFit="1" customWidth="1"/>
    <col min="36" max="38" width="17.625" style="111" hidden="1" customWidth="1"/>
    <col min="39" max="39" width="9" style="111" hidden="1" customWidth="1"/>
    <col min="40" max="45" width="9" style="111" customWidth="1"/>
    <col min="46" max="16384" width="9" style="111"/>
  </cols>
  <sheetData>
    <row r="1" spans="1:45" ht="29.25" customHeight="1" thickBot="1" x14ac:dyDescent="0.3">
      <c r="AH1" s="23" t="s">
        <v>168</v>
      </c>
    </row>
    <row r="2" spans="1:45"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c r="AH2" s="100"/>
    </row>
    <row r="3" spans="1:45"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25"/>
      <c r="AH3" s="78"/>
      <c r="AJ3" s="111" t="s">
        <v>2</v>
      </c>
    </row>
    <row r="4" spans="1:45"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78"/>
      <c r="AJ4" s="111" t="s">
        <v>4</v>
      </c>
      <c r="AL4" s="111">
        <v>500</v>
      </c>
      <c r="AM4" s="111">
        <v>5</v>
      </c>
    </row>
    <row r="5" spans="1:45"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25"/>
      <c r="AH5" s="77" t="str">
        <f>IF(COUNTIF(集計シート!$X$14:$X$163,"×")&gt;0,"利用者名は別紙2-2に入力してください。","")</f>
        <v/>
      </c>
      <c r="AJ5" s="111" t="s">
        <v>12</v>
      </c>
      <c r="AL5" s="111">
        <v>200</v>
      </c>
      <c r="AM5" s="111">
        <v>2</v>
      </c>
    </row>
    <row r="6" spans="1:45"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3" t="str">
        <f>IF(COUNTIF(集計シート!$U$14:$U$163,"×")&gt;0,"療養日数は15日以内になるようにしてください。","")</f>
        <v/>
      </c>
    </row>
    <row r="7" spans="1:45" ht="30" customHeight="1" thickBot="1" x14ac:dyDescent="0.3">
      <c r="C7" s="444" t="s">
        <v>5</v>
      </c>
      <c r="D7" s="445"/>
      <c r="E7" s="446" t="s">
        <v>6</v>
      </c>
      <c r="F7" s="447"/>
      <c r="G7" s="447"/>
      <c r="H7" s="448" t="str">
        <f>IF(H5=AJ4,AL4,IF(H5=AJ5,AL5,""))</f>
        <v/>
      </c>
      <c r="I7" s="448"/>
      <c r="J7" s="449" t="s">
        <v>7</v>
      </c>
      <c r="K7" s="450"/>
      <c r="L7" s="451" t="s">
        <v>8</v>
      </c>
      <c r="M7" s="452"/>
      <c r="N7" s="452"/>
      <c r="O7" s="79" t="str">
        <f>IF(H5="大規模施設等（定員30人以上）",AM4,IF(H5="小規模施設等（定員29人以下）",AM5,""))</f>
        <v/>
      </c>
      <c r="P7" s="80" t="s">
        <v>9</v>
      </c>
      <c r="Q7" s="449" t="s">
        <v>10</v>
      </c>
      <c r="R7" s="450"/>
      <c r="T7" s="25"/>
      <c r="AH7" s="120" t="str">
        <f>IF(COUNTIF(集計シート!$V$14:$V$163,"×")&gt;0,"別紙1の4の要件を満たしていない場合は、療養日数が10日以内になるようにしてください。","")</f>
        <v/>
      </c>
      <c r="AJ7" s="187" t="s">
        <v>104</v>
      </c>
      <c r="AK7" s="191" t="s">
        <v>105</v>
      </c>
      <c r="AL7" s="192" t="s">
        <v>106</v>
      </c>
    </row>
    <row r="8" spans="1:45"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4" t="str">
        <f>IF(COUNTIF(集計シート!$W$14:$W$163,"×")&gt;0,"無症状者（検体採取日が令和5年1月1日以降）の療養日数は7日以内になるようにしてください。","")</f>
        <v/>
      </c>
      <c r="AJ8" s="190">
        <f>AH164</f>
        <v>0</v>
      </c>
      <c r="AK8" s="190" t="str">
        <f>IF(H5=AJ4,AH165,IF(H5=AJ5,AH166,"規模を選択してください"))</f>
        <v>規模を選択してください</v>
      </c>
      <c r="AL8" s="190">
        <f>AH167</f>
        <v>0</v>
      </c>
    </row>
    <row r="9" spans="1:45"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row>
    <row r="10" spans="1:45" s="112" customFormat="1" ht="30" customHeight="1" x14ac:dyDescent="0.4">
      <c r="A10" s="41"/>
      <c r="B10" s="42"/>
      <c r="C10" s="43" t="s">
        <v>15</v>
      </c>
      <c r="D10" s="44">
        <v>9</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97"/>
      <c r="AH10" s="453" t="s">
        <v>16</v>
      </c>
    </row>
    <row r="11" spans="1:45"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98">
        <v>30</v>
      </c>
      <c r="AH11" s="454"/>
      <c r="AK11" s="236"/>
      <c r="AL11" s="236"/>
    </row>
    <row r="12" spans="1:45" s="112" customFormat="1" ht="30" customHeight="1" thickBot="1" x14ac:dyDescent="0.35">
      <c r="A12" s="431" t="s">
        <v>150</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J12" s="112" t="s">
        <v>107</v>
      </c>
      <c r="AK12" s="236" t="s">
        <v>109</v>
      </c>
      <c r="AL12" s="236"/>
    </row>
    <row r="13" spans="1:45"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58">
        <f t="shared" si="0"/>
        <v>0</v>
      </c>
      <c r="AH13" s="59">
        <f>SUM(D13:AG13)</f>
        <v>0</v>
      </c>
      <c r="AI13" s="112"/>
      <c r="AJ13" s="112">
        <f>MIN(AJ14:AJ163)</f>
        <v>0</v>
      </c>
      <c r="AK13" s="236">
        <f>MAX(AK14:AK163)</f>
        <v>0</v>
      </c>
      <c r="AL13" s="236"/>
      <c r="AM13" s="112"/>
      <c r="AN13" s="112"/>
      <c r="AO13" s="112"/>
      <c r="AP13" s="112"/>
      <c r="AQ13" s="112"/>
      <c r="AR13" s="112"/>
      <c r="AS13" s="112"/>
    </row>
    <row r="14" spans="1:45"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95"/>
      <c r="AH14" s="152">
        <f>SUM('（別紙2-1）4月1日～4月30日'!D14:AG14,'（別紙2-2）5月1日～5月31日'!D14:AH14,'（別紙2-3）6月1日～6月30日'!D14:AG14,'（別紙2-4）7月1日～7月31日'!D14:AH14,'（別紙2-5）8月1日～8月31日'!D14:AH14,'（別紙2-6）9月1日～9月30日'!D14:AG14)</f>
        <v>0</v>
      </c>
      <c r="AJ14" s="112" t="str">
        <f>IFERROR(MATCH(0,INDEX(0/($D14:$AG14&lt;&gt;""),),0),"")</f>
        <v/>
      </c>
      <c r="AK14" s="236" t="str">
        <f>IFERROR(MATCH(MAX($D14:$AG14)+1,$D14:$AG14,1),"")</f>
        <v/>
      </c>
      <c r="AL14" s="236"/>
    </row>
    <row r="15" spans="1:45"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94"/>
      <c r="AH15" s="34">
        <f>SUM('（別紙2-1）4月1日～4月30日'!D15:AG15,'（別紙2-2）5月1日～5月31日'!D15:AH15,'（別紙2-3）6月1日～6月30日'!D15:AG15,'（別紙2-4）7月1日～7月31日'!D15:AH15,'（別紙2-5）8月1日～8月31日'!D15:AH15,'（別紙2-6）9月1日～9月30日'!D15:AG15)</f>
        <v>0</v>
      </c>
      <c r="AJ15" s="112" t="str">
        <f t="shared" ref="AJ15:AJ78" si="1">IFERROR(MATCH(0,INDEX(0/($D15:$AG15&lt;&gt;""),),0),"")</f>
        <v/>
      </c>
      <c r="AK15" s="236" t="str">
        <f t="shared" ref="AK15:AK78" si="2">IFERROR(MATCH(MAX($D15:$AG15)+1,$D15:$AG15,1),"")</f>
        <v/>
      </c>
      <c r="AL15" s="236"/>
    </row>
    <row r="16" spans="1:45"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94"/>
      <c r="AH16" s="34">
        <f>SUM('（別紙2-1）4月1日～4月30日'!D16:AG16,'（別紙2-2）5月1日～5月31日'!D16:AH16,'（別紙2-3）6月1日～6月30日'!D16:AG16,'（別紙2-4）7月1日～7月31日'!D16:AH16,'（別紙2-5）8月1日～8月31日'!D16:AH16,'（別紙2-6）9月1日～9月30日'!D16:AG16)</f>
        <v>0</v>
      </c>
      <c r="AJ16" s="112" t="str">
        <f t="shared" si="1"/>
        <v/>
      </c>
      <c r="AK16" s="236" t="str">
        <f t="shared" si="2"/>
        <v/>
      </c>
      <c r="AL16" s="236"/>
    </row>
    <row r="17" spans="1:38"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94"/>
      <c r="AH17" s="34">
        <f>SUM('（別紙2-1）4月1日～4月30日'!D17:AG17,'（別紙2-2）5月1日～5月31日'!D17:AH17,'（別紙2-3）6月1日～6月30日'!D17:AG17,'（別紙2-4）7月1日～7月31日'!D17:AH17,'（別紙2-5）8月1日～8月31日'!D17:AH17,'（別紙2-6）9月1日～9月30日'!D17:AG17)</f>
        <v>0</v>
      </c>
      <c r="AJ17" s="112" t="str">
        <f t="shared" si="1"/>
        <v/>
      </c>
      <c r="AK17" s="236" t="str">
        <f t="shared" si="2"/>
        <v/>
      </c>
      <c r="AL17" s="236"/>
    </row>
    <row r="18" spans="1:38"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93"/>
      <c r="AH18" s="38">
        <f>SUM('（別紙2-1）4月1日～4月30日'!D18:AG18,'（別紙2-2）5月1日～5月31日'!D18:AH18,'（別紙2-3）6月1日～6月30日'!D18:AG18,'（別紙2-4）7月1日～7月31日'!D18:AH18,'（別紙2-5）8月1日～8月31日'!D18:AH18,'（別紙2-6）9月1日～9月30日'!D18:AG18)</f>
        <v>0</v>
      </c>
      <c r="AJ18" s="112" t="str">
        <f t="shared" si="1"/>
        <v/>
      </c>
      <c r="AK18" s="236" t="str">
        <f t="shared" si="2"/>
        <v/>
      </c>
      <c r="AL18" s="236"/>
    </row>
    <row r="19" spans="1:38"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95"/>
      <c r="AH19" s="62">
        <f>SUM('（別紙2-1）4月1日～4月30日'!D19:AG19,'（別紙2-2）5月1日～5月31日'!D19:AH19,'（別紙2-3）6月1日～6月30日'!D19:AG19,'（別紙2-4）7月1日～7月31日'!D19:AH19,'（別紙2-5）8月1日～8月31日'!D19:AH19,'（別紙2-6）9月1日～9月30日'!D19:AG19)</f>
        <v>0</v>
      </c>
      <c r="AJ19" s="112" t="str">
        <f t="shared" si="1"/>
        <v/>
      </c>
      <c r="AK19" s="236" t="str">
        <f t="shared" si="2"/>
        <v/>
      </c>
      <c r="AL19" s="236"/>
    </row>
    <row r="20" spans="1:38"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94"/>
      <c r="AH20" s="34">
        <f>SUM('（別紙2-1）4月1日～4月30日'!D20:AG20,'（別紙2-2）5月1日～5月31日'!D20:AH20,'（別紙2-3）6月1日～6月30日'!D20:AG20,'（別紙2-4）7月1日～7月31日'!D20:AH20,'（別紙2-5）8月1日～8月31日'!D20:AH20,'（別紙2-6）9月1日～9月30日'!D20:AG20)</f>
        <v>0</v>
      </c>
      <c r="AJ20" s="112" t="str">
        <f t="shared" si="1"/>
        <v/>
      </c>
      <c r="AK20" s="236" t="str">
        <f t="shared" si="2"/>
        <v/>
      </c>
      <c r="AL20" s="236"/>
    </row>
    <row r="21" spans="1:38"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94"/>
      <c r="AH21" s="34">
        <f>SUM('（別紙2-1）4月1日～4月30日'!D21:AG21,'（別紙2-2）5月1日～5月31日'!D21:AH21,'（別紙2-3）6月1日～6月30日'!D21:AG21,'（別紙2-4）7月1日～7月31日'!D21:AH21,'（別紙2-5）8月1日～8月31日'!D21:AH21,'（別紙2-6）9月1日～9月30日'!D21:AG21)</f>
        <v>0</v>
      </c>
      <c r="AJ21" s="112" t="str">
        <f t="shared" si="1"/>
        <v/>
      </c>
      <c r="AK21" s="236" t="str">
        <f t="shared" si="2"/>
        <v/>
      </c>
      <c r="AL21" s="236"/>
    </row>
    <row r="22" spans="1:38"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94"/>
      <c r="AH22" s="34">
        <f>SUM('（別紙2-1）4月1日～4月30日'!D22:AG22,'（別紙2-2）5月1日～5月31日'!D22:AH22,'（別紙2-3）6月1日～6月30日'!D22:AG22,'（別紙2-4）7月1日～7月31日'!D22:AH22,'（別紙2-5）8月1日～8月31日'!D22:AH22,'（別紙2-6）9月1日～9月30日'!D22:AG22)</f>
        <v>0</v>
      </c>
      <c r="AJ22" s="112" t="str">
        <f t="shared" si="1"/>
        <v/>
      </c>
      <c r="AK22" s="236" t="str">
        <f t="shared" si="2"/>
        <v/>
      </c>
      <c r="AL22" s="236"/>
    </row>
    <row r="23" spans="1:38"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93"/>
      <c r="AH23" s="38">
        <f>SUM('（別紙2-1）4月1日～4月30日'!D23:AG23,'（別紙2-2）5月1日～5月31日'!D23:AH23,'（別紙2-3）6月1日～6月30日'!D23:AG23,'（別紙2-4）7月1日～7月31日'!D23:AH23,'（別紙2-5）8月1日～8月31日'!D23:AH23,'（別紙2-6）9月1日～9月30日'!D23:AG23)</f>
        <v>0</v>
      </c>
      <c r="AJ23" s="112" t="str">
        <f t="shared" si="1"/>
        <v/>
      </c>
      <c r="AK23" s="236" t="str">
        <f t="shared" si="2"/>
        <v/>
      </c>
      <c r="AL23" s="236"/>
    </row>
    <row r="24" spans="1:38"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95"/>
      <c r="AH24" s="62">
        <f>SUM('（別紙2-1）4月1日～4月30日'!D24:AG24,'（別紙2-2）5月1日～5月31日'!D24:AH24,'（別紙2-3）6月1日～6月30日'!D24:AG24,'（別紙2-4）7月1日～7月31日'!D24:AH24,'（別紙2-5）8月1日～8月31日'!D24:AH24,'（別紙2-6）9月1日～9月30日'!D24:AG24)</f>
        <v>0</v>
      </c>
      <c r="AJ24" s="112" t="str">
        <f t="shared" si="1"/>
        <v/>
      </c>
      <c r="AK24" s="236" t="str">
        <f t="shared" si="2"/>
        <v/>
      </c>
      <c r="AL24" s="236"/>
    </row>
    <row r="25" spans="1:38"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94"/>
      <c r="AH25" s="34">
        <f>SUM('（別紙2-1）4月1日～4月30日'!D25:AG25,'（別紙2-2）5月1日～5月31日'!D25:AH25,'（別紙2-3）6月1日～6月30日'!D25:AG25,'（別紙2-4）7月1日～7月31日'!D25:AH25,'（別紙2-5）8月1日～8月31日'!D25:AH25,'（別紙2-6）9月1日～9月30日'!D25:AG25)</f>
        <v>0</v>
      </c>
      <c r="AJ25" s="112" t="str">
        <f t="shared" si="1"/>
        <v/>
      </c>
      <c r="AK25" s="236" t="str">
        <f t="shared" si="2"/>
        <v/>
      </c>
      <c r="AL25" s="236"/>
    </row>
    <row r="26" spans="1:38"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94"/>
      <c r="AH26" s="34">
        <f>SUM('（別紙2-1）4月1日～4月30日'!D26:AG26,'（別紙2-2）5月1日～5月31日'!D26:AH26,'（別紙2-3）6月1日～6月30日'!D26:AG26,'（別紙2-4）7月1日～7月31日'!D26:AH26,'（別紙2-5）8月1日～8月31日'!D26:AH26,'（別紙2-6）9月1日～9月30日'!D26:AG26)</f>
        <v>0</v>
      </c>
      <c r="AJ26" s="112" t="str">
        <f t="shared" si="1"/>
        <v/>
      </c>
      <c r="AK26" s="236" t="str">
        <f t="shared" si="2"/>
        <v/>
      </c>
      <c r="AL26" s="236"/>
    </row>
    <row r="27" spans="1:38"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94"/>
      <c r="AH27" s="34">
        <f>SUM('（別紙2-1）4月1日～4月30日'!D27:AG27,'（別紙2-2）5月1日～5月31日'!D27:AH27,'（別紙2-3）6月1日～6月30日'!D27:AG27,'（別紙2-4）7月1日～7月31日'!D27:AH27,'（別紙2-5）8月1日～8月31日'!D27:AH27,'（別紙2-6）9月1日～9月30日'!D27:AG27)</f>
        <v>0</v>
      </c>
      <c r="AJ27" s="112" t="str">
        <f t="shared" si="1"/>
        <v/>
      </c>
      <c r="AK27" s="236" t="str">
        <f t="shared" si="2"/>
        <v/>
      </c>
      <c r="AL27" s="236"/>
    </row>
    <row r="28" spans="1:38"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93"/>
      <c r="AH28" s="38">
        <f>SUM('（別紙2-1）4月1日～4月30日'!D28:AG28,'（別紙2-2）5月1日～5月31日'!D28:AH28,'（別紙2-3）6月1日～6月30日'!D28:AG28,'（別紙2-4）7月1日～7月31日'!D28:AH28,'（別紙2-5）8月1日～8月31日'!D28:AH28,'（別紙2-6）9月1日～9月30日'!D28:AG28)</f>
        <v>0</v>
      </c>
      <c r="AJ28" s="112" t="str">
        <f t="shared" si="1"/>
        <v/>
      </c>
      <c r="AK28" s="236" t="str">
        <f t="shared" si="2"/>
        <v/>
      </c>
      <c r="AL28" s="236"/>
    </row>
    <row r="29" spans="1:38"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95"/>
      <c r="AH29" s="62">
        <f>SUM('（別紙2-1）4月1日～4月30日'!D29:AG29,'（別紙2-2）5月1日～5月31日'!D29:AH29,'（別紙2-3）6月1日～6月30日'!D29:AG29,'（別紙2-4）7月1日～7月31日'!D29:AH29,'（別紙2-5）8月1日～8月31日'!D29:AH29,'（別紙2-6）9月1日～9月30日'!D29:AG29)</f>
        <v>0</v>
      </c>
      <c r="AJ29" s="112" t="str">
        <f t="shared" si="1"/>
        <v/>
      </c>
      <c r="AK29" s="236" t="str">
        <f t="shared" si="2"/>
        <v/>
      </c>
      <c r="AL29" s="236"/>
    </row>
    <row r="30" spans="1:38"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94"/>
      <c r="AH30" s="34">
        <f>SUM('（別紙2-1）4月1日～4月30日'!D30:AG30,'（別紙2-2）5月1日～5月31日'!D30:AH30,'（別紙2-3）6月1日～6月30日'!D30:AG30,'（別紙2-4）7月1日～7月31日'!D30:AH30,'（別紙2-5）8月1日～8月31日'!D30:AH30,'（別紙2-6）9月1日～9月30日'!D30:AG30)</f>
        <v>0</v>
      </c>
      <c r="AJ30" s="112" t="str">
        <f t="shared" si="1"/>
        <v/>
      </c>
      <c r="AK30" s="236" t="str">
        <f t="shared" si="2"/>
        <v/>
      </c>
      <c r="AL30" s="236"/>
    </row>
    <row r="31" spans="1:38"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94"/>
      <c r="AH31" s="34">
        <f>SUM('（別紙2-1）4月1日～4月30日'!D31:AG31,'（別紙2-2）5月1日～5月31日'!D31:AH31,'（別紙2-3）6月1日～6月30日'!D31:AG31,'（別紙2-4）7月1日～7月31日'!D31:AH31,'（別紙2-5）8月1日～8月31日'!D31:AH31,'（別紙2-6）9月1日～9月30日'!D31:AG31)</f>
        <v>0</v>
      </c>
      <c r="AJ31" s="112" t="str">
        <f t="shared" si="1"/>
        <v/>
      </c>
      <c r="AK31" s="236" t="str">
        <f t="shared" si="2"/>
        <v/>
      </c>
      <c r="AL31" s="236"/>
    </row>
    <row r="32" spans="1:38"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94"/>
      <c r="AH32" s="34">
        <f>SUM('（別紙2-1）4月1日～4月30日'!D32:AG32,'（別紙2-2）5月1日～5月31日'!D32:AH32,'（別紙2-3）6月1日～6月30日'!D32:AG32,'（別紙2-4）7月1日～7月31日'!D32:AH32,'（別紙2-5）8月1日～8月31日'!D32:AH32,'（別紙2-6）9月1日～9月30日'!D32:AG32)</f>
        <v>0</v>
      </c>
      <c r="AJ32" s="112" t="str">
        <f t="shared" si="1"/>
        <v/>
      </c>
      <c r="AK32" s="236" t="str">
        <f t="shared" si="2"/>
        <v/>
      </c>
      <c r="AL32" s="236"/>
    </row>
    <row r="33" spans="1:45"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93"/>
      <c r="AH33" s="38">
        <f>SUM('（別紙2-1）4月1日～4月30日'!D33:AG33,'（別紙2-2）5月1日～5月31日'!D33:AH33,'（別紙2-3）6月1日～6月30日'!D33:AG33,'（別紙2-4）7月1日～7月31日'!D33:AH33,'（別紙2-5）8月1日～8月31日'!D33:AH33,'（別紙2-6）9月1日～9月30日'!D33:AG33)</f>
        <v>0</v>
      </c>
      <c r="AJ33" s="112" t="str">
        <f t="shared" si="1"/>
        <v/>
      </c>
      <c r="AK33" s="236" t="str">
        <f t="shared" si="2"/>
        <v/>
      </c>
      <c r="AL33" s="236"/>
    </row>
    <row r="34" spans="1:45"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95"/>
      <c r="AH34" s="62">
        <f>SUM('（別紙2-1）4月1日～4月30日'!D34:AG34,'（別紙2-2）5月1日～5月31日'!D34:AH34,'（別紙2-3）6月1日～6月30日'!D34:AG34,'（別紙2-4）7月1日～7月31日'!D34:AH34,'（別紙2-5）8月1日～8月31日'!D34:AH34,'（別紙2-6）9月1日～9月30日'!D34:AG34)</f>
        <v>0</v>
      </c>
      <c r="AJ34" s="112" t="str">
        <f t="shared" si="1"/>
        <v/>
      </c>
      <c r="AK34" s="236" t="str">
        <f t="shared" si="2"/>
        <v/>
      </c>
      <c r="AL34" s="236"/>
    </row>
    <row r="35" spans="1:45"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94"/>
      <c r="AH35" s="34">
        <f>SUM('（別紙2-1）4月1日～4月30日'!D35:AG35,'（別紙2-2）5月1日～5月31日'!D35:AH35,'（別紙2-3）6月1日～6月30日'!D35:AG35,'（別紙2-4）7月1日～7月31日'!D35:AH35,'（別紙2-5）8月1日～8月31日'!D35:AH35,'（別紙2-6）9月1日～9月30日'!D35:AG35)</f>
        <v>0</v>
      </c>
      <c r="AJ35" s="112" t="str">
        <f t="shared" si="1"/>
        <v/>
      </c>
      <c r="AK35" s="236" t="str">
        <f t="shared" si="2"/>
        <v/>
      </c>
      <c r="AL35" s="236"/>
    </row>
    <row r="36" spans="1:45"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94"/>
      <c r="AH36" s="34">
        <f>SUM('（別紙2-1）4月1日～4月30日'!D36:AG36,'（別紙2-2）5月1日～5月31日'!D36:AH36,'（別紙2-3）6月1日～6月30日'!D36:AG36,'（別紙2-4）7月1日～7月31日'!D36:AH36,'（別紙2-5）8月1日～8月31日'!D36:AH36,'（別紙2-6）9月1日～9月30日'!D36:AG36)</f>
        <v>0</v>
      </c>
      <c r="AJ36" s="112" t="str">
        <f t="shared" si="1"/>
        <v/>
      </c>
      <c r="AK36" s="236" t="str">
        <f t="shared" si="2"/>
        <v/>
      </c>
      <c r="AL36" s="236"/>
    </row>
    <row r="37" spans="1:45"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94"/>
      <c r="AH37" s="34">
        <f>SUM('（別紙2-1）4月1日～4月30日'!D37:AG37,'（別紙2-2）5月1日～5月31日'!D37:AH37,'（別紙2-3）6月1日～6月30日'!D37:AG37,'（別紙2-4）7月1日～7月31日'!D37:AH37,'（別紙2-5）8月1日～8月31日'!D37:AH37,'（別紙2-6）9月1日～9月30日'!D37:AG37)</f>
        <v>0</v>
      </c>
      <c r="AJ37" s="112" t="str">
        <f t="shared" si="1"/>
        <v/>
      </c>
      <c r="AK37" s="236" t="str">
        <f t="shared" si="2"/>
        <v/>
      </c>
      <c r="AL37" s="236"/>
    </row>
    <row r="38" spans="1:45"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93"/>
      <c r="AH38" s="38">
        <f>SUM('（別紙2-1）4月1日～4月30日'!D38:AG38,'（別紙2-2）5月1日～5月31日'!D38:AH38,'（別紙2-3）6月1日～6月30日'!D38:AG38,'（別紙2-4）7月1日～7月31日'!D38:AH38,'（別紙2-5）8月1日～8月31日'!D38:AH38,'（別紙2-6）9月1日～9月30日'!D38:AG38)</f>
        <v>0</v>
      </c>
      <c r="AI38" s="112"/>
      <c r="AJ38" s="112" t="str">
        <f t="shared" si="1"/>
        <v/>
      </c>
      <c r="AK38" s="236" t="str">
        <f t="shared" si="2"/>
        <v/>
      </c>
      <c r="AL38" s="236"/>
      <c r="AM38" s="112"/>
      <c r="AN38" s="112"/>
      <c r="AO38" s="112"/>
      <c r="AP38" s="112"/>
      <c r="AQ38" s="112"/>
      <c r="AR38" s="112"/>
      <c r="AS38" s="112"/>
    </row>
    <row r="39" spans="1:45"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95"/>
      <c r="AH39" s="32">
        <f>SUM('（別紙2-1）4月1日～4月30日'!D39:AG39,'（別紙2-2）5月1日～5月31日'!D39:AH39,'（別紙2-3）6月1日～6月30日'!D39:AG39,'（別紙2-4）7月1日～7月31日'!D39:AH39,'（別紙2-5）8月1日～8月31日'!D39:AH39,'（別紙2-6）9月1日～9月30日'!D39:AG39)</f>
        <v>0</v>
      </c>
      <c r="AI39" s="112"/>
      <c r="AJ39" s="112" t="str">
        <f t="shared" si="1"/>
        <v/>
      </c>
      <c r="AK39" s="236" t="str">
        <f t="shared" si="2"/>
        <v/>
      </c>
      <c r="AL39" s="236"/>
      <c r="AM39" s="112"/>
      <c r="AN39" s="112"/>
      <c r="AO39" s="112"/>
      <c r="AP39" s="112"/>
      <c r="AQ39" s="112"/>
      <c r="AR39" s="112"/>
      <c r="AS39" s="112"/>
    </row>
    <row r="40" spans="1:45"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94"/>
      <c r="AH40" s="34">
        <f>SUM('（別紙2-1）4月1日～4月30日'!D40:AG40,'（別紙2-2）5月1日～5月31日'!D40:AH40,'（別紙2-3）6月1日～6月30日'!D40:AG40,'（別紙2-4）7月1日～7月31日'!D40:AH40,'（別紙2-5）8月1日～8月31日'!D40:AH40,'（別紙2-6）9月1日～9月30日'!D40:AG40)</f>
        <v>0</v>
      </c>
      <c r="AI40" s="112"/>
      <c r="AJ40" s="112" t="str">
        <f t="shared" si="1"/>
        <v/>
      </c>
      <c r="AK40" s="236" t="str">
        <f t="shared" si="2"/>
        <v/>
      </c>
      <c r="AL40" s="236"/>
      <c r="AM40" s="112"/>
      <c r="AN40" s="112"/>
      <c r="AO40" s="112"/>
      <c r="AP40" s="112"/>
      <c r="AQ40" s="112"/>
      <c r="AR40" s="112"/>
      <c r="AS40" s="112"/>
    </row>
    <row r="41" spans="1:45"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94"/>
      <c r="AH41" s="34">
        <f>SUM('（別紙2-1）4月1日～4月30日'!D41:AG41,'（別紙2-2）5月1日～5月31日'!D41:AH41,'（別紙2-3）6月1日～6月30日'!D41:AG41,'（別紙2-4）7月1日～7月31日'!D41:AH41,'（別紙2-5）8月1日～8月31日'!D41:AH41,'（別紙2-6）9月1日～9月30日'!D41:AG41)</f>
        <v>0</v>
      </c>
      <c r="AI41" s="112"/>
      <c r="AJ41" s="112" t="str">
        <f t="shared" si="1"/>
        <v/>
      </c>
      <c r="AK41" s="236" t="str">
        <f t="shared" si="2"/>
        <v/>
      </c>
      <c r="AL41" s="236"/>
      <c r="AM41" s="112"/>
      <c r="AN41" s="112"/>
      <c r="AO41" s="112"/>
      <c r="AP41" s="112"/>
      <c r="AQ41" s="112"/>
      <c r="AR41" s="112"/>
      <c r="AS41" s="112"/>
    </row>
    <row r="42" spans="1:45"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94"/>
      <c r="AH42" s="34">
        <f>SUM('（別紙2-1）4月1日～4月30日'!D42:AG42,'（別紙2-2）5月1日～5月31日'!D42:AH42,'（別紙2-3）6月1日～6月30日'!D42:AG42,'（別紙2-4）7月1日～7月31日'!D42:AH42,'（別紙2-5）8月1日～8月31日'!D42:AH42,'（別紙2-6）9月1日～9月30日'!D42:AG42)</f>
        <v>0</v>
      </c>
      <c r="AJ42" s="112" t="str">
        <f t="shared" si="1"/>
        <v/>
      </c>
      <c r="AK42" s="236" t="str">
        <f t="shared" si="2"/>
        <v/>
      </c>
      <c r="AL42" s="236"/>
    </row>
    <row r="43" spans="1:45"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93"/>
      <c r="AH43" s="36">
        <f>SUM('（別紙2-1）4月1日～4月30日'!D43:AG43,'（別紙2-2）5月1日～5月31日'!D43:AH43,'（別紙2-3）6月1日～6月30日'!D43:AG43,'（別紙2-4）7月1日～7月31日'!D43:AH43,'（別紙2-5）8月1日～8月31日'!D43:AH43,'（別紙2-6）9月1日～9月30日'!D43:AG43)</f>
        <v>0</v>
      </c>
      <c r="AJ43" s="112" t="str">
        <f t="shared" si="1"/>
        <v/>
      </c>
      <c r="AK43" s="236" t="str">
        <f t="shared" si="2"/>
        <v/>
      </c>
      <c r="AL43" s="236"/>
    </row>
    <row r="44" spans="1:45"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95"/>
      <c r="AH44" s="59">
        <f>SUM('（別紙2-1）4月1日～4月30日'!D44:AG44,'（別紙2-2）5月1日～5月31日'!D44:AH44,'（別紙2-3）6月1日～6月30日'!D44:AG44,'（別紙2-4）7月1日～7月31日'!D44:AH44,'（別紙2-5）8月1日～8月31日'!D44:AH44,'（別紙2-6）9月1日～9月30日'!D44:AG44)</f>
        <v>0</v>
      </c>
      <c r="AJ44" s="112" t="str">
        <f t="shared" si="1"/>
        <v/>
      </c>
      <c r="AK44" s="236" t="str">
        <f t="shared" si="2"/>
        <v/>
      </c>
      <c r="AL44" s="236"/>
    </row>
    <row r="45" spans="1:45"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94"/>
      <c r="AH45" s="36">
        <f>SUM('（別紙2-1）4月1日～4月30日'!D45:AG45,'（別紙2-2）5月1日～5月31日'!D45:AH45,'（別紙2-3）6月1日～6月30日'!D45:AG45,'（別紙2-4）7月1日～7月31日'!D45:AH45,'（別紙2-5）8月1日～8月31日'!D45:AH45,'（別紙2-6）9月1日～9月30日'!D45:AG45)</f>
        <v>0</v>
      </c>
      <c r="AJ45" s="112" t="str">
        <f t="shared" si="1"/>
        <v/>
      </c>
      <c r="AK45" s="236" t="str">
        <f t="shared" si="2"/>
        <v/>
      </c>
      <c r="AL45" s="236"/>
    </row>
    <row r="46" spans="1:45"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94"/>
      <c r="AH46" s="36">
        <f>SUM('（別紙2-1）4月1日～4月30日'!D46:AG46,'（別紙2-2）5月1日～5月31日'!D46:AH46,'（別紙2-3）6月1日～6月30日'!D46:AG46,'（別紙2-4）7月1日～7月31日'!D46:AH46,'（別紙2-5）8月1日～8月31日'!D46:AH46,'（別紙2-6）9月1日～9月30日'!D46:AG46)</f>
        <v>0</v>
      </c>
      <c r="AJ46" s="112" t="str">
        <f t="shared" si="1"/>
        <v/>
      </c>
      <c r="AK46" s="236" t="str">
        <f t="shared" si="2"/>
        <v/>
      </c>
      <c r="AL46" s="236"/>
    </row>
    <row r="47" spans="1:45"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94"/>
      <c r="AH47" s="36">
        <f>SUM('（別紙2-1）4月1日～4月30日'!D47:AG47,'（別紙2-2）5月1日～5月31日'!D47:AH47,'（別紙2-3）6月1日～6月30日'!D47:AG47,'（別紙2-4）7月1日～7月31日'!D47:AH47,'（別紙2-5）8月1日～8月31日'!D47:AH47,'（別紙2-6）9月1日～9月30日'!D47:AG47)</f>
        <v>0</v>
      </c>
      <c r="AJ47" s="112" t="str">
        <f t="shared" si="1"/>
        <v/>
      </c>
      <c r="AK47" s="236" t="str">
        <f t="shared" si="2"/>
        <v/>
      </c>
      <c r="AL47" s="236"/>
    </row>
    <row r="48" spans="1:45"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93"/>
      <c r="AH48" s="38">
        <f>SUM('（別紙2-1）4月1日～4月30日'!D48:AG48,'（別紙2-2）5月1日～5月31日'!D48:AH48,'（別紙2-3）6月1日～6月30日'!D48:AG48,'（別紙2-4）7月1日～7月31日'!D48:AH48,'（別紙2-5）8月1日～8月31日'!D48:AH48,'（別紙2-6）9月1日～9月30日'!D48:AG48)</f>
        <v>0</v>
      </c>
      <c r="AJ48" s="112" t="str">
        <f t="shared" si="1"/>
        <v/>
      </c>
      <c r="AK48" s="236" t="str">
        <f t="shared" si="2"/>
        <v/>
      </c>
      <c r="AL48" s="236"/>
    </row>
    <row r="49" spans="1:38"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96"/>
      <c r="AH49" s="70">
        <f>SUM('（別紙2-1）4月1日～4月30日'!D49:AG49,'（別紙2-2）5月1日～5月31日'!D49:AH49,'（別紙2-3）6月1日～6月30日'!D49:AG49,'（別紙2-4）7月1日～7月31日'!D49:AH49,'（別紙2-5）8月1日～8月31日'!D49:AH49,'（別紙2-6）9月1日～9月30日'!D49:AG49)</f>
        <v>0</v>
      </c>
      <c r="AJ49" s="112" t="str">
        <f t="shared" si="1"/>
        <v/>
      </c>
      <c r="AK49" s="236" t="str">
        <f t="shared" si="2"/>
        <v/>
      </c>
      <c r="AL49" s="236"/>
    </row>
    <row r="50" spans="1:38"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94"/>
      <c r="AH50" s="36">
        <f>SUM('（別紙2-1）4月1日～4月30日'!D50:AG50,'（別紙2-2）5月1日～5月31日'!D50:AH50,'（別紙2-3）6月1日～6月30日'!D50:AG50,'（別紙2-4）7月1日～7月31日'!D50:AH50,'（別紙2-5）8月1日～8月31日'!D50:AH50,'（別紙2-6）9月1日～9月30日'!D50:AG50)</f>
        <v>0</v>
      </c>
      <c r="AJ50" s="112" t="str">
        <f t="shared" si="1"/>
        <v/>
      </c>
      <c r="AK50" s="236" t="str">
        <f t="shared" si="2"/>
        <v/>
      </c>
      <c r="AL50" s="236"/>
    </row>
    <row r="51" spans="1:38"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94"/>
      <c r="AH51" s="36">
        <f>SUM('（別紙2-1）4月1日～4月30日'!D51:AG51,'（別紙2-2）5月1日～5月31日'!D51:AH51,'（別紙2-3）6月1日～6月30日'!D51:AG51,'（別紙2-4）7月1日～7月31日'!D51:AH51,'（別紙2-5）8月1日～8月31日'!D51:AH51,'（別紙2-6）9月1日～9月30日'!D51:AG51)</f>
        <v>0</v>
      </c>
      <c r="AJ51" s="112" t="str">
        <f t="shared" si="1"/>
        <v/>
      </c>
      <c r="AK51" s="236" t="str">
        <f t="shared" si="2"/>
        <v/>
      </c>
      <c r="AL51" s="236"/>
    </row>
    <row r="52" spans="1:38"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94"/>
      <c r="AH52" s="36">
        <f>SUM('（別紙2-1）4月1日～4月30日'!D52:AG52,'（別紙2-2）5月1日～5月31日'!D52:AH52,'（別紙2-3）6月1日～6月30日'!D52:AG52,'（別紙2-4）7月1日～7月31日'!D52:AH52,'（別紙2-5）8月1日～8月31日'!D52:AH52,'（別紙2-6）9月1日～9月30日'!D52:AG52)</f>
        <v>0</v>
      </c>
      <c r="AJ52" s="112" t="str">
        <f t="shared" si="1"/>
        <v/>
      </c>
      <c r="AK52" s="236" t="str">
        <f t="shared" si="2"/>
        <v/>
      </c>
      <c r="AL52" s="236"/>
    </row>
    <row r="53" spans="1:38"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94"/>
      <c r="AH53" s="36">
        <f>SUM('（別紙2-1）4月1日～4月30日'!D53:AG53,'（別紙2-2）5月1日～5月31日'!D53:AH53,'（別紙2-3）6月1日～6月30日'!D53:AG53,'（別紙2-4）7月1日～7月31日'!D53:AH53,'（別紙2-5）8月1日～8月31日'!D53:AH53,'（別紙2-6）9月1日～9月30日'!D53:AG53)</f>
        <v>0</v>
      </c>
      <c r="AJ53" s="112" t="str">
        <f t="shared" si="1"/>
        <v/>
      </c>
      <c r="AK53" s="236" t="str">
        <f t="shared" si="2"/>
        <v/>
      </c>
      <c r="AL53" s="236"/>
    </row>
    <row r="54" spans="1:38"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95"/>
      <c r="AH54" s="59">
        <f>SUM('（別紙2-1）4月1日～4月30日'!D54:AG54,'（別紙2-2）5月1日～5月31日'!D54:AH54,'（別紙2-3）6月1日～6月30日'!D54:AG54,'（別紙2-4）7月1日～7月31日'!D54:AH54,'（別紙2-5）8月1日～8月31日'!D54:AH54,'（別紙2-6）9月1日～9月30日'!D54:AG54)</f>
        <v>0</v>
      </c>
      <c r="AJ54" s="112" t="str">
        <f t="shared" si="1"/>
        <v/>
      </c>
      <c r="AK54" s="236" t="str">
        <f t="shared" si="2"/>
        <v/>
      </c>
      <c r="AL54" s="236"/>
    </row>
    <row r="55" spans="1:38"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94"/>
      <c r="AH55" s="36">
        <f>SUM('（別紙2-1）4月1日～4月30日'!D55:AG55,'（別紙2-2）5月1日～5月31日'!D55:AH55,'（別紙2-3）6月1日～6月30日'!D55:AG55,'（別紙2-4）7月1日～7月31日'!D55:AH55,'（別紙2-5）8月1日～8月31日'!D55:AH55,'（別紙2-6）9月1日～9月30日'!D55:AG55)</f>
        <v>0</v>
      </c>
      <c r="AJ55" s="112" t="str">
        <f t="shared" si="1"/>
        <v/>
      </c>
      <c r="AK55" s="236" t="str">
        <f t="shared" si="2"/>
        <v/>
      </c>
      <c r="AL55" s="236"/>
    </row>
    <row r="56" spans="1:38"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94"/>
      <c r="AH56" s="36">
        <f>SUM('（別紙2-1）4月1日～4月30日'!D56:AG56,'（別紙2-2）5月1日～5月31日'!D56:AH56,'（別紙2-3）6月1日～6月30日'!D56:AG56,'（別紙2-4）7月1日～7月31日'!D56:AH56,'（別紙2-5）8月1日～8月31日'!D56:AH56,'（別紙2-6）9月1日～9月30日'!D56:AG56)</f>
        <v>0</v>
      </c>
      <c r="AJ56" s="112" t="str">
        <f t="shared" si="1"/>
        <v/>
      </c>
      <c r="AK56" s="236" t="str">
        <f t="shared" si="2"/>
        <v/>
      </c>
      <c r="AL56" s="236"/>
    </row>
    <row r="57" spans="1:38"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94"/>
      <c r="AH57" s="36">
        <f>SUM('（別紙2-1）4月1日～4月30日'!D57:AG57,'（別紙2-2）5月1日～5月31日'!D57:AH57,'（別紙2-3）6月1日～6月30日'!D57:AG57,'（別紙2-4）7月1日～7月31日'!D57:AH57,'（別紙2-5）8月1日～8月31日'!D57:AH57,'（別紙2-6）9月1日～9月30日'!D57:AG57)</f>
        <v>0</v>
      </c>
      <c r="AJ57" s="112" t="str">
        <f t="shared" si="1"/>
        <v/>
      </c>
      <c r="AK57" s="236" t="str">
        <f t="shared" si="2"/>
        <v/>
      </c>
      <c r="AL57" s="236"/>
    </row>
    <row r="58" spans="1:38"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93"/>
      <c r="AH58" s="38">
        <f>SUM('（別紙2-1）4月1日～4月30日'!D58:AG58,'（別紙2-2）5月1日～5月31日'!D58:AH58,'（別紙2-3）6月1日～6月30日'!D58:AG58,'（別紙2-4）7月1日～7月31日'!D58:AH58,'（別紙2-5）8月1日～8月31日'!D58:AH58,'（別紙2-6）9月1日～9月30日'!D58:AG58)</f>
        <v>0</v>
      </c>
      <c r="AJ58" s="112" t="str">
        <f t="shared" si="1"/>
        <v/>
      </c>
      <c r="AK58" s="236" t="str">
        <f t="shared" si="2"/>
        <v/>
      </c>
      <c r="AL58" s="236"/>
    </row>
    <row r="59" spans="1:38"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96"/>
      <c r="AH59" s="70">
        <f>SUM('（別紙2-1）4月1日～4月30日'!D59:AG59,'（別紙2-2）5月1日～5月31日'!D59:AH59,'（別紙2-3）6月1日～6月30日'!D59:AG59,'（別紙2-4）7月1日～7月31日'!D59:AH59,'（別紙2-5）8月1日～8月31日'!D59:AH59,'（別紙2-6）9月1日～9月30日'!D59:AG59)</f>
        <v>0</v>
      </c>
      <c r="AJ59" s="112" t="str">
        <f t="shared" si="1"/>
        <v/>
      </c>
      <c r="AK59" s="236" t="str">
        <f t="shared" si="2"/>
        <v/>
      </c>
      <c r="AL59" s="236"/>
    </row>
    <row r="60" spans="1:38"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94"/>
      <c r="AH60" s="36">
        <f>SUM('（別紙2-1）4月1日～4月30日'!D60:AG60,'（別紙2-2）5月1日～5月31日'!D60:AH60,'（別紙2-3）6月1日～6月30日'!D60:AG60,'（別紙2-4）7月1日～7月31日'!D60:AH60,'（別紙2-5）8月1日～8月31日'!D60:AH60,'（別紙2-6）9月1日～9月30日'!D60:AG60)</f>
        <v>0</v>
      </c>
      <c r="AJ60" s="112" t="str">
        <f t="shared" si="1"/>
        <v/>
      </c>
      <c r="AK60" s="236" t="str">
        <f t="shared" si="2"/>
        <v/>
      </c>
      <c r="AL60" s="236"/>
    </row>
    <row r="61" spans="1:38"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94"/>
      <c r="AH61" s="36">
        <f>SUM('（別紙2-1）4月1日～4月30日'!D61:AG61,'（別紙2-2）5月1日～5月31日'!D61:AH61,'（別紙2-3）6月1日～6月30日'!D61:AG61,'（別紙2-4）7月1日～7月31日'!D61:AH61,'（別紙2-5）8月1日～8月31日'!D61:AH61,'（別紙2-6）9月1日～9月30日'!D61:AG61)</f>
        <v>0</v>
      </c>
      <c r="AJ61" s="112" t="str">
        <f t="shared" si="1"/>
        <v/>
      </c>
      <c r="AK61" s="236" t="str">
        <f t="shared" si="2"/>
        <v/>
      </c>
      <c r="AL61" s="236"/>
    </row>
    <row r="62" spans="1:38"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94"/>
      <c r="AH62" s="36">
        <f>SUM('（別紙2-1）4月1日～4月30日'!D62:AG62,'（別紙2-2）5月1日～5月31日'!D62:AH62,'（別紙2-3）6月1日～6月30日'!D62:AG62,'（別紙2-4）7月1日～7月31日'!D62:AH62,'（別紙2-5）8月1日～8月31日'!D62:AH62,'（別紙2-6）9月1日～9月30日'!D62:AG62)</f>
        <v>0</v>
      </c>
      <c r="AJ62" s="112" t="str">
        <f t="shared" si="1"/>
        <v/>
      </c>
      <c r="AK62" s="236" t="str">
        <f t="shared" si="2"/>
        <v/>
      </c>
      <c r="AL62" s="236"/>
    </row>
    <row r="63" spans="1:38"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94"/>
      <c r="AH63" s="36">
        <f>SUM('（別紙2-1）4月1日～4月30日'!D63:AG63,'（別紙2-2）5月1日～5月31日'!D63:AH63,'（別紙2-3）6月1日～6月30日'!D63:AG63,'（別紙2-4）7月1日～7月31日'!D63:AH63,'（別紙2-5）8月1日～8月31日'!D63:AH63,'（別紙2-6）9月1日～9月30日'!D63:AG63)</f>
        <v>0</v>
      </c>
      <c r="AJ63" s="112" t="str">
        <f t="shared" si="1"/>
        <v/>
      </c>
      <c r="AK63" s="236" t="str">
        <f t="shared" si="2"/>
        <v/>
      </c>
      <c r="AL63" s="236"/>
    </row>
    <row r="64" spans="1:38"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95"/>
      <c r="AH64" s="59">
        <f>SUM('（別紙2-1）4月1日～4月30日'!D64:AG64,'（別紙2-2）5月1日～5月31日'!D64:AH64,'（別紙2-3）6月1日～6月30日'!D64:AG64,'（別紙2-4）7月1日～7月31日'!D64:AH64,'（別紙2-5）8月1日～8月31日'!D64:AH64,'（別紙2-6）9月1日～9月30日'!D64:AG64)</f>
        <v>0</v>
      </c>
      <c r="AJ64" s="112" t="str">
        <f t="shared" si="1"/>
        <v/>
      </c>
      <c r="AK64" s="236" t="str">
        <f t="shared" si="2"/>
        <v/>
      </c>
      <c r="AL64" s="236"/>
    </row>
    <row r="65" spans="1:38"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94"/>
      <c r="AH65" s="36">
        <f>SUM('（別紙2-1）4月1日～4月30日'!D65:AG65,'（別紙2-2）5月1日～5月31日'!D65:AH65,'（別紙2-3）6月1日～6月30日'!D65:AG65,'（別紙2-4）7月1日～7月31日'!D65:AH65,'（別紙2-5）8月1日～8月31日'!D65:AH65,'（別紙2-6）9月1日～9月30日'!D65:AG65)</f>
        <v>0</v>
      </c>
      <c r="AJ65" s="112" t="str">
        <f t="shared" si="1"/>
        <v/>
      </c>
      <c r="AK65" s="236" t="str">
        <f t="shared" si="2"/>
        <v/>
      </c>
      <c r="AL65" s="236"/>
    </row>
    <row r="66" spans="1:38"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94"/>
      <c r="AH66" s="36">
        <f>SUM('（別紙2-1）4月1日～4月30日'!D66:AG66,'（別紙2-2）5月1日～5月31日'!D66:AH66,'（別紙2-3）6月1日～6月30日'!D66:AG66,'（別紙2-4）7月1日～7月31日'!D66:AH66,'（別紙2-5）8月1日～8月31日'!D66:AH66,'（別紙2-6）9月1日～9月30日'!D66:AG66)</f>
        <v>0</v>
      </c>
      <c r="AJ66" s="112" t="str">
        <f t="shared" si="1"/>
        <v/>
      </c>
      <c r="AK66" s="236" t="str">
        <f t="shared" si="2"/>
        <v/>
      </c>
      <c r="AL66" s="236"/>
    </row>
    <row r="67" spans="1:38"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94"/>
      <c r="AH67" s="36">
        <f>SUM('（別紙2-1）4月1日～4月30日'!D67:AG67,'（別紙2-2）5月1日～5月31日'!D67:AH67,'（別紙2-3）6月1日～6月30日'!D67:AG67,'（別紙2-4）7月1日～7月31日'!D67:AH67,'（別紙2-5）8月1日～8月31日'!D67:AH67,'（別紙2-6）9月1日～9月30日'!D67:AG67)</f>
        <v>0</v>
      </c>
      <c r="AJ67" s="112" t="str">
        <f t="shared" si="1"/>
        <v/>
      </c>
      <c r="AK67" s="236" t="str">
        <f t="shared" si="2"/>
        <v/>
      </c>
      <c r="AL67" s="236"/>
    </row>
    <row r="68" spans="1:38"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93"/>
      <c r="AH68" s="38">
        <f>SUM('（別紙2-1）4月1日～4月30日'!D68:AG68,'（別紙2-2）5月1日～5月31日'!D68:AH68,'（別紙2-3）6月1日～6月30日'!D68:AG68,'（別紙2-4）7月1日～7月31日'!D68:AH68,'（別紙2-5）8月1日～8月31日'!D68:AH68,'（別紙2-6）9月1日～9月30日'!D68:AG68)</f>
        <v>0</v>
      </c>
      <c r="AJ68" s="112" t="str">
        <f t="shared" si="1"/>
        <v/>
      </c>
      <c r="AK68" s="236" t="str">
        <f t="shared" si="2"/>
        <v/>
      </c>
      <c r="AL68" s="236"/>
    </row>
    <row r="69" spans="1:38"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96"/>
      <c r="AH69" s="70">
        <f>SUM('（別紙2-1）4月1日～4月30日'!D69:AG69,'（別紙2-2）5月1日～5月31日'!D69:AH69,'（別紙2-3）6月1日～6月30日'!D69:AG69,'（別紙2-4）7月1日～7月31日'!D69:AH69,'（別紙2-5）8月1日～8月31日'!D69:AH69,'（別紙2-6）9月1日～9月30日'!D69:AG69)</f>
        <v>0</v>
      </c>
      <c r="AJ69" s="112" t="str">
        <f t="shared" si="1"/>
        <v/>
      </c>
      <c r="AK69" s="236" t="str">
        <f t="shared" si="2"/>
        <v/>
      </c>
      <c r="AL69" s="236"/>
    </row>
    <row r="70" spans="1:38"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94"/>
      <c r="AH70" s="36">
        <f>SUM('（別紙2-1）4月1日～4月30日'!D70:AG70,'（別紙2-2）5月1日～5月31日'!D70:AH70,'（別紙2-3）6月1日～6月30日'!D70:AG70,'（別紙2-4）7月1日～7月31日'!D70:AH70,'（別紙2-5）8月1日～8月31日'!D70:AH70,'（別紙2-6）9月1日～9月30日'!D70:AG70)</f>
        <v>0</v>
      </c>
      <c r="AJ70" s="112" t="str">
        <f t="shared" si="1"/>
        <v/>
      </c>
      <c r="AK70" s="236" t="str">
        <f t="shared" si="2"/>
        <v/>
      </c>
      <c r="AL70" s="236"/>
    </row>
    <row r="71" spans="1:38"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94"/>
      <c r="AH71" s="36">
        <f>SUM('（別紙2-1）4月1日～4月30日'!D71:AG71,'（別紙2-2）5月1日～5月31日'!D71:AH71,'（別紙2-3）6月1日～6月30日'!D71:AG71,'（別紙2-4）7月1日～7月31日'!D71:AH71,'（別紙2-5）8月1日～8月31日'!D71:AH71,'（別紙2-6）9月1日～9月30日'!D71:AG71)</f>
        <v>0</v>
      </c>
      <c r="AJ71" s="112" t="str">
        <f t="shared" si="1"/>
        <v/>
      </c>
      <c r="AK71" s="236" t="str">
        <f t="shared" si="2"/>
        <v/>
      </c>
      <c r="AL71" s="236"/>
    </row>
    <row r="72" spans="1:38"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94"/>
      <c r="AH72" s="36">
        <f>SUM('（別紙2-1）4月1日～4月30日'!D72:AG72,'（別紙2-2）5月1日～5月31日'!D72:AH72,'（別紙2-3）6月1日～6月30日'!D72:AG72,'（別紙2-4）7月1日～7月31日'!D72:AH72,'（別紙2-5）8月1日～8月31日'!D72:AH72,'（別紙2-6）9月1日～9月30日'!D72:AG72)</f>
        <v>0</v>
      </c>
      <c r="AJ72" s="112" t="str">
        <f t="shared" si="1"/>
        <v/>
      </c>
      <c r="AK72" s="236" t="str">
        <f t="shared" si="2"/>
        <v/>
      </c>
      <c r="AL72" s="236"/>
    </row>
    <row r="73" spans="1:38"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94"/>
      <c r="AH73" s="36">
        <f>SUM('（別紙2-1）4月1日～4月30日'!D73:AG73,'（別紙2-2）5月1日～5月31日'!D73:AH73,'（別紙2-3）6月1日～6月30日'!D73:AG73,'（別紙2-4）7月1日～7月31日'!D73:AH73,'（別紙2-5）8月1日～8月31日'!D73:AH73,'（別紙2-6）9月1日～9月30日'!D73:AG73)</f>
        <v>0</v>
      </c>
      <c r="AJ73" s="112" t="str">
        <f t="shared" si="1"/>
        <v/>
      </c>
      <c r="AK73" s="236" t="str">
        <f t="shared" si="2"/>
        <v/>
      </c>
      <c r="AL73" s="236"/>
    </row>
    <row r="74" spans="1:38"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95"/>
      <c r="AH74" s="59">
        <f>SUM('（別紙2-1）4月1日～4月30日'!D74:AG74,'（別紙2-2）5月1日～5月31日'!D74:AH74,'（別紙2-3）6月1日～6月30日'!D74:AG74,'（別紙2-4）7月1日～7月31日'!D74:AH74,'（別紙2-5）8月1日～8月31日'!D74:AH74,'（別紙2-6）9月1日～9月30日'!D74:AG74)</f>
        <v>0</v>
      </c>
      <c r="AJ74" s="112" t="str">
        <f t="shared" si="1"/>
        <v/>
      </c>
      <c r="AK74" s="236" t="str">
        <f t="shared" si="2"/>
        <v/>
      </c>
      <c r="AL74" s="236"/>
    </row>
    <row r="75" spans="1:38"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94"/>
      <c r="AH75" s="36">
        <f>SUM('（別紙2-1）4月1日～4月30日'!D75:AG75,'（別紙2-2）5月1日～5月31日'!D75:AH75,'（別紙2-3）6月1日～6月30日'!D75:AG75,'（別紙2-4）7月1日～7月31日'!D75:AH75,'（別紙2-5）8月1日～8月31日'!D75:AH75,'（別紙2-6）9月1日～9月30日'!D75:AG75)</f>
        <v>0</v>
      </c>
      <c r="AJ75" s="112" t="str">
        <f t="shared" si="1"/>
        <v/>
      </c>
      <c r="AK75" s="236" t="str">
        <f t="shared" si="2"/>
        <v/>
      </c>
      <c r="AL75" s="236"/>
    </row>
    <row r="76" spans="1:38"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94"/>
      <c r="AH76" s="36">
        <f>SUM('（別紙2-1）4月1日～4月30日'!D76:AG76,'（別紙2-2）5月1日～5月31日'!D76:AH76,'（別紙2-3）6月1日～6月30日'!D76:AG76,'（別紙2-4）7月1日～7月31日'!D76:AH76,'（別紙2-5）8月1日～8月31日'!D76:AH76,'（別紙2-6）9月1日～9月30日'!D76:AG76)</f>
        <v>0</v>
      </c>
      <c r="AJ76" s="112" t="str">
        <f t="shared" si="1"/>
        <v/>
      </c>
      <c r="AK76" s="236" t="str">
        <f t="shared" si="2"/>
        <v/>
      </c>
      <c r="AL76" s="236"/>
    </row>
    <row r="77" spans="1:38"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94"/>
      <c r="AH77" s="36">
        <f>SUM('（別紙2-1）4月1日～4月30日'!D77:AG77,'（別紙2-2）5月1日～5月31日'!D77:AH77,'（別紙2-3）6月1日～6月30日'!D77:AG77,'（別紙2-4）7月1日～7月31日'!D77:AH77,'（別紙2-5）8月1日～8月31日'!D77:AH77,'（別紙2-6）9月1日～9月30日'!D77:AG77)</f>
        <v>0</v>
      </c>
      <c r="AJ77" s="112" t="str">
        <f t="shared" si="1"/>
        <v/>
      </c>
      <c r="AK77" s="236" t="str">
        <f t="shared" si="2"/>
        <v/>
      </c>
      <c r="AL77" s="236"/>
    </row>
    <row r="78" spans="1:38"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93"/>
      <c r="AH78" s="38">
        <f>SUM('（別紙2-1）4月1日～4月30日'!D78:AG78,'（別紙2-2）5月1日～5月31日'!D78:AH78,'（別紙2-3）6月1日～6月30日'!D78:AG78,'（別紙2-4）7月1日～7月31日'!D78:AH78,'（別紙2-5）8月1日～8月31日'!D78:AH78,'（別紙2-6）9月1日～9月30日'!D78:AG78)</f>
        <v>0</v>
      </c>
      <c r="AJ78" s="112" t="str">
        <f t="shared" si="1"/>
        <v/>
      </c>
      <c r="AK78" s="236" t="str">
        <f t="shared" si="2"/>
        <v/>
      </c>
      <c r="AL78" s="236"/>
    </row>
    <row r="79" spans="1:38"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96"/>
      <c r="AH79" s="70">
        <f>SUM('（別紙2-1）4月1日～4月30日'!D79:AG79,'（別紙2-2）5月1日～5月31日'!D79:AH79,'（別紙2-3）6月1日～6月30日'!D79:AG79,'（別紙2-4）7月1日～7月31日'!D79:AH79,'（別紙2-5）8月1日～8月31日'!D79:AH79,'（別紙2-6）9月1日～9月30日'!D79:AG79)</f>
        <v>0</v>
      </c>
      <c r="AJ79" s="112" t="str">
        <f t="shared" ref="AJ79:AJ142" si="3">IFERROR(MATCH(0,INDEX(0/($D79:$AG79&lt;&gt;""),),0),"")</f>
        <v/>
      </c>
      <c r="AK79" s="236" t="str">
        <f t="shared" ref="AK79:AK142" si="4">IFERROR(MATCH(MAX($D79:$AG79)+1,$D79:$AG79,1),"")</f>
        <v/>
      </c>
      <c r="AL79" s="236"/>
    </row>
    <row r="80" spans="1:38"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94"/>
      <c r="AH80" s="36">
        <f>SUM('（別紙2-1）4月1日～4月30日'!D80:AG80,'（別紙2-2）5月1日～5月31日'!D80:AH80,'（別紙2-3）6月1日～6月30日'!D80:AG80,'（別紙2-4）7月1日～7月31日'!D80:AH80,'（別紙2-5）8月1日～8月31日'!D80:AH80,'（別紙2-6）9月1日～9月30日'!D80:AG80)</f>
        <v>0</v>
      </c>
      <c r="AJ80" s="112" t="str">
        <f t="shared" si="3"/>
        <v/>
      </c>
      <c r="AK80" s="236" t="str">
        <f t="shared" si="4"/>
        <v/>
      </c>
      <c r="AL80" s="236"/>
    </row>
    <row r="81" spans="1:38"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94"/>
      <c r="AH81" s="36">
        <f>SUM('（別紙2-1）4月1日～4月30日'!D81:AG81,'（別紙2-2）5月1日～5月31日'!D81:AH81,'（別紙2-3）6月1日～6月30日'!D81:AG81,'（別紙2-4）7月1日～7月31日'!D81:AH81,'（別紙2-5）8月1日～8月31日'!D81:AH81,'（別紙2-6）9月1日～9月30日'!D81:AG81)</f>
        <v>0</v>
      </c>
      <c r="AJ81" s="112" t="str">
        <f t="shared" si="3"/>
        <v/>
      </c>
      <c r="AK81" s="236" t="str">
        <f t="shared" si="4"/>
        <v/>
      </c>
      <c r="AL81" s="236"/>
    </row>
    <row r="82" spans="1:38"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94"/>
      <c r="AH82" s="36">
        <f>SUM('（別紙2-1）4月1日～4月30日'!D82:AG82,'（別紙2-2）5月1日～5月31日'!D82:AH82,'（別紙2-3）6月1日～6月30日'!D82:AG82,'（別紙2-4）7月1日～7月31日'!D82:AH82,'（別紙2-5）8月1日～8月31日'!D82:AH82,'（別紙2-6）9月1日～9月30日'!D82:AG82)</f>
        <v>0</v>
      </c>
      <c r="AJ82" s="112" t="str">
        <f t="shared" si="3"/>
        <v/>
      </c>
      <c r="AK82" s="236" t="str">
        <f t="shared" si="4"/>
        <v/>
      </c>
      <c r="AL82" s="236"/>
    </row>
    <row r="83" spans="1:38"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94"/>
      <c r="AH83" s="36">
        <f>SUM('（別紙2-1）4月1日～4月30日'!D83:AG83,'（別紙2-2）5月1日～5月31日'!D83:AH83,'（別紙2-3）6月1日～6月30日'!D83:AG83,'（別紙2-4）7月1日～7月31日'!D83:AH83,'（別紙2-5）8月1日～8月31日'!D83:AH83,'（別紙2-6）9月1日～9月30日'!D83:AG83)</f>
        <v>0</v>
      </c>
      <c r="AJ83" s="112" t="str">
        <f t="shared" si="3"/>
        <v/>
      </c>
      <c r="AK83" s="236" t="str">
        <f t="shared" si="4"/>
        <v/>
      </c>
      <c r="AL83" s="236"/>
    </row>
    <row r="84" spans="1:38"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95"/>
      <c r="AH84" s="59">
        <f>SUM('（別紙2-1）4月1日～4月30日'!D84:AG84,'（別紙2-2）5月1日～5月31日'!D84:AH84,'（別紙2-3）6月1日～6月30日'!D84:AG84,'（別紙2-4）7月1日～7月31日'!D84:AH84,'（別紙2-5）8月1日～8月31日'!D84:AH84,'（別紙2-6）9月1日～9月30日'!D84:AG84)</f>
        <v>0</v>
      </c>
      <c r="AJ84" s="112" t="str">
        <f t="shared" si="3"/>
        <v/>
      </c>
      <c r="AK84" s="236" t="str">
        <f t="shared" si="4"/>
        <v/>
      </c>
      <c r="AL84" s="236"/>
    </row>
    <row r="85" spans="1:38"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94"/>
      <c r="AH85" s="36">
        <f>SUM('（別紙2-1）4月1日～4月30日'!D85:AG85,'（別紙2-2）5月1日～5月31日'!D85:AH85,'（別紙2-3）6月1日～6月30日'!D85:AG85,'（別紙2-4）7月1日～7月31日'!D85:AH85,'（別紙2-5）8月1日～8月31日'!D85:AH85,'（別紙2-6）9月1日～9月30日'!D85:AG85)</f>
        <v>0</v>
      </c>
      <c r="AJ85" s="112" t="str">
        <f t="shared" si="3"/>
        <v/>
      </c>
      <c r="AK85" s="236" t="str">
        <f t="shared" si="4"/>
        <v/>
      </c>
      <c r="AL85" s="236"/>
    </row>
    <row r="86" spans="1:38"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94"/>
      <c r="AH86" s="36">
        <f>SUM('（別紙2-1）4月1日～4月30日'!D86:AG86,'（別紙2-2）5月1日～5月31日'!D86:AH86,'（別紙2-3）6月1日～6月30日'!D86:AG86,'（別紙2-4）7月1日～7月31日'!D86:AH86,'（別紙2-5）8月1日～8月31日'!D86:AH86,'（別紙2-6）9月1日～9月30日'!D86:AG86)</f>
        <v>0</v>
      </c>
      <c r="AJ86" s="112" t="str">
        <f t="shared" si="3"/>
        <v/>
      </c>
      <c r="AK86" s="236" t="str">
        <f t="shared" si="4"/>
        <v/>
      </c>
      <c r="AL86" s="236"/>
    </row>
    <row r="87" spans="1:38"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94"/>
      <c r="AH87" s="36">
        <f>SUM('（別紙2-1）4月1日～4月30日'!D87:AG87,'（別紙2-2）5月1日～5月31日'!D87:AH87,'（別紙2-3）6月1日～6月30日'!D87:AG87,'（別紙2-4）7月1日～7月31日'!D87:AH87,'（別紙2-5）8月1日～8月31日'!D87:AH87,'（別紙2-6）9月1日～9月30日'!D87:AG87)</f>
        <v>0</v>
      </c>
      <c r="AJ87" s="112" t="str">
        <f t="shared" si="3"/>
        <v/>
      </c>
      <c r="AK87" s="236" t="str">
        <f t="shared" si="4"/>
        <v/>
      </c>
      <c r="AL87" s="236"/>
    </row>
    <row r="88" spans="1:38"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93"/>
      <c r="AH88" s="38">
        <f>SUM('（別紙2-1）4月1日～4月30日'!D88:AG88,'（別紙2-2）5月1日～5月31日'!D88:AH88,'（別紙2-3）6月1日～6月30日'!D88:AG88,'（別紙2-4）7月1日～7月31日'!D88:AH88,'（別紙2-5）8月1日～8月31日'!D88:AH88,'（別紙2-6）9月1日～9月30日'!D88:AG88)</f>
        <v>0</v>
      </c>
      <c r="AJ88" s="112" t="str">
        <f t="shared" si="3"/>
        <v/>
      </c>
      <c r="AK88" s="236" t="str">
        <f t="shared" si="4"/>
        <v/>
      </c>
      <c r="AL88" s="236"/>
    </row>
    <row r="89" spans="1:38"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96"/>
      <c r="AH89" s="70">
        <f>SUM('（別紙2-1）4月1日～4月30日'!D89:AG89,'（別紙2-2）5月1日～5月31日'!D89:AH89,'（別紙2-3）6月1日～6月30日'!D89:AG89,'（別紙2-4）7月1日～7月31日'!D89:AH89,'（別紙2-5）8月1日～8月31日'!D89:AH89,'（別紙2-6）9月1日～9月30日'!D89:AG89)</f>
        <v>0</v>
      </c>
      <c r="AJ89" s="112" t="str">
        <f t="shared" si="3"/>
        <v/>
      </c>
      <c r="AK89" s="236" t="str">
        <f t="shared" si="4"/>
        <v/>
      </c>
      <c r="AL89" s="236"/>
    </row>
    <row r="90" spans="1:38"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94"/>
      <c r="AH90" s="36">
        <f>SUM('（別紙2-1）4月1日～4月30日'!D90:AG90,'（別紙2-2）5月1日～5月31日'!D90:AH90,'（別紙2-3）6月1日～6月30日'!D90:AG90,'（別紙2-4）7月1日～7月31日'!D90:AH90,'（別紙2-5）8月1日～8月31日'!D90:AH90,'（別紙2-6）9月1日～9月30日'!D90:AG90)</f>
        <v>0</v>
      </c>
      <c r="AJ90" s="112" t="str">
        <f t="shared" si="3"/>
        <v/>
      </c>
      <c r="AK90" s="236" t="str">
        <f t="shared" si="4"/>
        <v/>
      </c>
      <c r="AL90" s="236"/>
    </row>
    <row r="91" spans="1:38"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94"/>
      <c r="AH91" s="36">
        <f>SUM('（別紙2-1）4月1日～4月30日'!D91:AG91,'（別紙2-2）5月1日～5月31日'!D91:AH91,'（別紙2-3）6月1日～6月30日'!D91:AG91,'（別紙2-4）7月1日～7月31日'!D91:AH91,'（別紙2-5）8月1日～8月31日'!D91:AH91,'（別紙2-6）9月1日～9月30日'!D91:AG91)</f>
        <v>0</v>
      </c>
      <c r="AJ91" s="112" t="str">
        <f t="shared" si="3"/>
        <v/>
      </c>
      <c r="AK91" s="236" t="str">
        <f t="shared" si="4"/>
        <v/>
      </c>
      <c r="AL91" s="236"/>
    </row>
    <row r="92" spans="1:38"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94"/>
      <c r="AH92" s="36">
        <f>SUM('（別紙2-1）4月1日～4月30日'!D92:AG92,'（別紙2-2）5月1日～5月31日'!D92:AH92,'（別紙2-3）6月1日～6月30日'!D92:AG92,'（別紙2-4）7月1日～7月31日'!D92:AH92,'（別紙2-5）8月1日～8月31日'!D92:AH92,'（別紙2-6）9月1日～9月30日'!D92:AG92)</f>
        <v>0</v>
      </c>
      <c r="AJ92" s="112" t="str">
        <f t="shared" si="3"/>
        <v/>
      </c>
      <c r="AK92" s="236" t="str">
        <f t="shared" si="4"/>
        <v/>
      </c>
      <c r="AL92" s="236"/>
    </row>
    <row r="93" spans="1:38"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94"/>
      <c r="AH93" s="36">
        <f>SUM('（別紙2-1）4月1日～4月30日'!D93:AG93,'（別紙2-2）5月1日～5月31日'!D93:AH93,'（別紙2-3）6月1日～6月30日'!D93:AG93,'（別紙2-4）7月1日～7月31日'!D93:AH93,'（別紙2-5）8月1日～8月31日'!D93:AH93,'（別紙2-6）9月1日～9月30日'!D93:AG93)</f>
        <v>0</v>
      </c>
      <c r="AJ93" s="112" t="str">
        <f t="shared" si="3"/>
        <v/>
      </c>
      <c r="AK93" s="236" t="str">
        <f t="shared" si="4"/>
        <v/>
      </c>
      <c r="AL93" s="236"/>
    </row>
    <row r="94" spans="1:38"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95"/>
      <c r="AH94" s="59">
        <f>SUM('（別紙2-1）4月1日～4月30日'!D94:AG94,'（別紙2-2）5月1日～5月31日'!D94:AH94,'（別紙2-3）6月1日～6月30日'!D94:AG94,'（別紙2-4）7月1日～7月31日'!D94:AH94,'（別紙2-5）8月1日～8月31日'!D94:AH94,'（別紙2-6）9月1日～9月30日'!D94:AG94)</f>
        <v>0</v>
      </c>
      <c r="AJ94" s="112" t="str">
        <f t="shared" si="3"/>
        <v/>
      </c>
      <c r="AK94" s="236" t="str">
        <f t="shared" si="4"/>
        <v/>
      </c>
      <c r="AL94" s="236"/>
    </row>
    <row r="95" spans="1:38"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94"/>
      <c r="AH95" s="36">
        <f>SUM('（別紙2-1）4月1日～4月30日'!D95:AG95,'（別紙2-2）5月1日～5月31日'!D95:AH95,'（別紙2-3）6月1日～6月30日'!D95:AG95,'（別紙2-4）7月1日～7月31日'!D95:AH95,'（別紙2-5）8月1日～8月31日'!D95:AH95,'（別紙2-6）9月1日～9月30日'!D95:AG95)</f>
        <v>0</v>
      </c>
      <c r="AJ95" s="112" t="str">
        <f t="shared" si="3"/>
        <v/>
      </c>
      <c r="AK95" s="236" t="str">
        <f t="shared" si="4"/>
        <v/>
      </c>
      <c r="AL95" s="236"/>
    </row>
    <row r="96" spans="1:38"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94"/>
      <c r="AH96" s="36">
        <f>SUM('（別紙2-1）4月1日～4月30日'!D96:AG96,'（別紙2-2）5月1日～5月31日'!D96:AH96,'（別紙2-3）6月1日～6月30日'!D96:AG96,'（別紙2-4）7月1日～7月31日'!D96:AH96,'（別紙2-5）8月1日～8月31日'!D96:AH96,'（別紙2-6）9月1日～9月30日'!D96:AG96)</f>
        <v>0</v>
      </c>
      <c r="AJ96" s="112" t="str">
        <f t="shared" si="3"/>
        <v/>
      </c>
      <c r="AK96" s="236" t="str">
        <f t="shared" si="4"/>
        <v/>
      </c>
      <c r="AL96" s="236"/>
    </row>
    <row r="97" spans="1:38"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94"/>
      <c r="AH97" s="36">
        <f>SUM('（別紙2-1）4月1日～4月30日'!D97:AG97,'（別紙2-2）5月1日～5月31日'!D97:AH97,'（別紙2-3）6月1日～6月30日'!D97:AG97,'（別紙2-4）7月1日～7月31日'!D97:AH97,'（別紙2-5）8月1日～8月31日'!D97:AH97,'（別紙2-6）9月1日～9月30日'!D97:AG97)</f>
        <v>0</v>
      </c>
      <c r="AJ97" s="112" t="str">
        <f t="shared" si="3"/>
        <v/>
      </c>
      <c r="AK97" s="236" t="str">
        <f t="shared" si="4"/>
        <v/>
      </c>
      <c r="AL97" s="236"/>
    </row>
    <row r="98" spans="1:38"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93"/>
      <c r="AH98" s="38">
        <f>SUM('（別紙2-1）4月1日～4月30日'!D98:AG98,'（別紙2-2）5月1日～5月31日'!D98:AH98,'（別紙2-3）6月1日～6月30日'!D98:AG98,'（別紙2-4）7月1日～7月31日'!D98:AH98,'（別紙2-5）8月1日～8月31日'!D98:AH98,'（別紙2-6）9月1日～9月30日'!D98:AG98)</f>
        <v>0</v>
      </c>
      <c r="AJ98" s="112" t="str">
        <f t="shared" si="3"/>
        <v/>
      </c>
      <c r="AK98" s="236" t="str">
        <f t="shared" si="4"/>
        <v/>
      </c>
      <c r="AL98" s="236"/>
    </row>
    <row r="99" spans="1:38"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96"/>
      <c r="AH99" s="70">
        <f>SUM('（別紙2-1）4月1日～4月30日'!D99:AG99,'（別紙2-2）5月1日～5月31日'!D99:AH99,'（別紙2-3）6月1日～6月30日'!D99:AG99,'（別紙2-4）7月1日～7月31日'!D99:AH99,'（別紙2-5）8月1日～8月31日'!D99:AH99,'（別紙2-6）9月1日～9月30日'!D99:AG99)</f>
        <v>0</v>
      </c>
      <c r="AJ99" s="112" t="str">
        <f t="shared" si="3"/>
        <v/>
      </c>
      <c r="AK99" s="236" t="str">
        <f t="shared" si="4"/>
        <v/>
      </c>
      <c r="AL99" s="236"/>
    </row>
    <row r="100" spans="1:38"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94"/>
      <c r="AH100" s="36">
        <f>SUM('（別紙2-1）4月1日～4月30日'!D100:AG100,'（別紙2-2）5月1日～5月31日'!D100:AH100,'（別紙2-3）6月1日～6月30日'!D100:AG100,'（別紙2-4）7月1日～7月31日'!D100:AH100,'（別紙2-5）8月1日～8月31日'!D100:AH100,'（別紙2-6）9月1日～9月30日'!D100:AG100)</f>
        <v>0</v>
      </c>
      <c r="AJ100" s="112" t="str">
        <f t="shared" si="3"/>
        <v/>
      </c>
      <c r="AK100" s="236" t="str">
        <f t="shared" si="4"/>
        <v/>
      </c>
      <c r="AL100" s="236"/>
    </row>
    <row r="101" spans="1:38"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94"/>
      <c r="AH101" s="36">
        <f>SUM('（別紙2-1）4月1日～4月30日'!D101:AG101,'（別紙2-2）5月1日～5月31日'!D101:AH101,'（別紙2-3）6月1日～6月30日'!D101:AG101,'（別紙2-4）7月1日～7月31日'!D101:AH101,'（別紙2-5）8月1日～8月31日'!D101:AH101,'（別紙2-6）9月1日～9月30日'!D101:AG101)</f>
        <v>0</v>
      </c>
      <c r="AJ101" s="112" t="str">
        <f t="shared" si="3"/>
        <v/>
      </c>
      <c r="AK101" s="236" t="str">
        <f t="shared" si="4"/>
        <v/>
      </c>
      <c r="AL101" s="236"/>
    </row>
    <row r="102" spans="1:38"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94"/>
      <c r="AH102" s="36">
        <f>SUM('（別紙2-1）4月1日～4月30日'!D102:AG102,'（別紙2-2）5月1日～5月31日'!D102:AH102,'（別紙2-3）6月1日～6月30日'!D102:AG102,'（別紙2-4）7月1日～7月31日'!D102:AH102,'（別紙2-5）8月1日～8月31日'!D102:AH102,'（別紙2-6）9月1日～9月30日'!D102:AG102)</f>
        <v>0</v>
      </c>
      <c r="AJ102" s="112" t="str">
        <f t="shared" si="3"/>
        <v/>
      </c>
      <c r="AK102" s="236" t="str">
        <f t="shared" si="4"/>
        <v/>
      </c>
      <c r="AL102" s="236"/>
    </row>
    <row r="103" spans="1:38"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94"/>
      <c r="AH103" s="36">
        <f>SUM('（別紙2-1）4月1日～4月30日'!D103:AG103,'（別紙2-2）5月1日～5月31日'!D103:AH103,'（別紙2-3）6月1日～6月30日'!D103:AG103,'（別紙2-4）7月1日～7月31日'!D103:AH103,'（別紙2-5）8月1日～8月31日'!D103:AH103,'（別紙2-6）9月1日～9月30日'!D103:AG103)</f>
        <v>0</v>
      </c>
      <c r="AJ103" s="112" t="str">
        <f t="shared" si="3"/>
        <v/>
      </c>
      <c r="AK103" s="236" t="str">
        <f t="shared" si="4"/>
        <v/>
      </c>
      <c r="AL103" s="236"/>
    </row>
    <row r="104" spans="1:38"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95"/>
      <c r="AH104" s="59">
        <f>SUM('（別紙2-1）4月1日～4月30日'!D104:AG104,'（別紙2-2）5月1日～5月31日'!D104:AH104,'（別紙2-3）6月1日～6月30日'!D104:AG104,'（別紙2-4）7月1日～7月31日'!D104:AH104,'（別紙2-5）8月1日～8月31日'!D104:AH104,'（別紙2-6）9月1日～9月30日'!D104:AG104)</f>
        <v>0</v>
      </c>
      <c r="AJ104" s="112" t="str">
        <f t="shared" si="3"/>
        <v/>
      </c>
      <c r="AK104" s="236" t="str">
        <f t="shared" si="4"/>
        <v/>
      </c>
      <c r="AL104" s="236"/>
    </row>
    <row r="105" spans="1:38"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94"/>
      <c r="AH105" s="36">
        <f>SUM('（別紙2-1）4月1日～4月30日'!D105:AG105,'（別紙2-2）5月1日～5月31日'!D105:AH105,'（別紙2-3）6月1日～6月30日'!D105:AG105,'（別紙2-4）7月1日～7月31日'!D105:AH105,'（別紙2-5）8月1日～8月31日'!D105:AH105,'（別紙2-6）9月1日～9月30日'!D105:AG105)</f>
        <v>0</v>
      </c>
      <c r="AJ105" s="112" t="str">
        <f t="shared" si="3"/>
        <v/>
      </c>
      <c r="AK105" s="236" t="str">
        <f t="shared" si="4"/>
        <v/>
      </c>
      <c r="AL105" s="236"/>
    </row>
    <row r="106" spans="1:38"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94"/>
      <c r="AH106" s="36">
        <f>SUM('（別紙2-1）4月1日～4月30日'!D106:AG106,'（別紙2-2）5月1日～5月31日'!D106:AH106,'（別紙2-3）6月1日～6月30日'!D106:AG106,'（別紙2-4）7月1日～7月31日'!D106:AH106,'（別紙2-5）8月1日～8月31日'!D106:AH106,'（別紙2-6）9月1日～9月30日'!D106:AG106)</f>
        <v>0</v>
      </c>
      <c r="AJ106" s="112" t="str">
        <f t="shared" si="3"/>
        <v/>
      </c>
      <c r="AK106" s="236" t="str">
        <f t="shared" si="4"/>
        <v/>
      </c>
      <c r="AL106" s="236"/>
    </row>
    <row r="107" spans="1:38"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94"/>
      <c r="AH107" s="36">
        <f>SUM('（別紙2-1）4月1日～4月30日'!D107:AG107,'（別紙2-2）5月1日～5月31日'!D107:AH107,'（別紙2-3）6月1日～6月30日'!D107:AG107,'（別紙2-4）7月1日～7月31日'!D107:AH107,'（別紙2-5）8月1日～8月31日'!D107:AH107,'（別紙2-6）9月1日～9月30日'!D107:AG107)</f>
        <v>0</v>
      </c>
      <c r="AJ107" s="112" t="str">
        <f t="shared" si="3"/>
        <v/>
      </c>
      <c r="AK107" s="236" t="str">
        <f t="shared" si="4"/>
        <v/>
      </c>
      <c r="AL107" s="236"/>
    </row>
    <row r="108" spans="1:38"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93"/>
      <c r="AH108" s="38">
        <f>SUM('（別紙2-1）4月1日～4月30日'!D108:AG108,'（別紙2-2）5月1日～5月31日'!D108:AH108,'（別紙2-3）6月1日～6月30日'!D108:AG108,'（別紙2-4）7月1日～7月31日'!D108:AH108,'（別紙2-5）8月1日～8月31日'!D108:AH108,'（別紙2-6）9月1日～9月30日'!D108:AG108)</f>
        <v>0</v>
      </c>
      <c r="AJ108" s="112" t="str">
        <f t="shared" si="3"/>
        <v/>
      </c>
      <c r="AK108" s="236" t="str">
        <f t="shared" si="4"/>
        <v/>
      </c>
      <c r="AL108" s="236"/>
    </row>
    <row r="109" spans="1:38"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96"/>
      <c r="AH109" s="70">
        <f>SUM('（別紙2-1）4月1日～4月30日'!D109:AG109,'（別紙2-2）5月1日～5月31日'!D109:AH109,'（別紙2-3）6月1日～6月30日'!D109:AG109,'（別紙2-4）7月1日～7月31日'!D109:AH109,'（別紙2-5）8月1日～8月31日'!D109:AH109,'（別紙2-6）9月1日～9月30日'!D109:AG109)</f>
        <v>0</v>
      </c>
      <c r="AJ109" s="112" t="str">
        <f t="shared" si="3"/>
        <v/>
      </c>
      <c r="AK109" s="236" t="str">
        <f t="shared" si="4"/>
        <v/>
      </c>
      <c r="AL109" s="236"/>
    </row>
    <row r="110" spans="1:38"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94"/>
      <c r="AH110" s="36">
        <f>SUM('（別紙2-1）4月1日～4月30日'!D110:AG110,'（別紙2-2）5月1日～5月31日'!D110:AH110,'（別紙2-3）6月1日～6月30日'!D110:AG110,'（別紙2-4）7月1日～7月31日'!D110:AH110,'（別紙2-5）8月1日～8月31日'!D110:AH110,'（別紙2-6）9月1日～9月30日'!D110:AG110)</f>
        <v>0</v>
      </c>
      <c r="AJ110" s="112" t="str">
        <f t="shared" si="3"/>
        <v/>
      </c>
      <c r="AK110" s="236" t="str">
        <f t="shared" si="4"/>
        <v/>
      </c>
      <c r="AL110" s="236"/>
    </row>
    <row r="111" spans="1:38"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94"/>
      <c r="AH111" s="36">
        <f>SUM('（別紙2-1）4月1日～4月30日'!D111:AG111,'（別紙2-2）5月1日～5月31日'!D111:AH111,'（別紙2-3）6月1日～6月30日'!D111:AG111,'（別紙2-4）7月1日～7月31日'!D111:AH111,'（別紙2-5）8月1日～8月31日'!D111:AH111,'（別紙2-6）9月1日～9月30日'!D111:AG111)</f>
        <v>0</v>
      </c>
      <c r="AJ111" s="112" t="str">
        <f t="shared" si="3"/>
        <v/>
      </c>
      <c r="AK111" s="236" t="str">
        <f t="shared" si="4"/>
        <v/>
      </c>
      <c r="AL111" s="236"/>
    </row>
    <row r="112" spans="1:38"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94"/>
      <c r="AH112" s="36">
        <f>SUM('（別紙2-1）4月1日～4月30日'!D112:AG112,'（別紙2-2）5月1日～5月31日'!D112:AH112,'（別紙2-3）6月1日～6月30日'!D112:AG112,'（別紙2-4）7月1日～7月31日'!D112:AH112,'（別紙2-5）8月1日～8月31日'!D112:AH112,'（別紙2-6）9月1日～9月30日'!D112:AG112)</f>
        <v>0</v>
      </c>
      <c r="AJ112" s="112" t="str">
        <f t="shared" si="3"/>
        <v/>
      </c>
      <c r="AK112" s="236" t="str">
        <f t="shared" si="4"/>
        <v/>
      </c>
      <c r="AL112" s="236"/>
    </row>
    <row r="113" spans="1:38"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94"/>
      <c r="AH113" s="36">
        <f>SUM('（別紙2-1）4月1日～4月30日'!D113:AG113,'（別紙2-2）5月1日～5月31日'!D113:AH113,'（別紙2-3）6月1日～6月30日'!D113:AG113,'（別紙2-4）7月1日～7月31日'!D113:AH113,'（別紙2-5）8月1日～8月31日'!D113:AH113,'（別紙2-6）9月1日～9月30日'!D113:AG113)</f>
        <v>0</v>
      </c>
      <c r="AJ113" s="112" t="str">
        <f t="shared" si="3"/>
        <v/>
      </c>
      <c r="AK113" s="236" t="str">
        <f t="shared" si="4"/>
        <v/>
      </c>
      <c r="AL113" s="236"/>
    </row>
    <row r="114" spans="1:38"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95"/>
      <c r="AH114" s="59">
        <f>SUM('（別紙2-1）4月1日～4月30日'!D114:AG114,'（別紙2-2）5月1日～5月31日'!D114:AH114,'（別紙2-3）6月1日～6月30日'!D114:AG114,'（別紙2-4）7月1日～7月31日'!D114:AH114,'（別紙2-5）8月1日～8月31日'!D114:AH114,'（別紙2-6）9月1日～9月30日'!D114:AG114)</f>
        <v>0</v>
      </c>
      <c r="AJ114" s="112" t="str">
        <f t="shared" si="3"/>
        <v/>
      </c>
      <c r="AK114" s="236" t="str">
        <f t="shared" si="4"/>
        <v/>
      </c>
      <c r="AL114" s="236"/>
    </row>
    <row r="115" spans="1:38"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94"/>
      <c r="AH115" s="36">
        <f>SUM('（別紙2-1）4月1日～4月30日'!D115:AG115,'（別紙2-2）5月1日～5月31日'!D115:AH115,'（別紙2-3）6月1日～6月30日'!D115:AG115,'（別紙2-4）7月1日～7月31日'!D115:AH115,'（別紙2-5）8月1日～8月31日'!D115:AH115,'（別紙2-6）9月1日～9月30日'!D115:AG115)</f>
        <v>0</v>
      </c>
      <c r="AJ115" s="112" t="str">
        <f t="shared" si="3"/>
        <v/>
      </c>
      <c r="AK115" s="236" t="str">
        <f t="shared" si="4"/>
        <v/>
      </c>
      <c r="AL115" s="236"/>
    </row>
    <row r="116" spans="1:38"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94"/>
      <c r="AH116" s="36">
        <f>SUM('（別紙2-1）4月1日～4月30日'!D116:AG116,'（別紙2-2）5月1日～5月31日'!D116:AH116,'（別紙2-3）6月1日～6月30日'!D116:AG116,'（別紙2-4）7月1日～7月31日'!D116:AH116,'（別紙2-5）8月1日～8月31日'!D116:AH116,'（別紙2-6）9月1日～9月30日'!D116:AG116)</f>
        <v>0</v>
      </c>
      <c r="AJ116" s="112" t="str">
        <f t="shared" si="3"/>
        <v/>
      </c>
      <c r="AK116" s="236" t="str">
        <f t="shared" si="4"/>
        <v/>
      </c>
      <c r="AL116" s="236"/>
    </row>
    <row r="117" spans="1:38"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94"/>
      <c r="AH117" s="36">
        <f>SUM('（別紙2-1）4月1日～4月30日'!D117:AG117,'（別紙2-2）5月1日～5月31日'!D117:AH117,'（別紙2-3）6月1日～6月30日'!D117:AG117,'（別紙2-4）7月1日～7月31日'!D117:AH117,'（別紙2-5）8月1日～8月31日'!D117:AH117,'（別紙2-6）9月1日～9月30日'!D117:AG117)</f>
        <v>0</v>
      </c>
      <c r="AJ117" s="112" t="str">
        <f t="shared" si="3"/>
        <v/>
      </c>
      <c r="AK117" s="236" t="str">
        <f t="shared" si="4"/>
        <v/>
      </c>
      <c r="AL117" s="236"/>
    </row>
    <row r="118" spans="1:38"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93"/>
      <c r="AH118" s="38">
        <f>SUM('（別紙2-1）4月1日～4月30日'!D118:AG118,'（別紙2-2）5月1日～5月31日'!D118:AH118,'（別紙2-3）6月1日～6月30日'!D118:AG118,'（別紙2-4）7月1日～7月31日'!D118:AH118,'（別紙2-5）8月1日～8月31日'!D118:AH118,'（別紙2-6）9月1日～9月30日'!D118:AG118)</f>
        <v>0</v>
      </c>
      <c r="AJ118" s="112" t="str">
        <f t="shared" si="3"/>
        <v/>
      </c>
      <c r="AK118" s="236" t="str">
        <f t="shared" si="4"/>
        <v/>
      </c>
      <c r="AL118" s="236"/>
    </row>
    <row r="119" spans="1:38"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96"/>
      <c r="AH119" s="70">
        <f>SUM('（別紙2-1）4月1日～4月30日'!D119:AG119,'（別紙2-2）5月1日～5月31日'!D119:AH119,'（別紙2-3）6月1日～6月30日'!D119:AG119,'（別紙2-4）7月1日～7月31日'!D119:AH119,'（別紙2-5）8月1日～8月31日'!D119:AH119,'（別紙2-6）9月1日～9月30日'!D119:AG119)</f>
        <v>0</v>
      </c>
      <c r="AJ119" s="112" t="str">
        <f t="shared" si="3"/>
        <v/>
      </c>
      <c r="AK119" s="236" t="str">
        <f t="shared" si="4"/>
        <v/>
      </c>
      <c r="AL119" s="236"/>
    </row>
    <row r="120" spans="1:38"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94"/>
      <c r="AH120" s="36">
        <f>SUM('（別紙2-1）4月1日～4月30日'!D120:AG120,'（別紙2-2）5月1日～5月31日'!D120:AH120,'（別紙2-3）6月1日～6月30日'!D120:AG120,'（別紙2-4）7月1日～7月31日'!D120:AH120,'（別紙2-5）8月1日～8月31日'!D120:AH120,'（別紙2-6）9月1日～9月30日'!D120:AG120)</f>
        <v>0</v>
      </c>
      <c r="AJ120" s="112" t="str">
        <f t="shared" si="3"/>
        <v/>
      </c>
      <c r="AK120" s="236" t="str">
        <f t="shared" si="4"/>
        <v/>
      </c>
      <c r="AL120" s="236"/>
    </row>
    <row r="121" spans="1:38"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94"/>
      <c r="AH121" s="36">
        <f>SUM('（別紙2-1）4月1日～4月30日'!D121:AG121,'（別紙2-2）5月1日～5月31日'!D121:AH121,'（別紙2-3）6月1日～6月30日'!D121:AG121,'（別紙2-4）7月1日～7月31日'!D121:AH121,'（別紙2-5）8月1日～8月31日'!D121:AH121,'（別紙2-6）9月1日～9月30日'!D121:AG121)</f>
        <v>0</v>
      </c>
      <c r="AJ121" s="112" t="str">
        <f t="shared" si="3"/>
        <v/>
      </c>
      <c r="AK121" s="236" t="str">
        <f t="shared" si="4"/>
        <v/>
      </c>
      <c r="AL121" s="236"/>
    </row>
    <row r="122" spans="1:38"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94"/>
      <c r="AH122" s="36">
        <f>SUM('（別紙2-1）4月1日～4月30日'!D122:AG122,'（別紙2-2）5月1日～5月31日'!D122:AH122,'（別紙2-3）6月1日～6月30日'!D122:AG122,'（別紙2-4）7月1日～7月31日'!D122:AH122,'（別紙2-5）8月1日～8月31日'!D122:AH122,'（別紙2-6）9月1日～9月30日'!D122:AG122)</f>
        <v>0</v>
      </c>
      <c r="AJ122" s="112" t="str">
        <f t="shared" si="3"/>
        <v/>
      </c>
      <c r="AK122" s="236" t="str">
        <f t="shared" si="4"/>
        <v/>
      </c>
      <c r="AL122" s="236"/>
    </row>
    <row r="123" spans="1:38"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94"/>
      <c r="AH123" s="36">
        <f>SUM('（別紙2-1）4月1日～4月30日'!D123:AG123,'（別紙2-2）5月1日～5月31日'!D123:AH123,'（別紙2-3）6月1日～6月30日'!D123:AG123,'（別紙2-4）7月1日～7月31日'!D123:AH123,'（別紙2-5）8月1日～8月31日'!D123:AH123,'（別紙2-6）9月1日～9月30日'!D123:AG123)</f>
        <v>0</v>
      </c>
      <c r="AJ123" s="112" t="str">
        <f t="shared" si="3"/>
        <v/>
      </c>
      <c r="AK123" s="236" t="str">
        <f t="shared" si="4"/>
        <v/>
      </c>
      <c r="AL123" s="236"/>
    </row>
    <row r="124" spans="1:38"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95"/>
      <c r="AH124" s="59">
        <f>SUM('（別紙2-1）4月1日～4月30日'!D124:AG124,'（別紙2-2）5月1日～5月31日'!D124:AH124,'（別紙2-3）6月1日～6月30日'!D124:AG124,'（別紙2-4）7月1日～7月31日'!D124:AH124,'（別紙2-5）8月1日～8月31日'!D124:AH124,'（別紙2-6）9月1日～9月30日'!D124:AG124)</f>
        <v>0</v>
      </c>
      <c r="AJ124" s="112" t="str">
        <f t="shared" si="3"/>
        <v/>
      </c>
      <c r="AK124" s="236" t="str">
        <f t="shared" si="4"/>
        <v/>
      </c>
      <c r="AL124" s="236"/>
    </row>
    <row r="125" spans="1:38"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94"/>
      <c r="AH125" s="36">
        <f>SUM('（別紙2-1）4月1日～4月30日'!D125:AG125,'（別紙2-2）5月1日～5月31日'!D125:AH125,'（別紙2-3）6月1日～6月30日'!D125:AG125,'（別紙2-4）7月1日～7月31日'!D125:AH125,'（別紙2-5）8月1日～8月31日'!D125:AH125,'（別紙2-6）9月1日～9月30日'!D125:AG125)</f>
        <v>0</v>
      </c>
      <c r="AJ125" s="112" t="str">
        <f t="shared" si="3"/>
        <v/>
      </c>
      <c r="AK125" s="236" t="str">
        <f t="shared" si="4"/>
        <v/>
      </c>
      <c r="AL125" s="236"/>
    </row>
    <row r="126" spans="1:38"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94"/>
      <c r="AH126" s="36">
        <f>SUM('（別紙2-1）4月1日～4月30日'!D126:AG126,'（別紙2-2）5月1日～5月31日'!D126:AH126,'（別紙2-3）6月1日～6月30日'!D126:AG126,'（別紙2-4）7月1日～7月31日'!D126:AH126,'（別紙2-5）8月1日～8月31日'!D126:AH126,'（別紙2-6）9月1日～9月30日'!D126:AG126)</f>
        <v>0</v>
      </c>
      <c r="AJ126" s="112" t="str">
        <f t="shared" si="3"/>
        <v/>
      </c>
      <c r="AK126" s="236" t="str">
        <f t="shared" si="4"/>
        <v/>
      </c>
      <c r="AL126" s="236"/>
    </row>
    <row r="127" spans="1:38"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94"/>
      <c r="AH127" s="36">
        <f>SUM('（別紙2-1）4月1日～4月30日'!D127:AG127,'（別紙2-2）5月1日～5月31日'!D127:AH127,'（別紙2-3）6月1日～6月30日'!D127:AG127,'（別紙2-4）7月1日～7月31日'!D127:AH127,'（別紙2-5）8月1日～8月31日'!D127:AH127,'（別紙2-6）9月1日～9月30日'!D127:AG127)</f>
        <v>0</v>
      </c>
      <c r="AJ127" s="112" t="str">
        <f t="shared" si="3"/>
        <v/>
      </c>
      <c r="AK127" s="236" t="str">
        <f t="shared" si="4"/>
        <v/>
      </c>
      <c r="AL127" s="236"/>
    </row>
    <row r="128" spans="1:38"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93"/>
      <c r="AH128" s="38">
        <f>SUM('（別紙2-1）4月1日～4月30日'!D128:AG128,'（別紙2-2）5月1日～5月31日'!D128:AH128,'（別紙2-3）6月1日～6月30日'!D128:AG128,'（別紙2-4）7月1日～7月31日'!D128:AH128,'（別紙2-5）8月1日～8月31日'!D128:AH128,'（別紙2-6）9月1日～9月30日'!D128:AG128)</f>
        <v>0</v>
      </c>
      <c r="AJ128" s="112" t="str">
        <f t="shared" si="3"/>
        <v/>
      </c>
      <c r="AK128" s="236" t="str">
        <f t="shared" si="4"/>
        <v/>
      </c>
      <c r="AL128" s="236"/>
    </row>
    <row r="129" spans="1:38"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96"/>
      <c r="AH129" s="70">
        <f>SUM('（別紙2-1）4月1日～4月30日'!D129:AG129,'（別紙2-2）5月1日～5月31日'!D129:AH129,'（別紙2-3）6月1日～6月30日'!D129:AG129,'（別紙2-4）7月1日～7月31日'!D129:AH129,'（別紙2-5）8月1日～8月31日'!D129:AH129,'（別紙2-6）9月1日～9月30日'!D129:AG129)</f>
        <v>0</v>
      </c>
      <c r="AJ129" s="112" t="str">
        <f t="shared" si="3"/>
        <v/>
      </c>
      <c r="AK129" s="236" t="str">
        <f t="shared" si="4"/>
        <v/>
      </c>
      <c r="AL129" s="236"/>
    </row>
    <row r="130" spans="1:38"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94"/>
      <c r="AH130" s="36">
        <f>SUM('（別紙2-1）4月1日～4月30日'!D130:AG130,'（別紙2-2）5月1日～5月31日'!D130:AH130,'（別紙2-3）6月1日～6月30日'!D130:AG130,'（別紙2-4）7月1日～7月31日'!D130:AH130,'（別紙2-5）8月1日～8月31日'!D130:AH130,'（別紙2-6）9月1日～9月30日'!D130:AG130)</f>
        <v>0</v>
      </c>
      <c r="AJ130" s="112" t="str">
        <f t="shared" si="3"/>
        <v/>
      </c>
      <c r="AK130" s="236" t="str">
        <f t="shared" si="4"/>
        <v/>
      </c>
      <c r="AL130" s="236"/>
    </row>
    <row r="131" spans="1:38"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94"/>
      <c r="AH131" s="36">
        <f>SUM('（別紙2-1）4月1日～4月30日'!D131:AG131,'（別紙2-2）5月1日～5月31日'!D131:AH131,'（別紙2-3）6月1日～6月30日'!D131:AG131,'（別紙2-4）7月1日～7月31日'!D131:AH131,'（別紙2-5）8月1日～8月31日'!D131:AH131,'（別紙2-6）9月1日～9月30日'!D131:AG131)</f>
        <v>0</v>
      </c>
      <c r="AJ131" s="112" t="str">
        <f t="shared" si="3"/>
        <v/>
      </c>
      <c r="AK131" s="236" t="str">
        <f t="shared" si="4"/>
        <v/>
      </c>
      <c r="AL131" s="236"/>
    </row>
    <row r="132" spans="1:38"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94"/>
      <c r="AH132" s="36">
        <f>SUM('（別紙2-1）4月1日～4月30日'!D132:AG132,'（別紙2-2）5月1日～5月31日'!D132:AH132,'（別紙2-3）6月1日～6月30日'!D132:AG132,'（別紙2-4）7月1日～7月31日'!D132:AH132,'（別紙2-5）8月1日～8月31日'!D132:AH132,'（別紙2-6）9月1日～9月30日'!D132:AG132)</f>
        <v>0</v>
      </c>
      <c r="AJ132" s="112" t="str">
        <f t="shared" si="3"/>
        <v/>
      </c>
      <c r="AK132" s="236" t="str">
        <f t="shared" si="4"/>
        <v/>
      </c>
      <c r="AL132" s="236"/>
    </row>
    <row r="133" spans="1:38"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94"/>
      <c r="AH133" s="36">
        <f>SUM('（別紙2-1）4月1日～4月30日'!D133:AG133,'（別紙2-2）5月1日～5月31日'!D133:AH133,'（別紙2-3）6月1日～6月30日'!D133:AG133,'（別紙2-4）7月1日～7月31日'!D133:AH133,'（別紙2-5）8月1日～8月31日'!D133:AH133,'（別紙2-6）9月1日～9月30日'!D133:AG133)</f>
        <v>0</v>
      </c>
      <c r="AJ133" s="112" t="str">
        <f t="shared" si="3"/>
        <v/>
      </c>
      <c r="AK133" s="236" t="str">
        <f t="shared" si="4"/>
        <v/>
      </c>
      <c r="AL133" s="236"/>
    </row>
    <row r="134" spans="1:38"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95"/>
      <c r="AH134" s="59">
        <f>SUM('（別紙2-1）4月1日～4月30日'!D134:AG134,'（別紙2-2）5月1日～5月31日'!D134:AH134,'（別紙2-3）6月1日～6月30日'!D134:AG134,'（別紙2-4）7月1日～7月31日'!D134:AH134,'（別紙2-5）8月1日～8月31日'!D134:AH134,'（別紙2-6）9月1日～9月30日'!D134:AG134)</f>
        <v>0</v>
      </c>
      <c r="AJ134" s="112" t="str">
        <f t="shared" si="3"/>
        <v/>
      </c>
      <c r="AK134" s="236" t="str">
        <f t="shared" si="4"/>
        <v/>
      </c>
      <c r="AL134" s="236"/>
    </row>
    <row r="135" spans="1:38"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94"/>
      <c r="AH135" s="36">
        <f>SUM('（別紙2-1）4月1日～4月30日'!D135:AG135,'（別紙2-2）5月1日～5月31日'!D135:AH135,'（別紙2-3）6月1日～6月30日'!D135:AG135,'（別紙2-4）7月1日～7月31日'!D135:AH135,'（別紙2-5）8月1日～8月31日'!D135:AH135,'（別紙2-6）9月1日～9月30日'!D135:AG135)</f>
        <v>0</v>
      </c>
      <c r="AJ135" s="112" t="str">
        <f t="shared" si="3"/>
        <v/>
      </c>
      <c r="AK135" s="236" t="str">
        <f t="shared" si="4"/>
        <v/>
      </c>
      <c r="AL135" s="236"/>
    </row>
    <row r="136" spans="1:38"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94"/>
      <c r="AH136" s="36">
        <f>SUM('（別紙2-1）4月1日～4月30日'!D136:AG136,'（別紙2-2）5月1日～5月31日'!D136:AH136,'（別紙2-3）6月1日～6月30日'!D136:AG136,'（別紙2-4）7月1日～7月31日'!D136:AH136,'（別紙2-5）8月1日～8月31日'!D136:AH136,'（別紙2-6）9月1日～9月30日'!D136:AG136)</f>
        <v>0</v>
      </c>
      <c r="AJ136" s="112" t="str">
        <f t="shared" si="3"/>
        <v/>
      </c>
      <c r="AK136" s="236" t="str">
        <f t="shared" si="4"/>
        <v/>
      </c>
      <c r="AL136" s="236"/>
    </row>
    <row r="137" spans="1:38"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94"/>
      <c r="AH137" s="36">
        <f>SUM('（別紙2-1）4月1日～4月30日'!D137:AG137,'（別紙2-2）5月1日～5月31日'!D137:AH137,'（別紙2-3）6月1日～6月30日'!D137:AG137,'（別紙2-4）7月1日～7月31日'!D137:AH137,'（別紙2-5）8月1日～8月31日'!D137:AH137,'（別紙2-6）9月1日～9月30日'!D137:AG137)</f>
        <v>0</v>
      </c>
      <c r="AJ137" s="112" t="str">
        <f t="shared" si="3"/>
        <v/>
      </c>
      <c r="AK137" s="236" t="str">
        <f t="shared" si="4"/>
        <v/>
      </c>
      <c r="AL137" s="236"/>
    </row>
    <row r="138" spans="1:38"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93"/>
      <c r="AH138" s="38">
        <f>SUM('（別紙2-1）4月1日～4月30日'!D138:AG138,'（別紙2-2）5月1日～5月31日'!D138:AH138,'（別紙2-3）6月1日～6月30日'!D138:AG138,'（別紙2-4）7月1日～7月31日'!D138:AH138,'（別紙2-5）8月1日～8月31日'!D138:AH138,'（別紙2-6）9月1日～9月30日'!D138:AG138)</f>
        <v>0</v>
      </c>
      <c r="AJ138" s="112" t="str">
        <f t="shared" si="3"/>
        <v/>
      </c>
      <c r="AK138" s="236" t="str">
        <f t="shared" si="4"/>
        <v/>
      </c>
      <c r="AL138" s="236"/>
    </row>
    <row r="139" spans="1:38"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96"/>
      <c r="AH139" s="70">
        <f>SUM('（別紙2-1）4月1日～4月30日'!D139:AG139,'（別紙2-2）5月1日～5月31日'!D139:AH139,'（別紙2-3）6月1日～6月30日'!D139:AG139,'（別紙2-4）7月1日～7月31日'!D139:AH139,'（別紙2-5）8月1日～8月31日'!D139:AH139,'（別紙2-6）9月1日～9月30日'!D139:AG139)</f>
        <v>0</v>
      </c>
      <c r="AJ139" s="112" t="str">
        <f t="shared" si="3"/>
        <v/>
      </c>
      <c r="AK139" s="236" t="str">
        <f t="shared" si="4"/>
        <v/>
      </c>
      <c r="AL139" s="236"/>
    </row>
    <row r="140" spans="1:38"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94"/>
      <c r="AH140" s="36">
        <f>SUM('（別紙2-1）4月1日～4月30日'!D140:AG140,'（別紙2-2）5月1日～5月31日'!D140:AH140,'（別紙2-3）6月1日～6月30日'!D140:AG140,'（別紙2-4）7月1日～7月31日'!D140:AH140,'（別紙2-5）8月1日～8月31日'!D140:AH140,'（別紙2-6）9月1日～9月30日'!D140:AG140)</f>
        <v>0</v>
      </c>
      <c r="AJ140" s="112" t="str">
        <f t="shared" si="3"/>
        <v/>
      </c>
      <c r="AK140" s="236" t="str">
        <f t="shared" si="4"/>
        <v/>
      </c>
      <c r="AL140" s="236"/>
    </row>
    <row r="141" spans="1:38"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94"/>
      <c r="AH141" s="36">
        <f>SUM('（別紙2-1）4月1日～4月30日'!D141:AG141,'（別紙2-2）5月1日～5月31日'!D141:AH141,'（別紙2-3）6月1日～6月30日'!D141:AG141,'（別紙2-4）7月1日～7月31日'!D141:AH141,'（別紙2-5）8月1日～8月31日'!D141:AH141,'（別紙2-6）9月1日～9月30日'!D141:AG141)</f>
        <v>0</v>
      </c>
      <c r="AJ141" s="112" t="str">
        <f t="shared" si="3"/>
        <v/>
      </c>
      <c r="AK141" s="236" t="str">
        <f t="shared" si="4"/>
        <v/>
      </c>
      <c r="AL141" s="236"/>
    </row>
    <row r="142" spans="1:38"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94"/>
      <c r="AH142" s="36">
        <f>SUM('（別紙2-1）4月1日～4月30日'!D142:AG142,'（別紙2-2）5月1日～5月31日'!D142:AH142,'（別紙2-3）6月1日～6月30日'!D142:AG142,'（別紙2-4）7月1日～7月31日'!D142:AH142,'（別紙2-5）8月1日～8月31日'!D142:AH142,'（別紙2-6）9月1日～9月30日'!D142:AG142)</f>
        <v>0</v>
      </c>
      <c r="AJ142" s="112" t="str">
        <f t="shared" si="3"/>
        <v/>
      </c>
      <c r="AK142" s="236" t="str">
        <f t="shared" si="4"/>
        <v/>
      </c>
      <c r="AL142" s="236"/>
    </row>
    <row r="143" spans="1:38"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94"/>
      <c r="AH143" s="36">
        <f>SUM('（別紙2-1）4月1日～4月30日'!D143:AG143,'（別紙2-2）5月1日～5月31日'!D143:AH143,'（別紙2-3）6月1日～6月30日'!D143:AG143,'（別紙2-4）7月1日～7月31日'!D143:AH143,'（別紙2-5）8月1日～8月31日'!D143:AH143,'（別紙2-6）9月1日～9月30日'!D143:AG143)</f>
        <v>0</v>
      </c>
      <c r="AJ143" s="112" t="str">
        <f t="shared" ref="AJ143:AJ163" si="5">IFERROR(MATCH(0,INDEX(0/($D143:$AG143&lt;&gt;""),),0),"")</f>
        <v/>
      </c>
      <c r="AK143" s="236" t="str">
        <f t="shared" ref="AK143:AK163" si="6">IFERROR(MATCH(MAX($D143:$AG143)+1,$D143:$AG143,1),"")</f>
        <v/>
      </c>
      <c r="AL143" s="236"/>
    </row>
    <row r="144" spans="1:38"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95"/>
      <c r="AH144" s="59">
        <f>SUM('（別紙2-1）4月1日～4月30日'!D144:AG144,'（別紙2-2）5月1日～5月31日'!D144:AH144,'（別紙2-3）6月1日～6月30日'!D144:AG144,'（別紙2-4）7月1日～7月31日'!D144:AH144,'（別紙2-5）8月1日～8月31日'!D144:AH144,'（別紙2-6）9月1日～9月30日'!D144:AG144)</f>
        <v>0</v>
      </c>
      <c r="AJ144" s="112" t="str">
        <f t="shared" si="5"/>
        <v/>
      </c>
      <c r="AK144" s="236" t="str">
        <f t="shared" si="6"/>
        <v/>
      </c>
      <c r="AL144" s="236"/>
    </row>
    <row r="145" spans="1:38"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94"/>
      <c r="AH145" s="36">
        <f>SUM('（別紙2-1）4月1日～4月30日'!D145:AG145,'（別紙2-2）5月1日～5月31日'!D145:AH145,'（別紙2-3）6月1日～6月30日'!D145:AG145,'（別紙2-4）7月1日～7月31日'!D145:AH145,'（別紙2-5）8月1日～8月31日'!D145:AH145,'（別紙2-6）9月1日～9月30日'!D145:AG145)</f>
        <v>0</v>
      </c>
      <c r="AJ145" s="112" t="str">
        <f t="shared" si="5"/>
        <v/>
      </c>
      <c r="AK145" s="236" t="str">
        <f t="shared" si="6"/>
        <v/>
      </c>
      <c r="AL145" s="236"/>
    </row>
    <row r="146" spans="1:38"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94"/>
      <c r="AH146" s="36">
        <f>SUM('（別紙2-1）4月1日～4月30日'!D146:AG146,'（別紙2-2）5月1日～5月31日'!D146:AH146,'（別紙2-3）6月1日～6月30日'!D146:AG146,'（別紙2-4）7月1日～7月31日'!D146:AH146,'（別紙2-5）8月1日～8月31日'!D146:AH146,'（別紙2-6）9月1日～9月30日'!D146:AG146)</f>
        <v>0</v>
      </c>
      <c r="AJ146" s="112" t="str">
        <f t="shared" si="5"/>
        <v/>
      </c>
      <c r="AK146" s="236" t="str">
        <f t="shared" si="6"/>
        <v/>
      </c>
      <c r="AL146" s="236"/>
    </row>
    <row r="147" spans="1:38"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94"/>
      <c r="AH147" s="36">
        <f>SUM('（別紙2-1）4月1日～4月30日'!D147:AG147,'（別紙2-2）5月1日～5月31日'!D147:AH147,'（別紙2-3）6月1日～6月30日'!D147:AG147,'（別紙2-4）7月1日～7月31日'!D147:AH147,'（別紙2-5）8月1日～8月31日'!D147:AH147,'（別紙2-6）9月1日～9月30日'!D147:AG147)</f>
        <v>0</v>
      </c>
      <c r="AJ147" s="112" t="str">
        <f t="shared" si="5"/>
        <v/>
      </c>
      <c r="AK147" s="236" t="str">
        <f t="shared" si="6"/>
        <v/>
      </c>
      <c r="AL147" s="236"/>
    </row>
    <row r="148" spans="1:38"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93"/>
      <c r="AH148" s="38">
        <f>SUM('（別紙2-1）4月1日～4月30日'!D148:AG148,'（別紙2-2）5月1日～5月31日'!D148:AH148,'（別紙2-3）6月1日～6月30日'!D148:AG148,'（別紙2-4）7月1日～7月31日'!D148:AH148,'（別紙2-5）8月1日～8月31日'!D148:AH148,'（別紙2-6）9月1日～9月30日'!D148:AG148)</f>
        <v>0</v>
      </c>
      <c r="AJ148" s="112" t="str">
        <f t="shared" si="5"/>
        <v/>
      </c>
      <c r="AK148" s="236" t="str">
        <f t="shared" si="6"/>
        <v/>
      </c>
      <c r="AL148" s="236"/>
    </row>
    <row r="149" spans="1:38"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96"/>
      <c r="AH149" s="70">
        <f>SUM('（別紙2-1）4月1日～4月30日'!D149:AG149,'（別紙2-2）5月1日～5月31日'!D149:AH149,'（別紙2-3）6月1日～6月30日'!D149:AG149,'（別紙2-4）7月1日～7月31日'!D149:AH149,'（別紙2-5）8月1日～8月31日'!D149:AH149,'（別紙2-6）9月1日～9月30日'!D149:AG149)</f>
        <v>0</v>
      </c>
      <c r="AJ149" s="112" t="str">
        <f t="shared" si="5"/>
        <v/>
      </c>
      <c r="AK149" s="236" t="str">
        <f t="shared" si="6"/>
        <v/>
      </c>
      <c r="AL149" s="236"/>
    </row>
    <row r="150" spans="1:38"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94"/>
      <c r="AH150" s="36">
        <f>SUM('（別紙2-1）4月1日～4月30日'!D150:AG150,'（別紙2-2）5月1日～5月31日'!D150:AH150,'（別紙2-3）6月1日～6月30日'!D150:AG150,'（別紙2-4）7月1日～7月31日'!D150:AH150,'（別紙2-5）8月1日～8月31日'!D150:AH150,'（別紙2-6）9月1日～9月30日'!D150:AG150)</f>
        <v>0</v>
      </c>
      <c r="AJ150" s="112" t="str">
        <f t="shared" si="5"/>
        <v/>
      </c>
      <c r="AK150" s="236" t="str">
        <f t="shared" si="6"/>
        <v/>
      </c>
      <c r="AL150" s="236"/>
    </row>
    <row r="151" spans="1:38"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94"/>
      <c r="AH151" s="36">
        <f>SUM('（別紙2-1）4月1日～4月30日'!D151:AG151,'（別紙2-2）5月1日～5月31日'!D151:AH151,'（別紙2-3）6月1日～6月30日'!D151:AG151,'（別紙2-4）7月1日～7月31日'!D151:AH151,'（別紙2-5）8月1日～8月31日'!D151:AH151,'（別紙2-6）9月1日～9月30日'!D151:AG151)</f>
        <v>0</v>
      </c>
      <c r="AJ151" s="112" t="str">
        <f t="shared" si="5"/>
        <v/>
      </c>
      <c r="AK151" s="236" t="str">
        <f t="shared" si="6"/>
        <v/>
      </c>
      <c r="AL151" s="236"/>
    </row>
    <row r="152" spans="1:38"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94"/>
      <c r="AH152" s="36">
        <f>SUM('（別紙2-1）4月1日～4月30日'!D152:AG152,'（別紙2-2）5月1日～5月31日'!D152:AH152,'（別紙2-3）6月1日～6月30日'!D152:AG152,'（別紙2-4）7月1日～7月31日'!D152:AH152,'（別紙2-5）8月1日～8月31日'!D152:AH152,'（別紙2-6）9月1日～9月30日'!D152:AG152)</f>
        <v>0</v>
      </c>
      <c r="AJ152" s="112" t="str">
        <f t="shared" si="5"/>
        <v/>
      </c>
      <c r="AK152" s="236" t="str">
        <f t="shared" si="6"/>
        <v/>
      </c>
      <c r="AL152" s="236"/>
    </row>
    <row r="153" spans="1:38"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94"/>
      <c r="AH153" s="36">
        <f>SUM('（別紙2-1）4月1日～4月30日'!D153:AG153,'（別紙2-2）5月1日～5月31日'!D153:AH153,'（別紙2-3）6月1日～6月30日'!D153:AG153,'（別紙2-4）7月1日～7月31日'!D153:AH153,'（別紙2-5）8月1日～8月31日'!D153:AH153,'（別紙2-6）9月1日～9月30日'!D153:AG153)</f>
        <v>0</v>
      </c>
      <c r="AJ153" s="112" t="str">
        <f t="shared" si="5"/>
        <v/>
      </c>
      <c r="AK153" s="236" t="str">
        <f t="shared" si="6"/>
        <v/>
      </c>
      <c r="AL153" s="236"/>
    </row>
    <row r="154" spans="1:38"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95"/>
      <c r="AH154" s="59">
        <f>SUM('（別紙2-1）4月1日～4月30日'!D154:AG154,'（別紙2-2）5月1日～5月31日'!D154:AH154,'（別紙2-3）6月1日～6月30日'!D154:AG154,'（別紙2-4）7月1日～7月31日'!D154:AH154,'（別紙2-5）8月1日～8月31日'!D154:AH154,'（別紙2-6）9月1日～9月30日'!D154:AG154)</f>
        <v>0</v>
      </c>
      <c r="AJ154" s="112" t="str">
        <f t="shared" si="5"/>
        <v/>
      </c>
      <c r="AK154" s="236" t="str">
        <f t="shared" si="6"/>
        <v/>
      </c>
      <c r="AL154" s="236"/>
    </row>
    <row r="155" spans="1:38"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94"/>
      <c r="AH155" s="36">
        <f>SUM('（別紙2-1）4月1日～4月30日'!D155:AG155,'（別紙2-2）5月1日～5月31日'!D155:AH155,'（別紙2-3）6月1日～6月30日'!D155:AG155,'（別紙2-4）7月1日～7月31日'!D155:AH155,'（別紙2-5）8月1日～8月31日'!D155:AH155,'（別紙2-6）9月1日～9月30日'!D155:AG155)</f>
        <v>0</v>
      </c>
      <c r="AJ155" s="112" t="str">
        <f t="shared" si="5"/>
        <v/>
      </c>
      <c r="AK155" s="236" t="str">
        <f t="shared" si="6"/>
        <v/>
      </c>
      <c r="AL155" s="236"/>
    </row>
    <row r="156" spans="1:38"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94"/>
      <c r="AH156" s="36">
        <f>SUM('（別紙2-1）4月1日～4月30日'!D156:AG156,'（別紙2-2）5月1日～5月31日'!D156:AH156,'（別紙2-3）6月1日～6月30日'!D156:AG156,'（別紙2-4）7月1日～7月31日'!D156:AH156,'（別紙2-5）8月1日～8月31日'!D156:AH156,'（別紙2-6）9月1日～9月30日'!D156:AG156)</f>
        <v>0</v>
      </c>
      <c r="AJ156" s="112" t="str">
        <f t="shared" si="5"/>
        <v/>
      </c>
      <c r="AK156" s="236" t="str">
        <f t="shared" si="6"/>
        <v/>
      </c>
      <c r="AL156" s="236"/>
    </row>
    <row r="157" spans="1:38"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94"/>
      <c r="AH157" s="36">
        <f>SUM('（別紙2-1）4月1日～4月30日'!D157:AG157,'（別紙2-2）5月1日～5月31日'!D157:AH157,'（別紙2-3）6月1日～6月30日'!D157:AG157,'（別紙2-4）7月1日～7月31日'!D157:AH157,'（別紙2-5）8月1日～8月31日'!D157:AH157,'（別紙2-6）9月1日～9月30日'!D157:AG157)</f>
        <v>0</v>
      </c>
      <c r="AJ157" s="112" t="str">
        <f t="shared" si="5"/>
        <v/>
      </c>
      <c r="AK157" s="236" t="str">
        <f t="shared" si="6"/>
        <v/>
      </c>
      <c r="AL157" s="236"/>
    </row>
    <row r="158" spans="1:38"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93"/>
      <c r="AH158" s="38">
        <f>SUM('（別紙2-1）4月1日～4月30日'!D158:AG158,'（別紙2-2）5月1日～5月31日'!D158:AH158,'（別紙2-3）6月1日～6月30日'!D158:AG158,'（別紙2-4）7月1日～7月31日'!D158:AH158,'（別紙2-5）8月1日～8月31日'!D158:AH158,'（別紙2-6）9月1日～9月30日'!D158:AG158)</f>
        <v>0</v>
      </c>
      <c r="AJ158" s="112" t="str">
        <f t="shared" si="5"/>
        <v/>
      </c>
      <c r="AK158" s="236" t="str">
        <f t="shared" si="6"/>
        <v/>
      </c>
      <c r="AL158" s="236"/>
    </row>
    <row r="159" spans="1:38"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96"/>
      <c r="AH159" s="70">
        <f>SUM('（別紙2-1）4月1日～4月30日'!D159:AG159,'（別紙2-2）5月1日～5月31日'!D159:AH159,'（別紙2-3）6月1日～6月30日'!D159:AG159,'（別紙2-4）7月1日～7月31日'!D159:AH159,'（別紙2-5）8月1日～8月31日'!D159:AH159,'（別紙2-6）9月1日～9月30日'!D159:AG159)</f>
        <v>0</v>
      </c>
      <c r="AJ159" s="112" t="str">
        <f t="shared" si="5"/>
        <v/>
      </c>
      <c r="AK159" s="236" t="str">
        <f t="shared" si="6"/>
        <v/>
      </c>
      <c r="AL159" s="236"/>
    </row>
    <row r="160" spans="1:38"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94"/>
      <c r="AH160" s="36">
        <f>SUM('（別紙2-1）4月1日～4月30日'!D160:AG160,'（別紙2-2）5月1日～5月31日'!D160:AH160,'（別紙2-3）6月1日～6月30日'!D160:AG160,'（別紙2-4）7月1日～7月31日'!D160:AH160,'（別紙2-5）8月1日～8月31日'!D160:AH160,'（別紙2-6）9月1日～9月30日'!D160:AG160)</f>
        <v>0</v>
      </c>
      <c r="AJ160" s="112" t="str">
        <f t="shared" si="5"/>
        <v/>
      </c>
      <c r="AK160" s="236" t="str">
        <f t="shared" si="6"/>
        <v/>
      </c>
      <c r="AL160" s="236"/>
    </row>
    <row r="161" spans="1:38"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94"/>
      <c r="AH161" s="36">
        <f>SUM('（別紙2-1）4月1日～4月30日'!D161:AG161,'（別紙2-2）5月1日～5月31日'!D161:AH161,'（別紙2-3）6月1日～6月30日'!D161:AG161,'（別紙2-4）7月1日～7月31日'!D161:AH161,'（別紙2-5）8月1日～8月31日'!D161:AH161,'（別紙2-6）9月1日～9月30日'!D161:AG161)</f>
        <v>0</v>
      </c>
      <c r="AJ161" s="112" t="str">
        <f t="shared" si="5"/>
        <v/>
      </c>
      <c r="AK161" s="236" t="str">
        <f t="shared" si="6"/>
        <v/>
      </c>
      <c r="AL161" s="236"/>
    </row>
    <row r="162" spans="1:38"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94"/>
      <c r="AH162" s="36">
        <f>SUM('（別紙2-1）4月1日～4月30日'!D162:AG162,'（別紙2-2）5月1日～5月31日'!D162:AH162,'（別紙2-3）6月1日～6月30日'!D162:AG162,'（別紙2-4）7月1日～7月31日'!D162:AH162,'（別紙2-5）8月1日～8月31日'!D162:AH162,'（別紙2-6）9月1日～9月30日'!D162:AG162)</f>
        <v>0</v>
      </c>
      <c r="AJ162" s="112" t="str">
        <f t="shared" si="5"/>
        <v/>
      </c>
      <c r="AK162" s="236" t="str">
        <f t="shared" si="6"/>
        <v/>
      </c>
      <c r="AL162" s="236"/>
    </row>
    <row r="163" spans="1:38"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93"/>
      <c r="AH163" s="38">
        <f>SUM('（別紙2-1）4月1日～4月30日'!D163:AG163,'（別紙2-2）5月1日～5月31日'!D163:AH163,'（別紙2-3）6月1日～6月30日'!D163:AG163,'（別紙2-4）7月1日～7月31日'!D163:AH163,'（別紙2-5）8月1日～8月31日'!D163:AH163,'（別紙2-6）9月1日～9月30日'!D163:AG163)</f>
        <v>0</v>
      </c>
      <c r="AJ163" s="112" t="str">
        <f t="shared" si="5"/>
        <v/>
      </c>
      <c r="AK163" s="236" t="str">
        <f t="shared" si="6"/>
        <v/>
      </c>
    </row>
    <row r="164" spans="1:38" ht="30" hidden="1" customHeight="1" x14ac:dyDescent="0.25">
      <c r="A164" s="29"/>
      <c r="B164" s="29"/>
      <c r="C164" s="29"/>
      <c r="D164" s="29">
        <f t="shared" ref="D164:AG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SUM(D164:AG164)</f>
        <v>0</v>
      </c>
    </row>
    <row r="165" spans="1:38" ht="30" hidden="1" customHeight="1" x14ac:dyDescent="0.25">
      <c r="B165" s="29" t="s">
        <v>4</v>
      </c>
      <c r="C165" s="29"/>
      <c r="D165" s="29">
        <f>IF(D164&gt;=5,D164,0)</f>
        <v>0</v>
      </c>
      <c r="E165" s="29">
        <f t="shared" ref="E165:AG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SUM(D165:AG165)</f>
        <v>0</v>
      </c>
      <c r="AJ165" s="113"/>
      <c r="AL165" s="113"/>
    </row>
    <row r="166" spans="1:38" ht="30" hidden="1" customHeight="1" thickBot="1" x14ac:dyDescent="0.3">
      <c r="B166" s="29" t="s">
        <v>12</v>
      </c>
      <c r="C166" s="29"/>
      <c r="D166" s="29">
        <f>IF(D164&gt;=2,D164,0)</f>
        <v>0</v>
      </c>
      <c r="E166" s="29">
        <f t="shared" ref="E166:AG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SUM(D166:AG166)</f>
        <v>0</v>
      </c>
    </row>
    <row r="167" spans="1:38"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38" ht="29.25" customHeight="1" x14ac:dyDescent="0.25"/>
    <row r="169" spans="1:38" ht="29.25" customHeight="1" x14ac:dyDescent="0.25"/>
    <row r="170" spans="1:38" ht="29.25" customHeight="1" x14ac:dyDescent="0.25"/>
  </sheetData>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D14:AG163">
    <cfRule type="cellIs" dxfId="70" priority="57" operator="equal">
      <formula>1</formula>
    </cfRule>
  </conditionalFormatting>
  <conditionalFormatting sqref="H6:O6">
    <cfRule type="expression" dxfId="69" priority="13">
      <formula>$H$6&lt;&gt;""</formula>
    </cfRule>
  </conditionalFormatting>
  <conditionalFormatting sqref="AC5:AH5">
    <cfRule type="expression" dxfId="68" priority="19">
      <formula>$AH$5&lt;&gt;""</formula>
    </cfRule>
  </conditionalFormatting>
  <conditionalFormatting sqref="T8:AH8">
    <cfRule type="expression" dxfId="67" priority="55">
      <formula>$AH$8&lt;&gt;""</formula>
    </cfRule>
  </conditionalFormatting>
  <conditionalFormatting sqref="AB6:AH6">
    <cfRule type="expression" dxfId="66" priority="51">
      <formula>$AH$6&lt;&gt;""</formula>
    </cfRule>
  </conditionalFormatting>
  <conditionalFormatting sqref="U7:AH7">
    <cfRule type="expression" dxfId="65" priority="53">
      <formula>$AH$7&lt;&gt;""</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G163">
      <formula1>1</formula1>
    </dataValidation>
    <dataValidation allowBlank="1" showInputMessage="1" showErrorMessage="1" promptTitle="別紙1より施設種別を選択してください。" prompt="選択内容が自動で反映されます。" sqref="H5:R5"/>
    <dataValidation allowBlank="1" showInputMessage="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CF6BD6D5-0E36-4ECB-BFE5-A30F49DFE33C}">
            <xm:f>集計シート!$W14="×"</xm:f>
            <x14:dxf>
              <fill>
                <patternFill>
                  <bgColor rgb="FFFF0000"/>
                </patternFill>
              </fill>
            </x14:dxf>
          </x14:cfRule>
          <x14:cfRule type="expression" priority="5" id="{0A969332-F87B-4B1E-AC87-4580EC028816}">
            <xm:f>集計シート!$V14="×"</xm:f>
            <x14:dxf>
              <fill>
                <patternFill>
                  <bgColor rgb="FFFF0000"/>
                </patternFill>
              </fill>
            </x14:dxf>
          </x14:cfRule>
          <x14:cfRule type="expression" priority="6" id="{EE003498-075D-452A-A224-084B2CEA10EA}">
            <xm:f>集計シート!$U14="×"</xm:f>
            <x14:dxf>
              <fill>
                <patternFill>
                  <bgColor rgb="FFFF0000"/>
                </patternFill>
              </fill>
            </x14:dxf>
          </x14:cfRule>
          <xm:sqref>D14:AG163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election activeCell="AI1" sqref="AI1"/>
    </sheetView>
  </sheetViews>
  <sheetFormatPr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9" style="111" hidden="1" customWidth="1"/>
    <col min="41" max="46" width="9" style="111" customWidth="1"/>
    <col min="47" max="16384" width="9" style="111"/>
  </cols>
  <sheetData>
    <row r="1" spans="1:46" ht="29.25" customHeight="1" thickBot="1" x14ac:dyDescent="0.3">
      <c r="AI1" s="23" t="s">
        <v>169</v>
      </c>
    </row>
    <row r="2" spans="1:46"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10</v>
      </c>
    </row>
    <row r="5" spans="1:46"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25"/>
      <c r="AH5" s="25"/>
      <c r="AI5" s="77" t="str">
        <f>IF(COUNTIF(集計シート!$X$14:$X$163,"×")&gt;0,"利用者名は別紙2-2に入力してください。","")</f>
        <v/>
      </c>
      <c r="AK5" s="111" t="s">
        <v>12</v>
      </c>
      <c r="AM5" s="111">
        <v>200</v>
      </c>
      <c r="AN5" s="111">
        <v>4</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4" t="s">
        <v>5</v>
      </c>
      <c r="D7" s="445"/>
      <c r="E7" s="446" t="s">
        <v>6</v>
      </c>
      <c r="F7" s="447"/>
      <c r="G7" s="447"/>
      <c r="H7" s="448" t="str">
        <f>IF(H5=AK4,AM4,IF(H5=AK5,AM5,""))</f>
        <v/>
      </c>
      <c r="I7" s="448"/>
      <c r="J7" s="449" t="s">
        <v>7</v>
      </c>
      <c r="K7" s="450"/>
      <c r="L7" s="451" t="s">
        <v>8</v>
      </c>
      <c r="M7" s="452"/>
      <c r="N7" s="452"/>
      <c r="O7" s="79" t="str">
        <f>IF(H5="大規模施設等（定員30人以上）",AN4,IF(H5="小規模施設等（定員29人以下）",AN5,""))</f>
        <v/>
      </c>
      <c r="P7" s="80" t="s">
        <v>9</v>
      </c>
      <c r="Q7" s="449" t="s">
        <v>10</v>
      </c>
      <c r="R7" s="450"/>
      <c r="T7" s="25"/>
      <c r="AI7" s="120" t="str">
        <f>IF(COUNTIF(集計シート!$V$14:$V$163,"×")&gt;0,"別紙1の4の要件を満たしていない場合は、療養日数が10日以内になるようにしてください。","")</f>
        <v/>
      </c>
      <c r="AK7" s="187" t="s">
        <v>104</v>
      </c>
      <c r="AL7" s="191" t="s">
        <v>105</v>
      </c>
      <c r="AM7" s="192"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row>
    <row r="10" spans="1:46" s="112" customFormat="1" ht="30" customHeight="1" x14ac:dyDescent="0.4">
      <c r="A10" s="41"/>
      <c r="B10" s="42"/>
      <c r="C10" s="43" t="s">
        <v>15</v>
      </c>
      <c r="D10" s="44">
        <v>10</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3"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4"/>
      <c r="AL11" s="236"/>
      <c r="AM11" s="236"/>
    </row>
    <row r="12" spans="1:46" s="112" customFormat="1" ht="30" customHeight="1" thickBot="1" x14ac:dyDescent="0.35">
      <c r="A12" s="431" t="s">
        <v>150</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K12" s="112" t="s">
        <v>107</v>
      </c>
      <c r="AL12" s="236" t="s">
        <v>109</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別紙2-5）8月1日～8月31日'!D14:AH14,'（別紙2-6）9月1日～9月30日'!D14:AG14,'（別紙2-7）10月1日～10月31日'!D14:AH14)</f>
        <v>0</v>
      </c>
      <c r="AK14" s="112" t="str">
        <f>IFERROR(MATCH(0,INDEX(0/($D14:$AH14&lt;&gt;""),),0),"")</f>
        <v/>
      </c>
      <c r="AL14" s="236" t="str">
        <f>IFERROR(MATCH(MAX($D14:$AH14)+1,$D14:$AH14,1),"")</f>
        <v/>
      </c>
      <c r="AM14" s="236"/>
    </row>
    <row r="15" spans="1:46"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別紙2-5）8月1日～8月31日'!D15:AH15,'（別紙2-6）9月1日～9月30日'!D15:AG15,'（別紙2-7）10月1日～10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別紙2-5）8月1日～8月31日'!D16:AH16,'（別紙2-6）9月1日～9月30日'!D16:AG16,'（別紙2-7）10月1日～10月31日'!D16:AH16)</f>
        <v>0</v>
      </c>
      <c r="AK16" s="112" t="str">
        <f t="shared" si="1"/>
        <v/>
      </c>
      <c r="AL16" s="236" t="str">
        <f t="shared" si="2"/>
        <v/>
      </c>
      <c r="AM16" s="236"/>
    </row>
    <row r="17" spans="1:39"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別紙2-5）8月1日～8月31日'!D17:AH17,'（別紙2-6）9月1日～9月30日'!D17:AG17,'（別紙2-7）10月1日～10月31日'!D17:AH17)</f>
        <v>0</v>
      </c>
      <c r="AK17" s="112" t="str">
        <f t="shared" si="1"/>
        <v/>
      </c>
      <c r="AL17" s="236" t="str">
        <f t="shared" si="2"/>
        <v/>
      </c>
      <c r="AM17" s="236"/>
    </row>
    <row r="18" spans="1:39"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別紙2-5）8月1日～8月31日'!D18:AH18,'（別紙2-6）9月1日～9月30日'!D18:AG18,'（別紙2-7）10月1日～10月31日'!D18:AH18)</f>
        <v>0</v>
      </c>
      <c r="AK18" s="112" t="str">
        <f t="shared" si="1"/>
        <v/>
      </c>
      <c r="AL18" s="236" t="str">
        <f t="shared" si="2"/>
        <v/>
      </c>
      <c r="AM18" s="236"/>
    </row>
    <row r="19" spans="1:39"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別紙2-5）8月1日～8月31日'!D19:AH19,'（別紙2-6）9月1日～9月30日'!D19:AG19,'（別紙2-7）10月1日～10月31日'!D19:AH19)</f>
        <v>0</v>
      </c>
      <c r="AK19" s="112" t="str">
        <f t="shared" si="1"/>
        <v/>
      </c>
      <c r="AL19" s="236" t="str">
        <f t="shared" si="2"/>
        <v/>
      </c>
      <c r="AM19" s="236"/>
    </row>
    <row r="20" spans="1:39"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別紙2-5）8月1日～8月31日'!D20:AH20,'（別紙2-6）9月1日～9月30日'!D20:AG20,'（別紙2-7）10月1日～10月31日'!D20:AH20)</f>
        <v>0</v>
      </c>
      <c r="AK20" s="112" t="str">
        <f t="shared" si="1"/>
        <v/>
      </c>
      <c r="AL20" s="236" t="str">
        <f t="shared" si="2"/>
        <v/>
      </c>
      <c r="AM20" s="236"/>
    </row>
    <row r="21" spans="1:39"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別紙2-5）8月1日～8月31日'!D21:AH21,'（別紙2-6）9月1日～9月30日'!D21:AG21,'（別紙2-7）10月1日～10月31日'!D21:AH21)</f>
        <v>0</v>
      </c>
      <c r="AK21" s="112" t="str">
        <f t="shared" si="1"/>
        <v/>
      </c>
      <c r="AL21" s="236" t="str">
        <f t="shared" si="2"/>
        <v/>
      </c>
      <c r="AM21" s="236"/>
    </row>
    <row r="22" spans="1:39"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別紙2-5）8月1日～8月31日'!D22:AH22,'（別紙2-6）9月1日～9月30日'!D22:AG22,'（別紙2-7）10月1日～10月31日'!D22:AH22)</f>
        <v>0</v>
      </c>
      <c r="AK22" s="112" t="str">
        <f t="shared" si="1"/>
        <v/>
      </c>
      <c r="AL22" s="236" t="str">
        <f t="shared" si="2"/>
        <v/>
      </c>
      <c r="AM22" s="236"/>
    </row>
    <row r="23" spans="1:39"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別紙2-5）8月1日～8月31日'!D23:AH23,'（別紙2-6）9月1日～9月30日'!D23:AG23,'（別紙2-7）10月1日～10月31日'!D23:AH23)</f>
        <v>0</v>
      </c>
      <c r="AK23" s="112" t="str">
        <f t="shared" si="1"/>
        <v/>
      </c>
      <c r="AL23" s="236" t="str">
        <f t="shared" si="2"/>
        <v/>
      </c>
      <c r="AM23" s="236"/>
    </row>
    <row r="24" spans="1:39"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別紙2-5）8月1日～8月31日'!D24:AH24,'（別紙2-6）9月1日～9月30日'!D24:AG24,'（別紙2-7）10月1日～10月31日'!D24:AH24)</f>
        <v>0</v>
      </c>
      <c r="AK24" s="112" t="str">
        <f t="shared" si="1"/>
        <v/>
      </c>
      <c r="AL24" s="236" t="str">
        <f t="shared" si="2"/>
        <v/>
      </c>
      <c r="AM24" s="236"/>
    </row>
    <row r="25" spans="1:39"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別紙2-5）8月1日～8月31日'!D25:AH25,'（別紙2-6）9月1日～9月30日'!D25:AG25,'（別紙2-7）10月1日～10月31日'!D25:AH25)</f>
        <v>0</v>
      </c>
      <c r="AK25" s="112" t="str">
        <f t="shared" si="1"/>
        <v/>
      </c>
      <c r="AL25" s="236" t="str">
        <f t="shared" si="2"/>
        <v/>
      </c>
      <c r="AM25" s="236"/>
    </row>
    <row r="26" spans="1:39"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別紙2-5）8月1日～8月31日'!D26:AH26,'（別紙2-6）9月1日～9月30日'!D26:AG26,'（別紙2-7）10月1日～10月31日'!D26:AH26)</f>
        <v>0</v>
      </c>
      <c r="AK26" s="112" t="str">
        <f t="shared" si="1"/>
        <v/>
      </c>
      <c r="AL26" s="236" t="str">
        <f t="shared" si="2"/>
        <v/>
      </c>
      <c r="AM26" s="236"/>
    </row>
    <row r="27" spans="1:39"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別紙2-5）8月1日～8月31日'!D27:AH27,'（別紙2-6）9月1日～9月30日'!D27:AG27,'（別紙2-7）10月1日～10月31日'!D27:AH27)</f>
        <v>0</v>
      </c>
      <c r="AK27" s="112" t="str">
        <f t="shared" si="1"/>
        <v/>
      </c>
      <c r="AL27" s="236" t="str">
        <f t="shared" si="2"/>
        <v/>
      </c>
      <c r="AM27" s="236"/>
    </row>
    <row r="28" spans="1:39"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別紙2-5）8月1日～8月31日'!D28:AH28,'（別紙2-6）9月1日～9月30日'!D28:AG28,'（別紙2-7）10月1日～10月31日'!D28:AH28)</f>
        <v>0</v>
      </c>
      <c r="AK28" s="112" t="str">
        <f t="shared" si="1"/>
        <v/>
      </c>
      <c r="AL28" s="236" t="str">
        <f t="shared" si="2"/>
        <v/>
      </c>
      <c r="AM28" s="236"/>
    </row>
    <row r="29" spans="1:39"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別紙2-5）8月1日～8月31日'!D29:AH29,'（別紙2-6）9月1日～9月30日'!D29:AG29,'（別紙2-7）10月1日～10月31日'!D29:AH29)</f>
        <v>0</v>
      </c>
      <c r="AK29" s="112" t="str">
        <f t="shared" si="1"/>
        <v/>
      </c>
      <c r="AL29" s="236" t="str">
        <f t="shared" si="2"/>
        <v/>
      </c>
      <c r="AM29" s="236"/>
    </row>
    <row r="30" spans="1:39"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別紙2-5）8月1日～8月31日'!D30:AH30,'（別紙2-6）9月1日～9月30日'!D30:AG30,'（別紙2-7）10月1日～10月31日'!D30:AH30)</f>
        <v>0</v>
      </c>
      <c r="AK30" s="112" t="str">
        <f t="shared" si="1"/>
        <v/>
      </c>
      <c r="AL30" s="236" t="str">
        <f t="shared" si="2"/>
        <v/>
      </c>
      <c r="AM30" s="236"/>
    </row>
    <row r="31" spans="1:39"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別紙2-5）8月1日～8月31日'!D31:AH31,'（別紙2-6）9月1日～9月30日'!D31:AG31,'（別紙2-7）10月1日～10月31日'!D31:AH31)</f>
        <v>0</v>
      </c>
      <c r="AK31" s="112" t="str">
        <f t="shared" si="1"/>
        <v/>
      </c>
      <c r="AL31" s="236" t="str">
        <f t="shared" si="2"/>
        <v/>
      </c>
      <c r="AM31" s="236"/>
    </row>
    <row r="32" spans="1:39"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別紙2-5）8月1日～8月31日'!D32:AH32,'（別紙2-6）9月1日～9月30日'!D32:AG32,'（別紙2-7）10月1日～10月31日'!D32:AH32)</f>
        <v>0</v>
      </c>
      <c r="AK32" s="112" t="str">
        <f t="shared" si="1"/>
        <v/>
      </c>
      <c r="AL32" s="236" t="str">
        <f t="shared" si="2"/>
        <v/>
      </c>
      <c r="AM32" s="236"/>
    </row>
    <row r="33" spans="1:46"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別紙2-5）8月1日～8月31日'!D33:AH33,'（別紙2-6）9月1日～9月30日'!D33:AG33,'（別紙2-7）10月1日～10月31日'!D33:AH33)</f>
        <v>0</v>
      </c>
      <c r="AK33" s="112" t="str">
        <f t="shared" si="1"/>
        <v/>
      </c>
      <c r="AL33" s="236" t="str">
        <f t="shared" si="2"/>
        <v/>
      </c>
      <c r="AM33" s="236"/>
    </row>
    <row r="34" spans="1:46"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別紙2-5）8月1日～8月31日'!D34:AH34,'（別紙2-6）9月1日～9月30日'!D34:AG34,'（別紙2-7）10月1日～10月31日'!D34:AH34)</f>
        <v>0</v>
      </c>
      <c r="AK34" s="112" t="str">
        <f t="shared" si="1"/>
        <v/>
      </c>
      <c r="AL34" s="236" t="str">
        <f t="shared" si="2"/>
        <v/>
      </c>
      <c r="AM34" s="236"/>
    </row>
    <row r="35" spans="1:46"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別紙2-5）8月1日～8月31日'!D35:AH35,'（別紙2-6）9月1日～9月30日'!D35:AG35,'（別紙2-7）10月1日～10月31日'!D35:AH35)</f>
        <v>0</v>
      </c>
      <c r="AK35" s="112" t="str">
        <f t="shared" si="1"/>
        <v/>
      </c>
      <c r="AL35" s="236" t="str">
        <f t="shared" si="2"/>
        <v/>
      </c>
      <c r="AM35" s="236"/>
    </row>
    <row r="36" spans="1:46"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別紙2-5）8月1日～8月31日'!D36:AH36,'（別紙2-6）9月1日～9月30日'!D36:AG36,'（別紙2-7）10月1日～10月31日'!D36:AH36)</f>
        <v>0</v>
      </c>
      <c r="AK36" s="112" t="str">
        <f t="shared" si="1"/>
        <v/>
      </c>
      <c r="AL36" s="236" t="str">
        <f t="shared" si="2"/>
        <v/>
      </c>
      <c r="AM36" s="236"/>
    </row>
    <row r="37" spans="1:46"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別紙2-5）8月1日～8月31日'!D37:AH37,'（別紙2-6）9月1日～9月30日'!D37:AG37,'（別紙2-7）10月1日～10月31日'!D37:AH37)</f>
        <v>0</v>
      </c>
      <c r="AK37" s="112" t="str">
        <f t="shared" si="1"/>
        <v/>
      </c>
      <c r="AL37" s="236" t="str">
        <f t="shared" si="2"/>
        <v/>
      </c>
      <c r="AM37" s="236"/>
    </row>
    <row r="38" spans="1:46"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別紙2-5）8月1日～8月31日'!D38:AH38,'（別紙2-6）9月1日～9月30日'!D38:AG38,'（別紙2-7）10月1日～10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別紙2-5）8月1日～8月31日'!D39:AH39,'（別紙2-6）9月1日～9月30日'!D39:AG39,'（別紙2-7）10月1日～10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別紙2-5）8月1日～8月31日'!D40:AH40,'（別紙2-6）9月1日～9月30日'!D40:AG40,'（別紙2-7）10月1日～10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別紙2-5）8月1日～8月31日'!D41:AH41,'（別紙2-6）9月1日～9月30日'!D41:AG41,'（別紙2-7）10月1日～10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別紙2-5）8月1日～8月31日'!D42:AH42,'（別紙2-6）9月1日～9月30日'!D42:AG42,'（別紙2-7）10月1日～10月31日'!D42:AH42)</f>
        <v>0</v>
      </c>
      <c r="AK42" s="112" t="str">
        <f t="shared" si="1"/>
        <v/>
      </c>
      <c r="AL42" s="236" t="str">
        <f t="shared" si="2"/>
        <v/>
      </c>
      <c r="AM42" s="236"/>
    </row>
    <row r="43" spans="1:46"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別紙2-5）8月1日～8月31日'!D43:AH43,'（別紙2-6）9月1日～9月30日'!D43:AG43,'（別紙2-7）10月1日～10月31日'!D43:AH43)</f>
        <v>0</v>
      </c>
      <c r="AK43" s="112" t="str">
        <f t="shared" si="1"/>
        <v/>
      </c>
      <c r="AL43" s="236" t="str">
        <f t="shared" si="2"/>
        <v/>
      </c>
      <c r="AM43" s="236"/>
    </row>
    <row r="44" spans="1:46"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別紙2-5）8月1日～8月31日'!D44:AH44,'（別紙2-6）9月1日～9月30日'!D44:AG44,'（別紙2-7）10月1日～10月31日'!D44:AH44)</f>
        <v>0</v>
      </c>
      <c r="AK44" s="112" t="str">
        <f t="shared" si="1"/>
        <v/>
      </c>
      <c r="AL44" s="236" t="str">
        <f t="shared" si="2"/>
        <v/>
      </c>
      <c r="AM44" s="236"/>
    </row>
    <row r="45" spans="1:46"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別紙2-5）8月1日～8月31日'!D45:AH45,'（別紙2-6）9月1日～9月30日'!D45:AG45,'（別紙2-7）10月1日～10月31日'!D45:AH45)</f>
        <v>0</v>
      </c>
      <c r="AK45" s="112" t="str">
        <f t="shared" si="1"/>
        <v/>
      </c>
      <c r="AL45" s="236" t="str">
        <f t="shared" si="2"/>
        <v/>
      </c>
      <c r="AM45" s="236"/>
    </row>
    <row r="46" spans="1:46"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別紙2-5）8月1日～8月31日'!D46:AH46,'（別紙2-6）9月1日～9月30日'!D46:AG46,'（別紙2-7）10月1日～10月31日'!D46:AH46)</f>
        <v>0</v>
      </c>
      <c r="AK46" s="112" t="str">
        <f t="shared" si="1"/>
        <v/>
      </c>
      <c r="AL46" s="236" t="str">
        <f t="shared" si="2"/>
        <v/>
      </c>
      <c r="AM46" s="236"/>
    </row>
    <row r="47" spans="1:46"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別紙2-5）8月1日～8月31日'!D47:AH47,'（別紙2-6）9月1日～9月30日'!D47:AG47,'（別紙2-7）10月1日～10月31日'!D47:AH47)</f>
        <v>0</v>
      </c>
      <c r="AK47" s="112" t="str">
        <f t="shared" si="1"/>
        <v/>
      </c>
      <c r="AL47" s="236" t="str">
        <f t="shared" si="2"/>
        <v/>
      </c>
      <c r="AM47" s="236"/>
    </row>
    <row r="48" spans="1:46"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別紙2-5）8月1日～8月31日'!D48:AH48,'（別紙2-6）9月1日～9月30日'!D48:AG48,'（別紙2-7）10月1日～10月31日'!D48:AH48)</f>
        <v>0</v>
      </c>
      <c r="AK48" s="112" t="str">
        <f t="shared" si="1"/>
        <v/>
      </c>
      <c r="AL48" s="236" t="str">
        <f t="shared" si="2"/>
        <v/>
      </c>
      <c r="AM48" s="236"/>
    </row>
    <row r="49" spans="1:39"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別紙2-5）8月1日～8月31日'!D49:AH49,'（別紙2-6）9月1日～9月30日'!D49:AG49,'（別紙2-7）10月1日～10月31日'!D49:AH49)</f>
        <v>0</v>
      </c>
      <c r="AK49" s="112" t="str">
        <f t="shared" si="1"/>
        <v/>
      </c>
      <c r="AL49" s="236" t="str">
        <f t="shared" si="2"/>
        <v/>
      </c>
      <c r="AM49" s="236"/>
    </row>
    <row r="50" spans="1:39"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別紙2-5）8月1日～8月31日'!D50:AH50,'（別紙2-6）9月1日～9月30日'!D50:AG50,'（別紙2-7）10月1日～10月31日'!D50:AH50)</f>
        <v>0</v>
      </c>
      <c r="AK50" s="112" t="str">
        <f t="shared" si="1"/>
        <v/>
      </c>
      <c r="AL50" s="236" t="str">
        <f t="shared" si="2"/>
        <v/>
      </c>
      <c r="AM50" s="236"/>
    </row>
    <row r="51" spans="1:39"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別紙2-5）8月1日～8月31日'!D51:AH51,'（別紙2-6）9月1日～9月30日'!D51:AG51,'（別紙2-7）10月1日～10月31日'!D51:AH51)</f>
        <v>0</v>
      </c>
      <c r="AK51" s="112" t="str">
        <f t="shared" si="1"/>
        <v/>
      </c>
      <c r="AL51" s="236" t="str">
        <f t="shared" si="2"/>
        <v/>
      </c>
      <c r="AM51" s="236"/>
    </row>
    <row r="52" spans="1:39"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別紙2-5）8月1日～8月31日'!D52:AH52,'（別紙2-6）9月1日～9月30日'!D52:AG52,'（別紙2-7）10月1日～10月31日'!D52:AH52)</f>
        <v>0</v>
      </c>
      <c r="AK52" s="112" t="str">
        <f t="shared" si="1"/>
        <v/>
      </c>
      <c r="AL52" s="236" t="str">
        <f t="shared" si="2"/>
        <v/>
      </c>
      <c r="AM52" s="236"/>
    </row>
    <row r="53" spans="1:39"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別紙2-5）8月1日～8月31日'!D53:AH53,'（別紙2-6）9月1日～9月30日'!D53:AG53,'（別紙2-7）10月1日～10月31日'!D53:AH53)</f>
        <v>0</v>
      </c>
      <c r="AK53" s="112" t="str">
        <f t="shared" si="1"/>
        <v/>
      </c>
      <c r="AL53" s="236" t="str">
        <f t="shared" si="2"/>
        <v/>
      </c>
      <c r="AM53" s="236"/>
    </row>
    <row r="54" spans="1:39"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別紙2-5）8月1日～8月31日'!D54:AH54,'（別紙2-6）9月1日～9月30日'!D54:AG54,'（別紙2-7）10月1日～10月31日'!D54:AH54)</f>
        <v>0</v>
      </c>
      <c r="AK54" s="112" t="str">
        <f t="shared" si="1"/>
        <v/>
      </c>
      <c r="AL54" s="236" t="str">
        <f t="shared" si="2"/>
        <v/>
      </c>
      <c r="AM54" s="236"/>
    </row>
    <row r="55" spans="1:39"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別紙2-5）8月1日～8月31日'!D55:AH55,'（別紙2-6）9月1日～9月30日'!D55:AG55,'（別紙2-7）10月1日～10月31日'!D55:AH55)</f>
        <v>0</v>
      </c>
      <c r="AK55" s="112" t="str">
        <f t="shared" si="1"/>
        <v/>
      </c>
      <c r="AL55" s="236" t="str">
        <f t="shared" si="2"/>
        <v/>
      </c>
      <c r="AM55" s="236"/>
    </row>
    <row r="56" spans="1:39"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別紙2-5）8月1日～8月31日'!D56:AH56,'（別紙2-6）9月1日～9月30日'!D56:AG56,'（別紙2-7）10月1日～10月31日'!D56:AH56)</f>
        <v>0</v>
      </c>
      <c r="AK56" s="112" t="str">
        <f t="shared" si="1"/>
        <v/>
      </c>
      <c r="AL56" s="236" t="str">
        <f t="shared" si="2"/>
        <v/>
      </c>
      <c r="AM56" s="236"/>
    </row>
    <row r="57" spans="1:39"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別紙2-5）8月1日～8月31日'!D57:AH57,'（別紙2-6）9月1日～9月30日'!D57:AG57,'（別紙2-7）10月1日～10月31日'!D57:AH57)</f>
        <v>0</v>
      </c>
      <c r="AK57" s="112" t="str">
        <f t="shared" si="1"/>
        <v/>
      </c>
      <c r="AL57" s="236" t="str">
        <f t="shared" si="2"/>
        <v/>
      </c>
      <c r="AM57" s="236"/>
    </row>
    <row r="58" spans="1:39"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別紙2-5）8月1日～8月31日'!D58:AH58,'（別紙2-6）9月1日～9月30日'!D58:AG58,'（別紙2-7）10月1日～10月31日'!D58:AH58)</f>
        <v>0</v>
      </c>
      <c r="AK58" s="112" t="str">
        <f t="shared" si="1"/>
        <v/>
      </c>
      <c r="AL58" s="236" t="str">
        <f t="shared" si="2"/>
        <v/>
      </c>
      <c r="AM58" s="236"/>
    </row>
    <row r="59" spans="1:39"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別紙2-5）8月1日～8月31日'!D59:AH59,'（別紙2-6）9月1日～9月30日'!D59:AG59,'（別紙2-7）10月1日～10月31日'!D59:AH59)</f>
        <v>0</v>
      </c>
      <c r="AK59" s="112" t="str">
        <f t="shared" si="1"/>
        <v/>
      </c>
      <c r="AL59" s="236" t="str">
        <f t="shared" si="2"/>
        <v/>
      </c>
      <c r="AM59" s="236"/>
    </row>
    <row r="60" spans="1:39"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別紙2-5）8月1日～8月31日'!D60:AH60,'（別紙2-6）9月1日～9月30日'!D60:AG60,'（別紙2-7）10月1日～10月31日'!D60:AH60)</f>
        <v>0</v>
      </c>
      <c r="AK60" s="112" t="str">
        <f t="shared" si="1"/>
        <v/>
      </c>
      <c r="AL60" s="236" t="str">
        <f t="shared" si="2"/>
        <v/>
      </c>
      <c r="AM60" s="236"/>
    </row>
    <row r="61" spans="1:39"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別紙2-5）8月1日～8月31日'!D61:AH61,'（別紙2-6）9月1日～9月30日'!D61:AG61,'（別紙2-7）10月1日～10月31日'!D61:AH61)</f>
        <v>0</v>
      </c>
      <c r="AK61" s="112" t="str">
        <f t="shared" si="1"/>
        <v/>
      </c>
      <c r="AL61" s="236" t="str">
        <f t="shared" si="2"/>
        <v/>
      </c>
      <c r="AM61" s="236"/>
    </row>
    <row r="62" spans="1:39"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別紙2-5）8月1日～8月31日'!D62:AH62,'（別紙2-6）9月1日～9月30日'!D62:AG62,'（別紙2-7）10月1日～10月31日'!D62:AH62)</f>
        <v>0</v>
      </c>
      <c r="AK62" s="112" t="str">
        <f t="shared" si="1"/>
        <v/>
      </c>
      <c r="AL62" s="236" t="str">
        <f t="shared" si="2"/>
        <v/>
      </c>
      <c r="AM62" s="236"/>
    </row>
    <row r="63" spans="1:39"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別紙2-5）8月1日～8月31日'!D63:AH63,'（別紙2-6）9月1日～9月30日'!D63:AG63,'（別紙2-7）10月1日～10月31日'!D63:AH63)</f>
        <v>0</v>
      </c>
      <c r="AK63" s="112" t="str">
        <f t="shared" si="1"/>
        <v/>
      </c>
      <c r="AL63" s="236" t="str">
        <f t="shared" si="2"/>
        <v/>
      </c>
      <c r="AM63" s="236"/>
    </row>
    <row r="64" spans="1:39"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別紙2-5）8月1日～8月31日'!D64:AH64,'（別紙2-6）9月1日～9月30日'!D64:AG64,'（別紙2-7）10月1日～10月31日'!D64:AH64)</f>
        <v>0</v>
      </c>
      <c r="AK64" s="112" t="str">
        <f t="shared" si="1"/>
        <v/>
      </c>
      <c r="AL64" s="236" t="str">
        <f t="shared" si="2"/>
        <v/>
      </c>
      <c r="AM64" s="236"/>
    </row>
    <row r="65" spans="1:39"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別紙2-5）8月1日～8月31日'!D65:AH65,'（別紙2-6）9月1日～9月30日'!D65:AG65,'（別紙2-7）10月1日～10月31日'!D65:AH65)</f>
        <v>0</v>
      </c>
      <c r="AK65" s="112" t="str">
        <f t="shared" si="1"/>
        <v/>
      </c>
      <c r="AL65" s="236" t="str">
        <f t="shared" si="2"/>
        <v/>
      </c>
      <c r="AM65" s="236"/>
    </row>
    <row r="66" spans="1:39"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別紙2-5）8月1日～8月31日'!D66:AH66,'（別紙2-6）9月1日～9月30日'!D66:AG66,'（別紙2-7）10月1日～10月31日'!D66:AH66)</f>
        <v>0</v>
      </c>
      <c r="AK66" s="112" t="str">
        <f t="shared" si="1"/>
        <v/>
      </c>
      <c r="AL66" s="236" t="str">
        <f t="shared" si="2"/>
        <v/>
      </c>
      <c r="AM66" s="236"/>
    </row>
    <row r="67" spans="1:39"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別紙2-5）8月1日～8月31日'!D67:AH67,'（別紙2-6）9月1日～9月30日'!D67:AG67,'（別紙2-7）10月1日～10月31日'!D67:AH67)</f>
        <v>0</v>
      </c>
      <c r="AK67" s="112" t="str">
        <f t="shared" si="1"/>
        <v/>
      </c>
      <c r="AL67" s="236" t="str">
        <f t="shared" si="2"/>
        <v/>
      </c>
      <c r="AM67" s="236"/>
    </row>
    <row r="68" spans="1:39"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別紙2-5）8月1日～8月31日'!D68:AH68,'（別紙2-6）9月1日～9月30日'!D68:AG68,'（別紙2-7）10月1日～10月31日'!D68:AH68)</f>
        <v>0</v>
      </c>
      <c r="AK68" s="112" t="str">
        <f t="shared" si="1"/>
        <v/>
      </c>
      <c r="AL68" s="236" t="str">
        <f t="shared" si="2"/>
        <v/>
      </c>
      <c r="AM68" s="236"/>
    </row>
    <row r="69" spans="1:39"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別紙2-5）8月1日～8月31日'!D69:AH69,'（別紙2-6）9月1日～9月30日'!D69:AG69,'（別紙2-7）10月1日～10月31日'!D69:AH69)</f>
        <v>0</v>
      </c>
      <c r="AK69" s="112" t="str">
        <f t="shared" si="1"/>
        <v/>
      </c>
      <c r="AL69" s="236" t="str">
        <f t="shared" si="2"/>
        <v/>
      </c>
      <c r="AM69" s="236"/>
    </row>
    <row r="70" spans="1:39"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別紙2-5）8月1日～8月31日'!D70:AH70,'（別紙2-6）9月1日～9月30日'!D70:AG70,'（別紙2-7）10月1日～10月31日'!D70:AH70)</f>
        <v>0</v>
      </c>
      <c r="AK70" s="112" t="str">
        <f t="shared" si="1"/>
        <v/>
      </c>
      <c r="AL70" s="236" t="str">
        <f t="shared" si="2"/>
        <v/>
      </c>
      <c r="AM70" s="236"/>
    </row>
    <row r="71" spans="1:39"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別紙2-5）8月1日～8月31日'!D71:AH71,'（別紙2-6）9月1日～9月30日'!D71:AG71,'（別紙2-7）10月1日～10月31日'!D71:AH71)</f>
        <v>0</v>
      </c>
      <c r="AK71" s="112" t="str">
        <f t="shared" si="1"/>
        <v/>
      </c>
      <c r="AL71" s="236" t="str">
        <f t="shared" si="2"/>
        <v/>
      </c>
      <c r="AM71" s="236"/>
    </row>
    <row r="72" spans="1:39"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別紙2-5）8月1日～8月31日'!D72:AH72,'（別紙2-6）9月1日～9月30日'!D72:AG72,'（別紙2-7）10月1日～10月31日'!D72:AH72)</f>
        <v>0</v>
      </c>
      <c r="AK72" s="112" t="str">
        <f t="shared" si="1"/>
        <v/>
      </c>
      <c r="AL72" s="236" t="str">
        <f t="shared" si="2"/>
        <v/>
      </c>
      <c r="AM72" s="236"/>
    </row>
    <row r="73" spans="1:39"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別紙2-5）8月1日～8月31日'!D73:AH73,'（別紙2-6）9月1日～9月30日'!D73:AG73,'（別紙2-7）10月1日～10月31日'!D73:AH73)</f>
        <v>0</v>
      </c>
      <c r="AK73" s="112" t="str">
        <f t="shared" si="1"/>
        <v/>
      </c>
      <c r="AL73" s="236" t="str">
        <f t="shared" si="2"/>
        <v/>
      </c>
      <c r="AM73" s="236"/>
    </row>
    <row r="74" spans="1:39"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別紙2-5）8月1日～8月31日'!D74:AH74,'（別紙2-6）9月1日～9月30日'!D74:AG74,'（別紙2-7）10月1日～10月31日'!D74:AH74)</f>
        <v>0</v>
      </c>
      <c r="AK74" s="112" t="str">
        <f t="shared" si="1"/>
        <v/>
      </c>
      <c r="AL74" s="236" t="str">
        <f t="shared" si="2"/>
        <v/>
      </c>
      <c r="AM74" s="236"/>
    </row>
    <row r="75" spans="1:39"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別紙2-5）8月1日～8月31日'!D75:AH75,'（別紙2-6）9月1日～9月30日'!D75:AG75,'（別紙2-7）10月1日～10月31日'!D75:AH75)</f>
        <v>0</v>
      </c>
      <c r="AK75" s="112" t="str">
        <f t="shared" si="1"/>
        <v/>
      </c>
      <c r="AL75" s="236" t="str">
        <f t="shared" si="2"/>
        <v/>
      </c>
      <c r="AM75" s="236"/>
    </row>
    <row r="76" spans="1:39"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別紙2-5）8月1日～8月31日'!D76:AH76,'（別紙2-6）9月1日～9月30日'!D76:AG76,'（別紙2-7）10月1日～10月31日'!D76:AH76)</f>
        <v>0</v>
      </c>
      <c r="AK76" s="112" t="str">
        <f t="shared" si="1"/>
        <v/>
      </c>
      <c r="AL76" s="236" t="str">
        <f t="shared" si="2"/>
        <v/>
      </c>
      <c r="AM76" s="236"/>
    </row>
    <row r="77" spans="1:39"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別紙2-5）8月1日～8月31日'!D77:AH77,'（別紙2-6）9月1日～9月30日'!D77:AG77,'（別紙2-7）10月1日～10月31日'!D77:AH77)</f>
        <v>0</v>
      </c>
      <c r="AK77" s="112" t="str">
        <f t="shared" si="1"/>
        <v/>
      </c>
      <c r="AL77" s="236" t="str">
        <f t="shared" si="2"/>
        <v/>
      </c>
      <c r="AM77" s="236"/>
    </row>
    <row r="78" spans="1:39"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別紙2-5）8月1日～8月31日'!D78:AH78,'（別紙2-6）9月1日～9月30日'!D78:AG78,'（別紙2-7）10月1日～10月31日'!D78:AH78)</f>
        <v>0</v>
      </c>
      <c r="AK78" s="112" t="str">
        <f t="shared" si="1"/>
        <v/>
      </c>
      <c r="AL78" s="236" t="str">
        <f t="shared" si="2"/>
        <v/>
      </c>
      <c r="AM78" s="236"/>
    </row>
    <row r="79" spans="1:39"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別紙2-5）8月1日～8月31日'!D79:AH79,'（別紙2-6）9月1日～9月30日'!D79:AG79,'（別紙2-7）10月1日～10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別紙2-5）8月1日～8月31日'!D80:AH80,'（別紙2-6）9月1日～9月30日'!D80:AG80,'（別紙2-7）10月1日～10月31日'!D80:AH80)</f>
        <v>0</v>
      </c>
      <c r="AK80" s="112" t="str">
        <f t="shared" si="3"/>
        <v/>
      </c>
      <c r="AL80" s="236" t="str">
        <f t="shared" si="4"/>
        <v/>
      </c>
      <c r="AM80" s="236"/>
    </row>
    <row r="81" spans="1:39"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別紙2-5）8月1日～8月31日'!D81:AH81,'（別紙2-6）9月1日～9月30日'!D81:AG81,'（別紙2-7）10月1日～10月31日'!D81:AH81)</f>
        <v>0</v>
      </c>
      <c r="AK81" s="112" t="str">
        <f t="shared" si="3"/>
        <v/>
      </c>
      <c r="AL81" s="236" t="str">
        <f t="shared" si="4"/>
        <v/>
      </c>
      <c r="AM81" s="236"/>
    </row>
    <row r="82" spans="1:39"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別紙2-5）8月1日～8月31日'!D82:AH82,'（別紙2-6）9月1日～9月30日'!D82:AG82,'（別紙2-7）10月1日～10月31日'!D82:AH82)</f>
        <v>0</v>
      </c>
      <c r="AK82" s="112" t="str">
        <f t="shared" si="3"/>
        <v/>
      </c>
      <c r="AL82" s="236" t="str">
        <f t="shared" si="4"/>
        <v/>
      </c>
      <c r="AM82" s="236"/>
    </row>
    <row r="83" spans="1:39"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別紙2-5）8月1日～8月31日'!D83:AH83,'（別紙2-6）9月1日～9月30日'!D83:AG83,'（別紙2-7）10月1日～10月31日'!D83:AH83)</f>
        <v>0</v>
      </c>
      <c r="AK83" s="112" t="str">
        <f t="shared" si="3"/>
        <v/>
      </c>
      <c r="AL83" s="236" t="str">
        <f t="shared" si="4"/>
        <v/>
      </c>
      <c r="AM83" s="236"/>
    </row>
    <row r="84" spans="1:39"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別紙2-5）8月1日～8月31日'!D84:AH84,'（別紙2-6）9月1日～9月30日'!D84:AG84,'（別紙2-7）10月1日～10月31日'!D84:AH84)</f>
        <v>0</v>
      </c>
      <c r="AK84" s="112" t="str">
        <f t="shared" si="3"/>
        <v/>
      </c>
      <c r="AL84" s="236" t="str">
        <f t="shared" si="4"/>
        <v/>
      </c>
      <c r="AM84" s="236"/>
    </row>
    <row r="85" spans="1:39"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別紙2-5）8月1日～8月31日'!D85:AH85,'（別紙2-6）9月1日～9月30日'!D85:AG85,'（別紙2-7）10月1日～10月31日'!D85:AH85)</f>
        <v>0</v>
      </c>
      <c r="AK85" s="112" t="str">
        <f t="shared" si="3"/>
        <v/>
      </c>
      <c r="AL85" s="236" t="str">
        <f t="shared" si="4"/>
        <v/>
      </c>
      <c r="AM85" s="236"/>
    </row>
    <row r="86" spans="1:39"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別紙2-5）8月1日～8月31日'!D86:AH86,'（別紙2-6）9月1日～9月30日'!D86:AG86,'（別紙2-7）10月1日～10月31日'!D86:AH86)</f>
        <v>0</v>
      </c>
      <c r="AK86" s="112" t="str">
        <f t="shared" si="3"/>
        <v/>
      </c>
      <c r="AL86" s="236" t="str">
        <f t="shared" si="4"/>
        <v/>
      </c>
      <c r="AM86" s="236"/>
    </row>
    <row r="87" spans="1:39"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別紙2-5）8月1日～8月31日'!D87:AH87,'（別紙2-6）9月1日～9月30日'!D87:AG87,'（別紙2-7）10月1日～10月31日'!D87:AH87)</f>
        <v>0</v>
      </c>
      <c r="AK87" s="112" t="str">
        <f t="shared" si="3"/>
        <v/>
      </c>
      <c r="AL87" s="236" t="str">
        <f t="shared" si="4"/>
        <v/>
      </c>
      <c r="AM87" s="236"/>
    </row>
    <row r="88" spans="1:39"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別紙2-5）8月1日～8月31日'!D88:AH88,'（別紙2-6）9月1日～9月30日'!D88:AG88,'（別紙2-7）10月1日～10月31日'!D88:AH88)</f>
        <v>0</v>
      </c>
      <c r="AK88" s="112" t="str">
        <f t="shared" si="3"/>
        <v/>
      </c>
      <c r="AL88" s="236" t="str">
        <f t="shared" si="4"/>
        <v/>
      </c>
      <c r="AM88" s="236"/>
    </row>
    <row r="89" spans="1:39"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別紙2-5）8月1日～8月31日'!D89:AH89,'（別紙2-6）9月1日～9月30日'!D89:AG89,'（別紙2-7）10月1日～10月31日'!D89:AH89)</f>
        <v>0</v>
      </c>
      <c r="AK89" s="112" t="str">
        <f t="shared" si="3"/>
        <v/>
      </c>
      <c r="AL89" s="236" t="str">
        <f t="shared" si="4"/>
        <v/>
      </c>
      <c r="AM89" s="236"/>
    </row>
    <row r="90" spans="1:39"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別紙2-5）8月1日～8月31日'!D90:AH90,'（別紙2-6）9月1日～9月30日'!D90:AG90,'（別紙2-7）10月1日～10月31日'!D90:AH90)</f>
        <v>0</v>
      </c>
      <c r="AK90" s="112" t="str">
        <f t="shared" si="3"/>
        <v/>
      </c>
      <c r="AL90" s="236" t="str">
        <f t="shared" si="4"/>
        <v/>
      </c>
      <c r="AM90" s="236"/>
    </row>
    <row r="91" spans="1:39"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別紙2-5）8月1日～8月31日'!D91:AH91,'（別紙2-6）9月1日～9月30日'!D91:AG91,'（別紙2-7）10月1日～10月31日'!D91:AH91)</f>
        <v>0</v>
      </c>
      <c r="AK91" s="112" t="str">
        <f t="shared" si="3"/>
        <v/>
      </c>
      <c r="AL91" s="236" t="str">
        <f t="shared" si="4"/>
        <v/>
      </c>
      <c r="AM91" s="236"/>
    </row>
    <row r="92" spans="1:39"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別紙2-5）8月1日～8月31日'!D92:AH92,'（別紙2-6）9月1日～9月30日'!D92:AG92,'（別紙2-7）10月1日～10月31日'!D92:AH92)</f>
        <v>0</v>
      </c>
      <c r="AK92" s="112" t="str">
        <f t="shared" si="3"/>
        <v/>
      </c>
      <c r="AL92" s="236" t="str">
        <f t="shared" si="4"/>
        <v/>
      </c>
      <c r="AM92" s="236"/>
    </row>
    <row r="93" spans="1:39"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別紙2-5）8月1日～8月31日'!D93:AH93,'（別紙2-6）9月1日～9月30日'!D93:AG93,'（別紙2-7）10月1日～10月31日'!D93:AH93)</f>
        <v>0</v>
      </c>
      <c r="AK93" s="112" t="str">
        <f t="shared" si="3"/>
        <v/>
      </c>
      <c r="AL93" s="236" t="str">
        <f t="shared" si="4"/>
        <v/>
      </c>
      <c r="AM93" s="236"/>
    </row>
    <row r="94" spans="1:39"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別紙2-5）8月1日～8月31日'!D94:AH94,'（別紙2-6）9月1日～9月30日'!D94:AG94,'（別紙2-7）10月1日～10月31日'!D94:AH94)</f>
        <v>0</v>
      </c>
      <c r="AK94" s="112" t="str">
        <f t="shared" si="3"/>
        <v/>
      </c>
      <c r="AL94" s="236" t="str">
        <f t="shared" si="4"/>
        <v/>
      </c>
      <c r="AM94" s="236"/>
    </row>
    <row r="95" spans="1:39"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別紙2-5）8月1日～8月31日'!D95:AH95,'（別紙2-6）9月1日～9月30日'!D95:AG95,'（別紙2-7）10月1日～10月31日'!D95:AH95)</f>
        <v>0</v>
      </c>
      <c r="AK95" s="112" t="str">
        <f t="shared" si="3"/>
        <v/>
      </c>
      <c r="AL95" s="236" t="str">
        <f t="shared" si="4"/>
        <v/>
      </c>
      <c r="AM95" s="236"/>
    </row>
    <row r="96" spans="1:39"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別紙2-5）8月1日～8月31日'!D96:AH96,'（別紙2-6）9月1日～9月30日'!D96:AG96,'（別紙2-7）10月1日～10月31日'!D96:AH96)</f>
        <v>0</v>
      </c>
      <c r="AK96" s="112" t="str">
        <f t="shared" si="3"/>
        <v/>
      </c>
      <c r="AL96" s="236" t="str">
        <f t="shared" si="4"/>
        <v/>
      </c>
      <c r="AM96" s="236"/>
    </row>
    <row r="97" spans="1:39"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別紙2-5）8月1日～8月31日'!D97:AH97,'（別紙2-6）9月1日～9月30日'!D97:AG97,'（別紙2-7）10月1日～10月31日'!D97:AH97)</f>
        <v>0</v>
      </c>
      <c r="AK97" s="112" t="str">
        <f t="shared" si="3"/>
        <v/>
      </c>
      <c r="AL97" s="236" t="str">
        <f t="shared" si="4"/>
        <v/>
      </c>
      <c r="AM97" s="236"/>
    </row>
    <row r="98" spans="1:39"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別紙2-5）8月1日～8月31日'!D98:AH98,'（別紙2-6）9月1日～9月30日'!D98:AG98,'（別紙2-7）10月1日～10月31日'!D98:AH98)</f>
        <v>0</v>
      </c>
      <c r="AK98" s="112" t="str">
        <f t="shared" si="3"/>
        <v/>
      </c>
      <c r="AL98" s="236" t="str">
        <f t="shared" si="4"/>
        <v/>
      </c>
      <c r="AM98" s="236"/>
    </row>
    <row r="99" spans="1:39"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別紙2-5）8月1日～8月31日'!D99:AH99,'（別紙2-6）9月1日～9月30日'!D99:AG99,'（別紙2-7）10月1日～10月31日'!D99:AH99)</f>
        <v>0</v>
      </c>
      <c r="AK99" s="112" t="str">
        <f t="shared" si="3"/>
        <v/>
      </c>
      <c r="AL99" s="236" t="str">
        <f t="shared" si="4"/>
        <v/>
      </c>
      <c r="AM99" s="236"/>
    </row>
    <row r="100" spans="1:39"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別紙2-5）8月1日～8月31日'!D100:AH100,'（別紙2-6）9月1日～9月30日'!D100:AG100,'（別紙2-7）10月1日～10月31日'!D100:AH100)</f>
        <v>0</v>
      </c>
      <c r="AK100" s="112" t="str">
        <f t="shared" si="3"/>
        <v/>
      </c>
      <c r="AL100" s="236" t="str">
        <f t="shared" si="4"/>
        <v/>
      </c>
      <c r="AM100" s="236"/>
    </row>
    <row r="101" spans="1:39"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別紙2-5）8月1日～8月31日'!D101:AH101,'（別紙2-6）9月1日～9月30日'!D101:AG101,'（別紙2-7）10月1日～10月31日'!D101:AH101)</f>
        <v>0</v>
      </c>
      <c r="AK101" s="112" t="str">
        <f t="shared" si="3"/>
        <v/>
      </c>
      <c r="AL101" s="236" t="str">
        <f t="shared" si="4"/>
        <v/>
      </c>
      <c r="AM101" s="236"/>
    </row>
    <row r="102" spans="1:39"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別紙2-5）8月1日～8月31日'!D102:AH102,'（別紙2-6）9月1日～9月30日'!D102:AG102,'（別紙2-7）10月1日～10月31日'!D102:AH102)</f>
        <v>0</v>
      </c>
      <c r="AK102" s="112" t="str">
        <f t="shared" si="3"/>
        <v/>
      </c>
      <c r="AL102" s="236" t="str">
        <f t="shared" si="4"/>
        <v/>
      </c>
      <c r="AM102" s="236"/>
    </row>
    <row r="103" spans="1:39"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別紙2-5）8月1日～8月31日'!D103:AH103,'（別紙2-6）9月1日～9月30日'!D103:AG103,'（別紙2-7）10月1日～10月31日'!D103:AH103)</f>
        <v>0</v>
      </c>
      <c r="AK103" s="112" t="str">
        <f t="shared" si="3"/>
        <v/>
      </c>
      <c r="AL103" s="236" t="str">
        <f t="shared" si="4"/>
        <v/>
      </c>
      <c r="AM103" s="236"/>
    </row>
    <row r="104" spans="1:39"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別紙2-5）8月1日～8月31日'!D104:AH104,'（別紙2-6）9月1日～9月30日'!D104:AG104,'（別紙2-7）10月1日～10月31日'!D104:AH104)</f>
        <v>0</v>
      </c>
      <c r="AK104" s="112" t="str">
        <f t="shared" si="3"/>
        <v/>
      </c>
      <c r="AL104" s="236" t="str">
        <f t="shared" si="4"/>
        <v/>
      </c>
      <c r="AM104" s="236"/>
    </row>
    <row r="105" spans="1:39"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別紙2-5）8月1日～8月31日'!D105:AH105,'（別紙2-6）9月1日～9月30日'!D105:AG105,'（別紙2-7）10月1日～10月31日'!D105:AH105)</f>
        <v>0</v>
      </c>
      <c r="AK105" s="112" t="str">
        <f t="shared" si="3"/>
        <v/>
      </c>
      <c r="AL105" s="236" t="str">
        <f t="shared" si="4"/>
        <v/>
      </c>
      <c r="AM105" s="236"/>
    </row>
    <row r="106" spans="1:39"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別紙2-5）8月1日～8月31日'!D106:AH106,'（別紙2-6）9月1日～9月30日'!D106:AG106,'（別紙2-7）10月1日～10月31日'!D106:AH106)</f>
        <v>0</v>
      </c>
      <c r="AK106" s="112" t="str">
        <f t="shared" si="3"/>
        <v/>
      </c>
      <c r="AL106" s="236" t="str">
        <f t="shared" si="4"/>
        <v/>
      </c>
      <c r="AM106" s="236"/>
    </row>
    <row r="107" spans="1:39"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別紙2-5）8月1日～8月31日'!D107:AH107,'（別紙2-6）9月1日～9月30日'!D107:AG107,'（別紙2-7）10月1日～10月31日'!D107:AH107)</f>
        <v>0</v>
      </c>
      <c r="AK107" s="112" t="str">
        <f t="shared" si="3"/>
        <v/>
      </c>
      <c r="AL107" s="236" t="str">
        <f t="shared" si="4"/>
        <v/>
      </c>
      <c r="AM107" s="236"/>
    </row>
    <row r="108" spans="1:39"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別紙2-5）8月1日～8月31日'!D108:AH108,'（別紙2-6）9月1日～9月30日'!D108:AG108,'（別紙2-7）10月1日～10月31日'!D108:AH108)</f>
        <v>0</v>
      </c>
      <c r="AK108" s="112" t="str">
        <f t="shared" si="3"/>
        <v/>
      </c>
      <c r="AL108" s="236" t="str">
        <f t="shared" si="4"/>
        <v/>
      </c>
      <c r="AM108" s="236"/>
    </row>
    <row r="109" spans="1:39"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別紙2-5）8月1日～8月31日'!D109:AH109,'（別紙2-6）9月1日～9月30日'!D109:AG109,'（別紙2-7）10月1日～10月31日'!D109:AH109)</f>
        <v>0</v>
      </c>
      <c r="AK109" s="112" t="str">
        <f t="shared" si="3"/>
        <v/>
      </c>
      <c r="AL109" s="236" t="str">
        <f t="shared" si="4"/>
        <v/>
      </c>
      <c r="AM109" s="236"/>
    </row>
    <row r="110" spans="1:39"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別紙2-5）8月1日～8月31日'!D110:AH110,'（別紙2-6）9月1日～9月30日'!D110:AG110,'（別紙2-7）10月1日～10月31日'!D110:AH110)</f>
        <v>0</v>
      </c>
      <c r="AK110" s="112" t="str">
        <f t="shared" si="3"/>
        <v/>
      </c>
      <c r="AL110" s="236" t="str">
        <f t="shared" si="4"/>
        <v/>
      </c>
      <c r="AM110" s="236"/>
    </row>
    <row r="111" spans="1:39"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別紙2-5）8月1日～8月31日'!D111:AH111,'（別紙2-6）9月1日～9月30日'!D111:AG111,'（別紙2-7）10月1日～10月31日'!D111:AH111)</f>
        <v>0</v>
      </c>
      <c r="AK111" s="112" t="str">
        <f t="shared" si="3"/>
        <v/>
      </c>
      <c r="AL111" s="236" t="str">
        <f t="shared" si="4"/>
        <v/>
      </c>
      <c r="AM111" s="236"/>
    </row>
    <row r="112" spans="1:39"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別紙2-5）8月1日～8月31日'!D112:AH112,'（別紙2-6）9月1日～9月30日'!D112:AG112,'（別紙2-7）10月1日～10月31日'!D112:AH112)</f>
        <v>0</v>
      </c>
      <c r="AK112" s="112" t="str">
        <f t="shared" si="3"/>
        <v/>
      </c>
      <c r="AL112" s="236" t="str">
        <f t="shared" si="4"/>
        <v/>
      </c>
      <c r="AM112" s="236"/>
    </row>
    <row r="113" spans="1:39"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別紙2-5）8月1日～8月31日'!D113:AH113,'（別紙2-6）9月1日～9月30日'!D113:AG113,'（別紙2-7）10月1日～10月31日'!D113:AH113)</f>
        <v>0</v>
      </c>
      <c r="AK113" s="112" t="str">
        <f t="shared" si="3"/>
        <v/>
      </c>
      <c r="AL113" s="236" t="str">
        <f t="shared" si="4"/>
        <v/>
      </c>
      <c r="AM113" s="236"/>
    </row>
    <row r="114" spans="1:39"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別紙2-5）8月1日～8月31日'!D114:AH114,'（別紙2-6）9月1日～9月30日'!D114:AG114,'（別紙2-7）10月1日～10月31日'!D114:AH114)</f>
        <v>0</v>
      </c>
      <c r="AK114" s="112" t="str">
        <f t="shared" si="3"/>
        <v/>
      </c>
      <c r="AL114" s="236" t="str">
        <f t="shared" si="4"/>
        <v/>
      </c>
      <c r="AM114" s="236"/>
    </row>
    <row r="115" spans="1:39"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別紙2-5）8月1日～8月31日'!D115:AH115,'（別紙2-6）9月1日～9月30日'!D115:AG115,'（別紙2-7）10月1日～10月31日'!D115:AH115)</f>
        <v>0</v>
      </c>
      <c r="AK115" s="112" t="str">
        <f t="shared" si="3"/>
        <v/>
      </c>
      <c r="AL115" s="236" t="str">
        <f t="shared" si="4"/>
        <v/>
      </c>
      <c r="AM115" s="236"/>
    </row>
    <row r="116" spans="1:39"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別紙2-5）8月1日～8月31日'!D116:AH116,'（別紙2-6）9月1日～9月30日'!D116:AG116,'（別紙2-7）10月1日～10月31日'!D116:AH116)</f>
        <v>0</v>
      </c>
      <c r="AK116" s="112" t="str">
        <f t="shared" si="3"/>
        <v/>
      </c>
      <c r="AL116" s="236" t="str">
        <f t="shared" si="4"/>
        <v/>
      </c>
      <c r="AM116" s="236"/>
    </row>
    <row r="117" spans="1:39"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別紙2-5）8月1日～8月31日'!D117:AH117,'（別紙2-6）9月1日～9月30日'!D117:AG117,'（別紙2-7）10月1日～10月31日'!D117:AH117)</f>
        <v>0</v>
      </c>
      <c r="AK117" s="112" t="str">
        <f t="shared" si="3"/>
        <v/>
      </c>
      <c r="AL117" s="236" t="str">
        <f t="shared" si="4"/>
        <v/>
      </c>
      <c r="AM117" s="236"/>
    </row>
    <row r="118" spans="1:39"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別紙2-5）8月1日～8月31日'!D118:AH118,'（別紙2-6）9月1日～9月30日'!D118:AG118,'（別紙2-7）10月1日～10月31日'!D118:AH118)</f>
        <v>0</v>
      </c>
      <c r="AK118" s="112" t="str">
        <f t="shared" si="3"/>
        <v/>
      </c>
      <c r="AL118" s="236" t="str">
        <f t="shared" si="4"/>
        <v/>
      </c>
      <c r="AM118" s="236"/>
    </row>
    <row r="119" spans="1:39"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別紙2-5）8月1日～8月31日'!D119:AH119,'（別紙2-6）9月1日～9月30日'!D119:AG119,'（別紙2-7）10月1日～10月31日'!D119:AH119)</f>
        <v>0</v>
      </c>
      <c r="AK119" s="112" t="str">
        <f t="shared" si="3"/>
        <v/>
      </c>
      <c r="AL119" s="236" t="str">
        <f t="shared" si="4"/>
        <v/>
      </c>
      <c r="AM119" s="236"/>
    </row>
    <row r="120" spans="1:39"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別紙2-5）8月1日～8月31日'!D120:AH120,'（別紙2-6）9月1日～9月30日'!D120:AG120,'（別紙2-7）10月1日～10月31日'!D120:AH120)</f>
        <v>0</v>
      </c>
      <c r="AK120" s="112" t="str">
        <f t="shared" si="3"/>
        <v/>
      </c>
      <c r="AL120" s="236" t="str">
        <f t="shared" si="4"/>
        <v/>
      </c>
      <c r="AM120" s="236"/>
    </row>
    <row r="121" spans="1:39"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別紙2-5）8月1日～8月31日'!D121:AH121,'（別紙2-6）9月1日～9月30日'!D121:AG121,'（別紙2-7）10月1日～10月31日'!D121:AH121)</f>
        <v>0</v>
      </c>
      <c r="AK121" s="112" t="str">
        <f t="shared" si="3"/>
        <v/>
      </c>
      <c r="AL121" s="236" t="str">
        <f t="shared" si="4"/>
        <v/>
      </c>
      <c r="AM121" s="236"/>
    </row>
    <row r="122" spans="1:39"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別紙2-5）8月1日～8月31日'!D122:AH122,'（別紙2-6）9月1日～9月30日'!D122:AG122,'（別紙2-7）10月1日～10月31日'!D122:AH122)</f>
        <v>0</v>
      </c>
      <c r="AK122" s="112" t="str">
        <f t="shared" si="3"/>
        <v/>
      </c>
      <c r="AL122" s="236" t="str">
        <f t="shared" si="4"/>
        <v/>
      </c>
      <c r="AM122" s="236"/>
    </row>
    <row r="123" spans="1:39"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別紙2-5）8月1日～8月31日'!D123:AH123,'（別紙2-6）9月1日～9月30日'!D123:AG123,'（別紙2-7）10月1日～10月31日'!D123:AH123)</f>
        <v>0</v>
      </c>
      <c r="AK123" s="112" t="str">
        <f t="shared" si="3"/>
        <v/>
      </c>
      <c r="AL123" s="236" t="str">
        <f t="shared" si="4"/>
        <v/>
      </c>
      <c r="AM123" s="236"/>
    </row>
    <row r="124" spans="1:39"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別紙2-5）8月1日～8月31日'!D124:AH124,'（別紙2-6）9月1日～9月30日'!D124:AG124,'（別紙2-7）10月1日～10月31日'!D124:AH124)</f>
        <v>0</v>
      </c>
      <c r="AK124" s="112" t="str">
        <f t="shared" si="3"/>
        <v/>
      </c>
      <c r="AL124" s="236" t="str">
        <f t="shared" si="4"/>
        <v/>
      </c>
      <c r="AM124" s="236"/>
    </row>
    <row r="125" spans="1:39"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別紙2-5）8月1日～8月31日'!D125:AH125,'（別紙2-6）9月1日～9月30日'!D125:AG125,'（別紙2-7）10月1日～10月31日'!D125:AH125)</f>
        <v>0</v>
      </c>
      <c r="AK125" s="112" t="str">
        <f t="shared" si="3"/>
        <v/>
      </c>
      <c r="AL125" s="236" t="str">
        <f t="shared" si="4"/>
        <v/>
      </c>
      <c r="AM125" s="236"/>
    </row>
    <row r="126" spans="1:39"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別紙2-5）8月1日～8月31日'!D126:AH126,'（別紙2-6）9月1日～9月30日'!D126:AG126,'（別紙2-7）10月1日～10月31日'!D126:AH126)</f>
        <v>0</v>
      </c>
      <c r="AK126" s="112" t="str">
        <f t="shared" si="3"/>
        <v/>
      </c>
      <c r="AL126" s="236" t="str">
        <f t="shared" si="4"/>
        <v/>
      </c>
      <c r="AM126" s="236"/>
    </row>
    <row r="127" spans="1:39"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別紙2-5）8月1日～8月31日'!D127:AH127,'（別紙2-6）9月1日～9月30日'!D127:AG127,'（別紙2-7）10月1日～10月31日'!D127:AH127)</f>
        <v>0</v>
      </c>
      <c r="AK127" s="112" t="str">
        <f t="shared" si="3"/>
        <v/>
      </c>
      <c r="AL127" s="236" t="str">
        <f t="shared" si="4"/>
        <v/>
      </c>
      <c r="AM127" s="236"/>
    </row>
    <row r="128" spans="1:39"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別紙2-5）8月1日～8月31日'!D128:AH128,'（別紙2-6）9月1日～9月30日'!D128:AG128,'（別紙2-7）10月1日～10月31日'!D128:AH128)</f>
        <v>0</v>
      </c>
      <c r="AK128" s="112" t="str">
        <f t="shared" si="3"/>
        <v/>
      </c>
      <c r="AL128" s="236" t="str">
        <f t="shared" si="4"/>
        <v/>
      </c>
      <c r="AM128" s="236"/>
    </row>
    <row r="129" spans="1:39"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別紙2-5）8月1日～8月31日'!D129:AH129,'（別紙2-6）9月1日～9月30日'!D129:AG129,'（別紙2-7）10月1日～10月31日'!D129:AH129)</f>
        <v>0</v>
      </c>
      <c r="AK129" s="112" t="str">
        <f t="shared" si="3"/>
        <v/>
      </c>
      <c r="AL129" s="236" t="str">
        <f t="shared" si="4"/>
        <v/>
      </c>
      <c r="AM129" s="236"/>
    </row>
    <row r="130" spans="1:39"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別紙2-5）8月1日～8月31日'!D130:AH130,'（別紙2-6）9月1日～9月30日'!D130:AG130,'（別紙2-7）10月1日～10月31日'!D130:AH130)</f>
        <v>0</v>
      </c>
      <c r="AK130" s="112" t="str">
        <f t="shared" si="3"/>
        <v/>
      </c>
      <c r="AL130" s="236" t="str">
        <f t="shared" si="4"/>
        <v/>
      </c>
      <c r="AM130" s="236"/>
    </row>
    <row r="131" spans="1:39"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別紙2-5）8月1日～8月31日'!D131:AH131,'（別紙2-6）9月1日～9月30日'!D131:AG131,'（別紙2-7）10月1日～10月31日'!D131:AH131)</f>
        <v>0</v>
      </c>
      <c r="AK131" s="112" t="str">
        <f t="shared" si="3"/>
        <v/>
      </c>
      <c r="AL131" s="236" t="str">
        <f t="shared" si="4"/>
        <v/>
      </c>
      <c r="AM131" s="236"/>
    </row>
    <row r="132" spans="1:39"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別紙2-5）8月1日～8月31日'!D132:AH132,'（別紙2-6）9月1日～9月30日'!D132:AG132,'（別紙2-7）10月1日～10月31日'!D132:AH132)</f>
        <v>0</v>
      </c>
      <c r="AK132" s="112" t="str">
        <f t="shared" si="3"/>
        <v/>
      </c>
      <c r="AL132" s="236" t="str">
        <f t="shared" si="4"/>
        <v/>
      </c>
      <c r="AM132" s="236"/>
    </row>
    <row r="133" spans="1:39"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別紙2-5）8月1日～8月31日'!D133:AH133,'（別紙2-6）9月1日～9月30日'!D133:AG133,'（別紙2-7）10月1日～10月31日'!D133:AH133)</f>
        <v>0</v>
      </c>
      <c r="AK133" s="112" t="str">
        <f t="shared" si="3"/>
        <v/>
      </c>
      <c r="AL133" s="236" t="str">
        <f t="shared" si="4"/>
        <v/>
      </c>
      <c r="AM133" s="236"/>
    </row>
    <row r="134" spans="1:39"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別紙2-5）8月1日～8月31日'!D134:AH134,'（別紙2-6）9月1日～9月30日'!D134:AG134,'（別紙2-7）10月1日～10月31日'!D134:AH134)</f>
        <v>0</v>
      </c>
      <c r="AK134" s="112" t="str">
        <f t="shared" si="3"/>
        <v/>
      </c>
      <c r="AL134" s="236" t="str">
        <f t="shared" si="4"/>
        <v/>
      </c>
      <c r="AM134" s="236"/>
    </row>
    <row r="135" spans="1:39"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別紙2-5）8月1日～8月31日'!D135:AH135,'（別紙2-6）9月1日～9月30日'!D135:AG135,'（別紙2-7）10月1日～10月31日'!D135:AH135)</f>
        <v>0</v>
      </c>
      <c r="AK135" s="112" t="str">
        <f t="shared" si="3"/>
        <v/>
      </c>
      <c r="AL135" s="236" t="str">
        <f t="shared" si="4"/>
        <v/>
      </c>
      <c r="AM135" s="236"/>
    </row>
    <row r="136" spans="1:39"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別紙2-5）8月1日～8月31日'!D136:AH136,'（別紙2-6）9月1日～9月30日'!D136:AG136,'（別紙2-7）10月1日～10月31日'!D136:AH136)</f>
        <v>0</v>
      </c>
      <c r="AK136" s="112" t="str">
        <f t="shared" si="3"/>
        <v/>
      </c>
      <c r="AL136" s="236" t="str">
        <f t="shared" si="4"/>
        <v/>
      </c>
      <c r="AM136" s="236"/>
    </row>
    <row r="137" spans="1:39"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別紙2-5）8月1日～8月31日'!D137:AH137,'（別紙2-6）9月1日～9月30日'!D137:AG137,'（別紙2-7）10月1日～10月31日'!D137:AH137)</f>
        <v>0</v>
      </c>
      <c r="AK137" s="112" t="str">
        <f t="shared" si="3"/>
        <v/>
      </c>
      <c r="AL137" s="236" t="str">
        <f t="shared" si="4"/>
        <v/>
      </c>
      <c r="AM137" s="236"/>
    </row>
    <row r="138" spans="1:39"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別紙2-5）8月1日～8月31日'!D138:AH138,'（別紙2-6）9月1日～9月30日'!D138:AG138,'（別紙2-7）10月1日～10月31日'!D138:AH138)</f>
        <v>0</v>
      </c>
      <c r="AK138" s="112" t="str">
        <f t="shared" si="3"/>
        <v/>
      </c>
      <c r="AL138" s="236" t="str">
        <f t="shared" si="4"/>
        <v/>
      </c>
      <c r="AM138" s="236"/>
    </row>
    <row r="139" spans="1:39"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別紙2-5）8月1日～8月31日'!D139:AH139,'（別紙2-6）9月1日～9月30日'!D139:AG139,'（別紙2-7）10月1日～10月31日'!D139:AH139)</f>
        <v>0</v>
      </c>
      <c r="AK139" s="112" t="str">
        <f t="shared" si="3"/>
        <v/>
      </c>
      <c r="AL139" s="236" t="str">
        <f t="shared" si="4"/>
        <v/>
      </c>
      <c r="AM139" s="236"/>
    </row>
    <row r="140" spans="1:39"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別紙2-5）8月1日～8月31日'!D140:AH140,'（別紙2-6）9月1日～9月30日'!D140:AG140,'（別紙2-7）10月1日～10月31日'!D140:AH140)</f>
        <v>0</v>
      </c>
      <c r="AK140" s="112" t="str">
        <f t="shared" si="3"/>
        <v/>
      </c>
      <c r="AL140" s="236" t="str">
        <f t="shared" si="4"/>
        <v/>
      </c>
      <c r="AM140" s="236"/>
    </row>
    <row r="141" spans="1:39"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別紙2-5）8月1日～8月31日'!D141:AH141,'（別紙2-6）9月1日～9月30日'!D141:AG141,'（別紙2-7）10月1日～10月31日'!D141:AH141)</f>
        <v>0</v>
      </c>
      <c r="AK141" s="112" t="str">
        <f t="shared" si="3"/>
        <v/>
      </c>
      <c r="AL141" s="236" t="str">
        <f t="shared" si="4"/>
        <v/>
      </c>
      <c r="AM141" s="236"/>
    </row>
    <row r="142" spans="1:39"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別紙2-5）8月1日～8月31日'!D142:AH142,'（別紙2-6）9月1日～9月30日'!D142:AG142,'（別紙2-7）10月1日～10月31日'!D142:AH142)</f>
        <v>0</v>
      </c>
      <c r="AK142" s="112" t="str">
        <f t="shared" si="3"/>
        <v/>
      </c>
      <c r="AL142" s="236" t="str">
        <f t="shared" si="4"/>
        <v/>
      </c>
      <c r="AM142" s="236"/>
    </row>
    <row r="143" spans="1:39"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別紙2-5）8月1日～8月31日'!D143:AH143,'（別紙2-6）9月1日～9月30日'!D143:AG143,'（別紙2-7）10月1日～10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別紙2-5）8月1日～8月31日'!D144:AH144,'（別紙2-6）9月1日～9月30日'!D144:AG144,'（別紙2-7）10月1日～10月31日'!D144:AH144)</f>
        <v>0</v>
      </c>
      <c r="AK144" s="112" t="str">
        <f t="shared" si="5"/>
        <v/>
      </c>
      <c r="AL144" s="236" t="str">
        <f t="shared" si="6"/>
        <v/>
      </c>
      <c r="AM144" s="236"/>
    </row>
    <row r="145" spans="1:39"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別紙2-5）8月1日～8月31日'!D145:AH145,'（別紙2-6）9月1日～9月30日'!D145:AG145,'（別紙2-7）10月1日～10月31日'!D145:AH145)</f>
        <v>0</v>
      </c>
      <c r="AK145" s="112" t="str">
        <f t="shared" si="5"/>
        <v/>
      </c>
      <c r="AL145" s="236" t="str">
        <f t="shared" si="6"/>
        <v/>
      </c>
      <c r="AM145" s="236"/>
    </row>
    <row r="146" spans="1:39"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別紙2-5）8月1日～8月31日'!D146:AH146,'（別紙2-6）9月1日～9月30日'!D146:AG146,'（別紙2-7）10月1日～10月31日'!D146:AH146)</f>
        <v>0</v>
      </c>
      <c r="AK146" s="112" t="str">
        <f t="shared" si="5"/>
        <v/>
      </c>
      <c r="AL146" s="236" t="str">
        <f t="shared" si="6"/>
        <v/>
      </c>
      <c r="AM146" s="236"/>
    </row>
    <row r="147" spans="1:39"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別紙2-5）8月1日～8月31日'!D147:AH147,'（別紙2-6）9月1日～9月30日'!D147:AG147,'（別紙2-7）10月1日～10月31日'!D147:AH147)</f>
        <v>0</v>
      </c>
      <c r="AK147" s="112" t="str">
        <f t="shared" si="5"/>
        <v/>
      </c>
      <c r="AL147" s="236" t="str">
        <f t="shared" si="6"/>
        <v/>
      </c>
      <c r="AM147" s="236"/>
    </row>
    <row r="148" spans="1:39"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別紙2-5）8月1日～8月31日'!D148:AH148,'（別紙2-6）9月1日～9月30日'!D148:AG148,'（別紙2-7）10月1日～10月31日'!D148:AH148)</f>
        <v>0</v>
      </c>
      <c r="AK148" s="112" t="str">
        <f t="shared" si="5"/>
        <v/>
      </c>
      <c r="AL148" s="236" t="str">
        <f t="shared" si="6"/>
        <v/>
      </c>
      <c r="AM148" s="236"/>
    </row>
    <row r="149" spans="1:39"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別紙2-5）8月1日～8月31日'!D149:AH149,'（別紙2-6）9月1日～9月30日'!D149:AG149,'（別紙2-7）10月1日～10月31日'!D149:AH149)</f>
        <v>0</v>
      </c>
      <c r="AK149" s="112" t="str">
        <f t="shared" si="5"/>
        <v/>
      </c>
      <c r="AL149" s="236" t="str">
        <f t="shared" si="6"/>
        <v/>
      </c>
      <c r="AM149" s="236"/>
    </row>
    <row r="150" spans="1:39"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別紙2-5）8月1日～8月31日'!D150:AH150,'（別紙2-6）9月1日～9月30日'!D150:AG150,'（別紙2-7）10月1日～10月31日'!D150:AH150)</f>
        <v>0</v>
      </c>
      <c r="AK150" s="112" t="str">
        <f t="shared" si="5"/>
        <v/>
      </c>
      <c r="AL150" s="236" t="str">
        <f t="shared" si="6"/>
        <v/>
      </c>
      <c r="AM150" s="236"/>
    </row>
    <row r="151" spans="1:39"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別紙2-5）8月1日～8月31日'!D151:AH151,'（別紙2-6）9月1日～9月30日'!D151:AG151,'（別紙2-7）10月1日～10月31日'!D151:AH151)</f>
        <v>0</v>
      </c>
      <c r="AK151" s="112" t="str">
        <f t="shared" si="5"/>
        <v/>
      </c>
      <c r="AL151" s="236" t="str">
        <f t="shared" si="6"/>
        <v/>
      </c>
      <c r="AM151" s="236"/>
    </row>
    <row r="152" spans="1:39"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別紙2-5）8月1日～8月31日'!D152:AH152,'（別紙2-6）9月1日～9月30日'!D152:AG152,'（別紙2-7）10月1日～10月31日'!D152:AH152)</f>
        <v>0</v>
      </c>
      <c r="AK152" s="112" t="str">
        <f t="shared" si="5"/>
        <v/>
      </c>
      <c r="AL152" s="236" t="str">
        <f t="shared" si="6"/>
        <v/>
      </c>
      <c r="AM152" s="236"/>
    </row>
    <row r="153" spans="1:39"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別紙2-5）8月1日～8月31日'!D153:AH153,'（別紙2-6）9月1日～9月30日'!D153:AG153,'（別紙2-7）10月1日～10月31日'!D153:AH153)</f>
        <v>0</v>
      </c>
      <c r="AK153" s="112" t="str">
        <f t="shared" si="5"/>
        <v/>
      </c>
      <c r="AL153" s="236" t="str">
        <f t="shared" si="6"/>
        <v/>
      </c>
      <c r="AM153" s="236"/>
    </row>
    <row r="154" spans="1:39"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別紙2-5）8月1日～8月31日'!D154:AH154,'（別紙2-6）9月1日～9月30日'!D154:AG154,'（別紙2-7）10月1日～10月31日'!D154:AH154)</f>
        <v>0</v>
      </c>
      <c r="AK154" s="112" t="str">
        <f t="shared" si="5"/>
        <v/>
      </c>
      <c r="AL154" s="236" t="str">
        <f t="shared" si="6"/>
        <v/>
      </c>
      <c r="AM154" s="236"/>
    </row>
    <row r="155" spans="1:39"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別紙2-5）8月1日～8月31日'!D155:AH155,'（別紙2-6）9月1日～9月30日'!D155:AG155,'（別紙2-7）10月1日～10月31日'!D155:AH155)</f>
        <v>0</v>
      </c>
      <c r="AK155" s="112" t="str">
        <f t="shared" si="5"/>
        <v/>
      </c>
      <c r="AL155" s="236" t="str">
        <f t="shared" si="6"/>
        <v/>
      </c>
      <c r="AM155" s="236"/>
    </row>
    <row r="156" spans="1:39"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別紙2-5）8月1日～8月31日'!D156:AH156,'（別紙2-6）9月1日～9月30日'!D156:AG156,'（別紙2-7）10月1日～10月31日'!D156:AH156)</f>
        <v>0</v>
      </c>
      <c r="AK156" s="112" t="str">
        <f t="shared" si="5"/>
        <v/>
      </c>
      <c r="AL156" s="236" t="str">
        <f t="shared" si="6"/>
        <v/>
      </c>
      <c r="AM156" s="236"/>
    </row>
    <row r="157" spans="1:39"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別紙2-5）8月1日～8月31日'!D157:AH157,'（別紙2-6）9月1日～9月30日'!D157:AG157,'（別紙2-7）10月1日～10月31日'!D157:AH157)</f>
        <v>0</v>
      </c>
      <c r="AK157" s="112" t="str">
        <f t="shared" si="5"/>
        <v/>
      </c>
      <c r="AL157" s="236" t="str">
        <f t="shared" si="6"/>
        <v/>
      </c>
      <c r="AM157" s="236"/>
    </row>
    <row r="158" spans="1:39"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別紙2-5）8月1日～8月31日'!D158:AH158,'（別紙2-6）9月1日～9月30日'!D158:AG158,'（別紙2-7）10月1日～10月31日'!D158:AH158)</f>
        <v>0</v>
      </c>
      <c r="AK158" s="112" t="str">
        <f t="shared" si="5"/>
        <v/>
      </c>
      <c r="AL158" s="236" t="str">
        <f t="shared" si="6"/>
        <v/>
      </c>
      <c r="AM158" s="236"/>
    </row>
    <row r="159" spans="1:39"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別紙2-5）8月1日～8月31日'!D159:AH159,'（別紙2-6）9月1日～9月30日'!D159:AG159,'（別紙2-7）10月1日～10月31日'!D159:AH159)</f>
        <v>0</v>
      </c>
      <c r="AK159" s="112" t="str">
        <f t="shared" si="5"/>
        <v/>
      </c>
      <c r="AL159" s="236" t="str">
        <f t="shared" si="6"/>
        <v/>
      </c>
      <c r="AM159" s="236"/>
    </row>
    <row r="160" spans="1:39"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別紙2-5）8月1日～8月31日'!D160:AH160,'（別紙2-6）9月1日～9月30日'!D160:AG160,'（別紙2-7）10月1日～10月31日'!D160:AH160)</f>
        <v>0</v>
      </c>
      <c r="AK160" s="112" t="str">
        <f t="shared" si="5"/>
        <v/>
      </c>
      <c r="AL160" s="236" t="str">
        <f t="shared" si="6"/>
        <v/>
      </c>
      <c r="AM160" s="236"/>
    </row>
    <row r="161" spans="1:39"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別紙2-5）8月1日～8月31日'!D161:AH161,'（別紙2-6）9月1日～9月30日'!D161:AG161,'（別紙2-7）10月1日～10月31日'!D161:AH161)</f>
        <v>0</v>
      </c>
      <c r="AK161" s="112" t="str">
        <f t="shared" si="5"/>
        <v/>
      </c>
      <c r="AL161" s="236" t="str">
        <f t="shared" si="6"/>
        <v/>
      </c>
      <c r="AM161" s="236"/>
    </row>
    <row r="162" spans="1:39"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別紙2-5）8月1日～8月31日'!D162:AH162,'（別紙2-6）9月1日～9月30日'!D162:AG162,'（別紙2-7）10月1日～10月31日'!D162:AH162)</f>
        <v>0</v>
      </c>
      <c r="AK162" s="112" t="str">
        <f t="shared" si="5"/>
        <v/>
      </c>
      <c r="AL162" s="236" t="str">
        <f t="shared" si="6"/>
        <v/>
      </c>
      <c r="AM162" s="236"/>
    </row>
    <row r="163" spans="1:39"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別紙2-5）8月1日～8月31日'!D163:AH163,'（別紙2-6）9月1日～9月30日'!D163:AG163,'（別紙2-7）10月1日～10月31日'!D163:AH163)</f>
        <v>0</v>
      </c>
      <c r="AK163" s="112" t="str">
        <f t="shared" si="5"/>
        <v/>
      </c>
      <c r="AL163" s="236" t="str">
        <f t="shared" si="6"/>
        <v/>
      </c>
    </row>
    <row r="164" spans="1:39" ht="30" hidden="1" customHeight="1" x14ac:dyDescent="0.25">
      <c r="A164" s="29" t="s">
        <v>159</v>
      </c>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A165" s="30" t="s">
        <v>160</v>
      </c>
      <c r="B165" s="29" t="s">
        <v>4</v>
      </c>
      <c r="C165" s="29"/>
      <c r="D165" s="29">
        <f t="shared" ref="D165:AH165" si="8">IF(D164&gt;=10,D164,0)</f>
        <v>0</v>
      </c>
      <c r="E165" s="29">
        <f t="shared" si="8"/>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13"/>
      <c r="AM165" s="113"/>
    </row>
    <row r="166" spans="1:39" ht="30" hidden="1" customHeight="1" thickBot="1" x14ac:dyDescent="0.3">
      <c r="A166" s="30" t="s">
        <v>160</v>
      </c>
      <c r="B166" s="29" t="s">
        <v>12</v>
      </c>
      <c r="C166" s="29"/>
      <c r="D166" s="29">
        <f t="shared" ref="D166:AH166" si="9">IF(D164&gt;=4,D164,0)</f>
        <v>0</v>
      </c>
      <c r="E166" s="29">
        <f t="shared" si="9"/>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A167" s="30" t="s">
        <v>161</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61" priority="11">
      <formula>$AI$5&lt;&gt;""</formula>
    </cfRule>
  </conditionalFormatting>
  <conditionalFormatting sqref="U8:AI8">
    <cfRule type="expression" dxfId="60" priority="14">
      <formula>$AI$8&lt;&gt;""</formula>
    </cfRule>
  </conditionalFormatting>
  <conditionalFormatting sqref="AC6:AI6">
    <cfRule type="expression" dxfId="59" priority="12">
      <formula>$AI$6&lt;&gt;""</formula>
    </cfRule>
  </conditionalFormatting>
  <conditionalFormatting sqref="H6:O6">
    <cfRule type="expression" dxfId="58" priority="10">
      <formula>$H$6&lt;&gt;""</formula>
    </cfRule>
  </conditionalFormatting>
  <conditionalFormatting sqref="V7:AI7">
    <cfRule type="expression" dxfId="57" priority="13">
      <formula>$AI$7&lt;&gt;""</formula>
    </cfRule>
  </conditionalFormatting>
  <conditionalFormatting sqref="D14:AH163">
    <cfRule type="cellIs" dxfId="56" priority="128" operator="equal">
      <formula>1</formula>
    </cfRule>
  </conditionalFormatting>
  <dataValidations count="4">
    <dataValidation type="list" allowBlank="1" showInputMessage="1" showErrorMessage="1" sqref="C14:C163">
      <formula1>"○"</formula1>
    </dataValidation>
    <dataValidation allowBlank="1" showInputMessage="1" showErrorMessage="1" promptTitle="利用者名は別紙2-1に記入してください。" prompt="記入内容が自動反映されます。" sqref="B14:B163"/>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511A70AC-9493-4564-AD33-C9ABEF682BE2}">
            <xm:f>集計シート!$W14="×"</xm:f>
            <x14:dxf>
              <fill>
                <patternFill>
                  <bgColor rgb="FFFF0000"/>
                </patternFill>
              </fill>
            </x14:dxf>
          </x14:cfRule>
          <x14:cfRule type="expression" priority="5" id="{B5F146F6-0155-49FA-A9E6-F80E82D0EC20}">
            <xm:f>集計シート!$V14="×"</xm:f>
            <x14:dxf>
              <fill>
                <patternFill>
                  <bgColor rgb="FFFF0000"/>
                </patternFill>
              </fill>
            </x14:dxf>
          </x14:cfRule>
          <x14:cfRule type="expression" priority="6" id="{FA10783B-8CFC-4738-8A9B-DE8CFA111A5C}">
            <xm:f>集計シート!$U14="×"</xm:f>
            <x14:dxf>
              <fill>
                <patternFill>
                  <bgColor rgb="FFFF0000"/>
                </patternFill>
              </fill>
            </x14:dxf>
          </x14:cfRule>
          <xm:sqref>D14:AH163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0"/>
  <sheetViews>
    <sheetView view="pageBreakPreview" zoomScale="70" zoomScaleNormal="60" zoomScaleSheetLayoutView="70" workbookViewId="0">
      <selection activeCell="AH1" sqref="AH1"/>
    </sheetView>
  </sheetViews>
  <sheetFormatPr defaultRowHeight="15.75" x14ac:dyDescent="0.25"/>
  <cols>
    <col min="1" max="1" width="5" style="22" customWidth="1"/>
    <col min="2" max="2" width="31.125" style="22" customWidth="1"/>
    <col min="3" max="3" width="8.75" style="22" customWidth="1"/>
    <col min="4" max="33" width="5" style="111" customWidth="1"/>
    <col min="34" max="34" width="5" style="30" customWidth="1"/>
    <col min="35" max="35" width="3.75" style="111" bestFit="1" customWidth="1"/>
    <col min="36" max="38" width="17.625" style="111" hidden="1" customWidth="1"/>
    <col min="39" max="39" width="9" style="111" hidden="1" customWidth="1"/>
    <col min="40" max="45" width="9" style="111" customWidth="1"/>
    <col min="46" max="16384" width="9" style="111"/>
  </cols>
  <sheetData>
    <row r="1" spans="1:45" ht="29.25" customHeight="1" thickBot="1" x14ac:dyDescent="0.3">
      <c r="AH1" s="23" t="s">
        <v>170</v>
      </c>
    </row>
    <row r="2" spans="1:45" s="24" customFormat="1" ht="30" customHeight="1" thickBot="1" x14ac:dyDescent="0.35">
      <c r="B2" s="101" t="s">
        <v>41</v>
      </c>
      <c r="C2" s="435" t="str">
        <f>IF('（別紙１）チェックリスト'!P53=0,"（別紙１）に事業所名を入力してください。",'（別紙１）チェックリスト'!P53)</f>
        <v>（別紙１）に事業所名を入力してください。</v>
      </c>
      <c r="D2" s="435"/>
      <c r="E2" s="435"/>
      <c r="F2" s="435"/>
      <c r="G2" s="435"/>
      <c r="H2" s="435"/>
      <c r="I2" s="435"/>
      <c r="J2" s="435"/>
      <c r="K2" s="435"/>
      <c r="L2" s="435"/>
      <c r="M2" s="435"/>
      <c r="N2" s="435"/>
      <c r="O2" s="435"/>
      <c r="P2" s="435"/>
      <c r="Q2" s="435"/>
      <c r="R2" s="436"/>
      <c r="T2" s="100"/>
      <c r="U2" s="100"/>
      <c r="V2" s="100"/>
      <c r="W2" s="100"/>
      <c r="X2" s="100"/>
      <c r="Y2" s="100"/>
      <c r="Z2" s="100"/>
      <c r="AA2" s="100"/>
      <c r="AB2" s="100"/>
      <c r="AC2" s="100"/>
      <c r="AD2" s="100"/>
      <c r="AE2" s="100"/>
      <c r="AF2" s="100"/>
      <c r="AG2" s="100"/>
      <c r="AH2" s="100"/>
    </row>
    <row r="3" spans="1:45" ht="30" customHeight="1" thickBot="1" x14ac:dyDescent="0.3">
      <c r="B3" s="102" t="s">
        <v>42</v>
      </c>
      <c r="C3" s="437" t="str">
        <f>IF('（別紙１）チェックリスト'!P54="プルダウンより選択してください。","（別紙１）のサービス種別を選択してください。",'（別紙１）チェックリスト'!P54)</f>
        <v>（別紙１）のサービス種別を選択してください。</v>
      </c>
      <c r="D3" s="437"/>
      <c r="E3" s="437"/>
      <c r="F3" s="437"/>
      <c r="G3" s="437"/>
      <c r="H3" s="437"/>
      <c r="I3" s="437"/>
      <c r="J3" s="437"/>
      <c r="K3" s="437"/>
      <c r="L3" s="437"/>
      <c r="M3" s="437"/>
      <c r="N3" s="437"/>
      <c r="O3" s="437"/>
      <c r="P3" s="437"/>
      <c r="Q3" s="437"/>
      <c r="R3" s="438"/>
      <c r="T3" s="25"/>
      <c r="U3" s="25"/>
      <c r="V3" s="25"/>
      <c r="W3" s="25"/>
      <c r="X3" s="25"/>
      <c r="Y3" s="25"/>
      <c r="Z3" s="25"/>
      <c r="AA3" s="25"/>
      <c r="AB3" s="25"/>
      <c r="AC3" s="25"/>
      <c r="AD3" s="25"/>
      <c r="AE3" s="25"/>
      <c r="AF3" s="25"/>
      <c r="AG3" s="25"/>
      <c r="AH3" s="78"/>
      <c r="AJ3" s="111" t="s">
        <v>2</v>
      </c>
    </row>
    <row r="4" spans="1:45"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78"/>
      <c r="AJ4" s="111" t="s">
        <v>4</v>
      </c>
      <c r="AL4" s="111">
        <v>500</v>
      </c>
      <c r="AM4" s="111">
        <v>10</v>
      </c>
    </row>
    <row r="5" spans="1:45" ht="30" customHeight="1" thickBot="1" x14ac:dyDescent="0.3">
      <c r="A5" s="81"/>
      <c r="B5" s="439" t="s">
        <v>1</v>
      </c>
      <c r="C5" s="440"/>
      <c r="D5" s="440"/>
      <c r="E5" s="440"/>
      <c r="F5" s="440"/>
      <c r="G5" s="441"/>
      <c r="H5" s="442" t="str">
        <f>'（別紙１）チェックリスト'!$P$55</f>
        <v>プルダウンより選択してください。</v>
      </c>
      <c r="I5" s="443"/>
      <c r="J5" s="443"/>
      <c r="K5" s="443"/>
      <c r="L5" s="443"/>
      <c r="M5" s="443"/>
      <c r="N5" s="443"/>
      <c r="O5" s="443"/>
      <c r="P5" s="443"/>
      <c r="Q5" s="443"/>
      <c r="R5" s="422"/>
      <c r="S5" s="25" t="s">
        <v>60</v>
      </c>
      <c r="T5" s="25"/>
      <c r="U5" s="25"/>
      <c r="V5" s="25"/>
      <c r="W5" s="25"/>
      <c r="X5" s="25"/>
      <c r="Y5" s="25"/>
      <c r="Z5" s="25"/>
      <c r="AA5" s="25"/>
      <c r="AB5" s="25"/>
      <c r="AC5" s="25"/>
      <c r="AD5" s="25"/>
      <c r="AE5" s="25"/>
      <c r="AF5" s="25"/>
      <c r="AG5" s="25"/>
      <c r="AH5" s="77" t="str">
        <f>IF(COUNTIF(集計シート!$X$14:$X$163,"×")&gt;0,"利用者名は別紙2-2に入力してください。","")</f>
        <v/>
      </c>
      <c r="AJ5" s="111" t="s">
        <v>12</v>
      </c>
      <c r="AL5" s="111">
        <v>200</v>
      </c>
      <c r="AM5" s="111">
        <v>4</v>
      </c>
    </row>
    <row r="6" spans="1:45"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3" t="str">
        <f>IF(COUNTIF(集計シート!$U$14:$U$163,"×")&gt;0,"療養日数は15日以内になるようにしてください。","")</f>
        <v/>
      </c>
    </row>
    <row r="7" spans="1:45" ht="30" customHeight="1" thickBot="1" x14ac:dyDescent="0.3">
      <c r="C7" s="444" t="s">
        <v>5</v>
      </c>
      <c r="D7" s="445"/>
      <c r="E7" s="446" t="s">
        <v>6</v>
      </c>
      <c r="F7" s="447"/>
      <c r="G7" s="447"/>
      <c r="H7" s="448" t="str">
        <f>IF(H5=AJ4,AL4,IF(H5=AJ5,AL5,""))</f>
        <v/>
      </c>
      <c r="I7" s="448"/>
      <c r="J7" s="449" t="s">
        <v>7</v>
      </c>
      <c r="K7" s="450"/>
      <c r="L7" s="451" t="s">
        <v>8</v>
      </c>
      <c r="M7" s="452"/>
      <c r="N7" s="452"/>
      <c r="O7" s="79" t="str">
        <f>IF(H5="大規模施設等（定員30人以上）",AM4,IF(H5="小規模施設等（定員29人以下）",AM5,""))</f>
        <v/>
      </c>
      <c r="P7" s="80" t="s">
        <v>9</v>
      </c>
      <c r="Q7" s="449" t="s">
        <v>10</v>
      </c>
      <c r="R7" s="450"/>
      <c r="T7" s="25"/>
      <c r="AH7" s="120" t="str">
        <f>IF(COUNTIF(集計シート!$V$14:$V$163,"×")&gt;0,"別紙1の4の要件を満たしていない場合は、療養日数が10日以内になるようにしてください。","")</f>
        <v/>
      </c>
      <c r="AJ7" s="187" t="s">
        <v>104</v>
      </c>
      <c r="AK7" s="191" t="s">
        <v>105</v>
      </c>
      <c r="AL7" s="192" t="s">
        <v>106</v>
      </c>
    </row>
    <row r="8" spans="1:45"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4" t="str">
        <f>IF(COUNTIF(集計シート!$W$14:$W$163,"×")&gt;0,"無症状者（検体採取日が令和5年1月1日以降）の療養日数は7日以内になるようにしてください。","")</f>
        <v/>
      </c>
      <c r="AJ8" s="190">
        <f>AH164</f>
        <v>0</v>
      </c>
      <c r="AK8" s="190" t="str">
        <f>IF(H5=AJ4,AH165,IF(H5=AJ5,AH166,"規模を選択してください"))</f>
        <v>規模を選択してください</v>
      </c>
      <c r="AL8" s="190">
        <f>AH167</f>
        <v>0</v>
      </c>
    </row>
    <row r="9" spans="1:45" ht="30" customHeight="1" thickTop="1" thickBot="1" x14ac:dyDescent="0.35">
      <c r="A9" s="431" t="s">
        <v>36</v>
      </c>
      <c r="B9" s="431"/>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row>
    <row r="10" spans="1:45" s="112" customFormat="1" ht="30" customHeight="1" x14ac:dyDescent="0.4">
      <c r="A10" s="41"/>
      <c r="B10" s="42"/>
      <c r="C10" s="43" t="s">
        <v>15</v>
      </c>
      <c r="D10" s="44">
        <v>11</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97"/>
      <c r="AH10" s="453" t="s">
        <v>16</v>
      </c>
    </row>
    <row r="11" spans="1:45"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98">
        <v>30</v>
      </c>
      <c r="AH11" s="454"/>
      <c r="AK11" s="236"/>
      <c r="AL11" s="236"/>
    </row>
    <row r="12" spans="1:45" s="112" customFormat="1" ht="30" customHeight="1" thickBot="1" x14ac:dyDescent="0.35">
      <c r="A12" s="431" t="s">
        <v>150</v>
      </c>
      <c r="B12" s="431"/>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J12" s="112" t="s">
        <v>107</v>
      </c>
      <c r="AK12" s="236" t="s">
        <v>109</v>
      </c>
      <c r="AL12" s="236"/>
    </row>
    <row r="13" spans="1:45"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58">
        <f t="shared" si="0"/>
        <v>0</v>
      </c>
      <c r="AH13" s="59">
        <f>SUM(D13:AG13)</f>
        <v>0</v>
      </c>
      <c r="AI13" s="112"/>
      <c r="AJ13" s="112">
        <f>MIN(AJ14:AJ163)</f>
        <v>0</v>
      </c>
      <c r="AK13" s="236">
        <f>MAX(AK14:AK163)</f>
        <v>0</v>
      </c>
      <c r="AL13" s="236"/>
      <c r="AM13" s="112"/>
      <c r="AN13" s="112"/>
      <c r="AO13" s="112"/>
      <c r="AP13" s="112"/>
      <c r="AQ13" s="112"/>
      <c r="AR13" s="112"/>
      <c r="AS13" s="112"/>
    </row>
    <row r="14" spans="1:45"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95"/>
      <c r="AH14" s="152">
        <f>SUM('（別紙2-1）4月1日～4月30日'!D14:AG14,'（別紙2-2）5月1日～5月31日'!D14:AH14,'（別紙2-3）6月1日～6月30日'!D14:AG14,'（別紙2-4）7月1日～7月31日'!D14:AH14,'（別紙2-5）8月1日～8月31日'!D14:AH14,'（別紙2-6）9月1日～9月30日'!D14:AG14,'（別紙2-7）10月1日～10月31日'!D14:AH14,'（別紙2-8）11月1日～11月30日'!D14:AG14)</f>
        <v>0</v>
      </c>
      <c r="AJ14" s="112" t="str">
        <f>IFERROR(MATCH(0,INDEX(0/($D14:$AG14&lt;&gt;""),),0),"")</f>
        <v/>
      </c>
      <c r="AK14" s="236" t="str">
        <f>IFERROR(MATCH(MAX($D14:$AG14)+1,$D14:$AG14,1),"")</f>
        <v/>
      </c>
      <c r="AL14" s="236"/>
    </row>
    <row r="15" spans="1:45"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94"/>
      <c r="AH15" s="34">
        <f>SUM('（別紙2-1）4月1日～4月30日'!D15:AG15,'（別紙2-2）5月1日～5月31日'!D15:AH15,'（別紙2-3）6月1日～6月30日'!D15:AG15,'（別紙2-4）7月1日～7月31日'!D15:AH15,'（別紙2-5）8月1日～8月31日'!D15:AH15,'（別紙2-6）9月1日～9月30日'!D15:AG15,'（別紙2-7）10月1日～10月31日'!D15:AH15,'（別紙2-8）11月1日～11月30日'!D15:AG15)</f>
        <v>0</v>
      </c>
      <c r="AJ15" s="112" t="str">
        <f t="shared" ref="AJ15:AJ78" si="1">IFERROR(MATCH(0,INDEX(0/($D15:$AG15&lt;&gt;""),),0),"")</f>
        <v/>
      </c>
      <c r="AK15" s="236" t="str">
        <f t="shared" ref="AK15:AK78" si="2">IFERROR(MATCH(MAX($D15:$AG15)+1,$D15:$AG15,1),"")</f>
        <v/>
      </c>
      <c r="AL15" s="236"/>
    </row>
    <row r="16" spans="1:45"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94"/>
      <c r="AH16" s="34">
        <f>SUM('（別紙2-1）4月1日～4月30日'!D16:AG16,'（別紙2-2）5月1日～5月31日'!D16:AH16,'（別紙2-3）6月1日～6月30日'!D16:AG16,'（別紙2-4）7月1日～7月31日'!D16:AH16,'（別紙2-5）8月1日～8月31日'!D16:AH16,'（別紙2-6）9月1日～9月30日'!D16:AG16,'（別紙2-7）10月1日～10月31日'!D16:AH16,'（別紙2-8）11月1日～11月30日'!D16:AG16)</f>
        <v>0</v>
      </c>
      <c r="AJ16" s="112" t="str">
        <f t="shared" si="1"/>
        <v/>
      </c>
      <c r="AK16" s="236" t="str">
        <f t="shared" si="2"/>
        <v/>
      </c>
      <c r="AL16" s="236"/>
    </row>
    <row r="17" spans="1:38"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94"/>
      <c r="AH17" s="34">
        <f>SUM('（別紙2-1）4月1日～4月30日'!D17:AG17,'（別紙2-2）5月1日～5月31日'!D17:AH17,'（別紙2-3）6月1日～6月30日'!D17:AG17,'（別紙2-4）7月1日～7月31日'!D17:AH17,'（別紙2-5）8月1日～8月31日'!D17:AH17,'（別紙2-6）9月1日～9月30日'!D17:AG17,'（別紙2-7）10月1日～10月31日'!D17:AH17,'（別紙2-8）11月1日～11月30日'!D17:AG17)</f>
        <v>0</v>
      </c>
      <c r="AJ17" s="112" t="str">
        <f t="shared" si="1"/>
        <v/>
      </c>
      <c r="AK17" s="236" t="str">
        <f t="shared" si="2"/>
        <v/>
      </c>
      <c r="AL17" s="236"/>
    </row>
    <row r="18" spans="1:38"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93"/>
      <c r="AH18" s="38">
        <f>SUM('（別紙2-1）4月1日～4月30日'!D18:AG18,'（別紙2-2）5月1日～5月31日'!D18:AH18,'（別紙2-3）6月1日～6月30日'!D18:AG18,'（別紙2-4）7月1日～7月31日'!D18:AH18,'（別紙2-5）8月1日～8月31日'!D18:AH18,'（別紙2-6）9月1日～9月30日'!D18:AG18,'（別紙2-7）10月1日～10月31日'!D18:AH18,'（別紙2-8）11月1日～11月30日'!D18:AG18)</f>
        <v>0</v>
      </c>
      <c r="AJ18" s="112" t="str">
        <f t="shared" si="1"/>
        <v/>
      </c>
      <c r="AK18" s="236" t="str">
        <f t="shared" si="2"/>
        <v/>
      </c>
      <c r="AL18" s="236"/>
    </row>
    <row r="19" spans="1:38"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95"/>
      <c r="AH19" s="62">
        <f>SUM('（別紙2-1）4月1日～4月30日'!D19:AG19,'（別紙2-2）5月1日～5月31日'!D19:AH19,'（別紙2-3）6月1日～6月30日'!D19:AG19,'（別紙2-4）7月1日～7月31日'!D19:AH19,'（別紙2-5）8月1日～8月31日'!D19:AH19,'（別紙2-6）9月1日～9月30日'!D19:AG19,'（別紙2-7）10月1日～10月31日'!D19:AH19,'（別紙2-8）11月1日～11月30日'!D19:AG19)</f>
        <v>0</v>
      </c>
      <c r="AJ19" s="112" t="str">
        <f t="shared" si="1"/>
        <v/>
      </c>
      <c r="AK19" s="236" t="str">
        <f t="shared" si="2"/>
        <v/>
      </c>
      <c r="AL19" s="236"/>
    </row>
    <row r="20" spans="1:38"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94"/>
      <c r="AH20" s="34">
        <f>SUM('（別紙2-1）4月1日～4月30日'!D20:AG20,'（別紙2-2）5月1日～5月31日'!D20:AH20,'（別紙2-3）6月1日～6月30日'!D20:AG20,'（別紙2-4）7月1日～7月31日'!D20:AH20,'（別紙2-5）8月1日～8月31日'!D20:AH20,'（別紙2-6）9月1日～9月30日'!D20:AG20,'（別紙2-7）10月1日～10月31日'!D20:AH20,'（別紙2-8）11月1日～11月30日'!D20:AG20)</f>
        <v>0</v>
      </c>
      <c r="AJ20" s="112" t="str">
        <f t="shared" si="1"/>
        <v/>
      </c>
      <c r="AK20" s="236" t="str">
        <f t="shared" si="2"/>
        <v/>
      </c>
      <c r="AL20" s="236"/>
    </row>
    <row r="21" spans="1:38"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94"/>
      <c r="AH21" s="34">
        <f>SUM('（別紙2-1）4月1日～4月30日'!D21:AG21,'（別紙2-2）5月1日～5月31日'!D21:AH21,'（別紙2-3）6月1日～6月30日'!D21:AG21,'（別紙2-4）7月1日～7月31日'!D21:AH21,'（別紙2-5）8月1日～8月31日'!D21:AH21,'（別紙2-6）9月1日～9月30日'!D21:AG21,'（別紙2-7）10月1日～10月31日'!D21:AH21,'（別紙2-8）11月1日～11月30日'!D21:AG21)</f>
        <v>0</v>
      </c>
      <c r="AJ21" s="112" t="str">
        <f t="shared" si="1"/>
        <v/>
      </c>
      <c r="AK21" s="236" t="str">
        <f t="shared" si="2"/>
        <v/>
      </c>
      <c r="AL21" s="236"/>
    </row>
    <row r="22" spans="1:38"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94"/>
      <c r="AH22" s="34">
        <f>SUM('（別紙2-1）4月1日～4月30日'!D22:AG22,'（別紙2-2）5月1日～5月31日'!D22:AH22,'（別紙2-3）6月1日～6月30日'!D22:AG22,'（別紙2-4）7月1日～7月31日'!D22:AH22,'（別紙2-5）8月1日～8月31日'!D22:AH22,'（別紙2-6）9月1日～9月30日'!D22:AG22,'（別紙2-7）10月1日～10月31日'!D22:AH22,'（別紙2-8）11月1日～11月30日'!D22:AG22)</f>
        <v>0</v>
      </c>
      <c r="AJ22" s="112" t="str">
        <f t="shared" si="1"/>
        <v/>
      </c>
      <c r="AK22" s="236" t="str">
        <f t="shared" si="2"/>
        <v/>
      </c>
      <c r="AL22" s="236"/>
    </row>
    <row r="23" spans="1:38"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93"/>
      <c r="AH23" s="38">
        <f>SUM('（別紙2-1）4月1日～4月30日'!D23:AG23,'（別紙2-2）5月1日～5月31日'!D23:AH23,'（別紙2-3）6月1日～6月30日'!D23:AG23,'（別紙2-4）7月1日～7月31日'!D23:AH23,'（別紙2-5）8月1日～8月31日'!D23:AH23,'（別紙2-6）9月1日～9月30日'!D23:AG23,'（別紙2-7）10月1日～10月31日'!D23:AH23,'（別紙2-8）11月1日～11月30日'!D23:AG23)</f>
        <v>0</v>
      </c>
      <c r="AJ23" s="112" t="str">
        <f t="shared" si="1"/>
        <v/>
      </c>
      <c r="AK23" s="236" t="str">
        <f t="shared" si="2"/>
        <v/>
      </c>
      <c r="AL23" s="236"/>
    </row>
    <row r="24" spans="1:38"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95"/>
      <c r="AH24" s="62">
        <f>SUM('（別紙2-1）4月1日～4月30日'!D24:AG24,'（別紙2-2）5月1日～5月31日'!D24:AH24,'（別紙2-3）6月1日～6月30日'!D24:AG24,'（別紙2-4）7月1日～7月31日'!D24:AH24,'（別紙2-5）8月1日～8月31日'!D24:AH24,'（別紙2-6）9月1日～9月30日'!D24:AG24,'（別紙2-7）10月1日～10月31日'!D24:AH24,'（別紙2-8）11月1日～11月30日'!D24:AG24)</f>
        <v>0</v>
      </c>
      <c r="AJ24" s="112" t="str">
        <f t="shared" si="1"/>
        <v/>
      </c>
      <c r="AK24" s="236" t="str">
        <f t="shared" si="2"/>
        <v/>
      </c>
      <c r="AL24" s="236"/>
    </row>
    <row r="25" spans="1:38"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94"/>
      <c r="AH25" s="34">
        <f>SUM('（別紙2-1）4月1日～4月30日'!D25:AG25,'（別紙2-2）5月1日～5月31日'!D25:AH25,'（別紙2-3）6月1日～6月30日'!D25:AG25,'（別紙2-4）7月1日～7月31日'!D25:AH25,'（別紙2-5）8月1日～8月31日'!D25:AH25,'（別紙2-6）9月1日～9月30日'!D25:AG25,'（別紙2-7）10月1日～10月31日'!D25:AH25,'（別紙2-8）11月1日～11月30日'!D25:AG25)</f>
        <v>0</v>
      </c>
      <c r="AJ25" s="112" t="str">
        <f t="shared" si="1"/>
        <v/>
      </c>
      <c r="AK25" s="236" t="str">
        <f t="shared" si="2"/>
        <v/>
      </c>
      <c r="AL25" s="236"/>
    </row>
    <row r="26" spans="1:38"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94"/>
      <c r="AH26" s="34">
        <f>SUM('（別紙2-1）4月1日～4月30日'!D26:AG26,'（別紙2-2）5月1日～5月31日'!D26:AH26,'（別紙2-3）6月1日～6月30日'!D26:AG26,'（別紙2-4）7月1日～7月31日'!D26:AH26,'（別紙2-5）8月1日～8月31日'!D26:AH26,'（別紙2-6）9月1日～9月30日'!D26:AG26,'（別紙2-7）10月1日～10月31日'!D26:AH26,'（別紙2-8）11月1日～11月30日'!D26:AG26)</f>
        <v>0</v>
      </c>
      <c r="AJ26" s="112" t="str">
        <f t="shared" si="1"/>
        <v/>
      </c>
      <c r="AK26" s="236" t="str">
        <f t="shared" si="2"/>
        <v/>
      </c>
      <c r="AL26" s="236"/>
    </row>
    <row r="27" spans="1:38"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94"/>
      <c r="AH27" s="34">
        <f>SUM('（別紙2-1）4月1日～4月30日'!D27:AG27,'（別紙2-2）5月1日～5月31日'!D27:AH27,'（別紙2-3）6月1日～6月30日'!D27:AG27,'（別紙2-4）7月1日～7月31日'!D27:AH27,'（別紙2-5）8月1日～8月31日'!D27:AH27,'（別紙2-6）9月1日～9月30日'!D27:AG27,'（別紙2-7）10月1日～10月31日'!D27:AH27,'（別紙2-8）11月1日～11月30日'!D27:AG27)</f>
        <v>0</v>
      </c>
      <c r="AJ27" s="112" t="str">
        <f t="shared" si="1"/>
        <v/>
      </c>
      <c r="AK27" s="236" t="str">
        <f t="shared" si="2"/>
        <v/>
      </c>
      <c r="AL27" s="236"/>
    </row>
    <row r="28" spans="1:38"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93"/>
      <c r="AH28" s="38">
        <f>SUM('（別紙2-1）4月1日～4月30日'!D28:AG28,'（別紙2-2）5月1日～5月31日'!D28:AH28,'（別紙2-3）6月1日～6月30日'!D28:AG28,'（別紙2-4）7月1日～7月31日'!D28:AH28,'（別紙2-5）8月1日～8月31日'!D28:AH28,'（別紙2-6）9月1日～9月30日'!D28:AG28,'（別紙2-7）10月1日～10月31日'!D28:AH28,'（別紙2-8）11月1日～11月30日'!D28:AG28)</f>
        <v>0</v>
      </c>
      <c r="AJ28" s="112" t="str">
        <f t="shared" si="1"/>
        <v/>
      </c>
      <c r="AK28" s="236" t="str">
        <f t="shared" si="2"/>
        <v/>
      </c>
      <c r="AL28" s="236"/>
    </row>
    <row r="29" spans="1:38"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95"/>
      <c r="AH29" s="62">
        <f>SUM('（別紙2-1）4月1日～4月30日'!D29:AG29,'（別紙2-2）5月1日～5月31日'!D29:AH29,'（別紙2-3）6月1日～6月30日'!D29:AG29,'（別紙2-4）7月1日～7月31日'!D29:AH29,'（別紙2-5）8月1日～8月31日'!D29:AH29,'（別紙2-6）9月1日～9月30日'!D29:AG29,'（別紙2-7）10月1日～10月31日'!D29:AH29,'（別紙2-8）11月1日～11月30日'!D29:AG29)</f>
        <v>0</v>
      </c>
      <c r="AJ29" s="112" t="str">
        <f t="shared" si="1"/>
        <v/>
      </c>
      <c r="AK29" s="236" t="str">
        <f t="shared" si="2"/>
        <v/>
      </c>
      <c r="AL29" s="236"/>
    </row>
    <row r="30" spans="1:38"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94"/>
      <c r="AH30" s="34">
        <f>SUM('（別紙2-1）4月1日～4月30日'!D30:AG30,'（別紙2-2）5月1日～5月31日'!D30:AH30,'（別紙2-3）6月1日～6月30日'!D30:AG30,'（別紙2-4）7月1日～7月31日'!D30:AH30,'（別紙2-5）8月1日～8月31日'!D30:AH30,'（別紙2-6）9月1日～9月30日'!D30:AG30,'（別紙2-7）10月1日～10月31日'!D30:AH30,'（別紙2-8）11月1日～11月30日'!D30:AG30)</f>
        <v>0</v>
      </c>
      <c r="AJ30" s="112" t="str">
        <f t="shared" si="1"/>
        <v/>
      </c>
      <c r="AK30" s="236" t="str">
        <f t="shared" si="2"/>
        <v/>
      </c>
      <c r="AL30" s="236"/>
    </row>
    <row r="31" spans="1:38"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94"/>
      <c r="AH31" s="34">
        <f>SUM('（別紙2-1）4月1日～4月30日'!D31:AG31,'（別紙2-2）5月1日～5月31日'!D31:AH31,'（別紙2-3）6月1日～6月30日'!D31:AG31,'（別紙2-4）7月1日～7月31日'!D31:AH31,'（別紙2-5）8月1日～8月31日'!D31:AH31,'（別紙2-6）9月1日～9月30日'!D31:AG31,'（別紙2-7）10月1日～10月31日'!D31:AH31,'（別紙2-8）11月1日～11月30日'!D31:AG31)</f>
        <v>0</v>
      </c>
      <c r="AJ31" s="112" t="str">
        <f t="shared" si="1"/>
        <v/>
      </c>
      <c r="AK31" s="236" t="str">
        <f t="shared" si="2"/>
        <v/>
      </c>
      <c r="AL31" s="236"/>
    </row>
    <row r="32" spans="1:38"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94"/>
      <c r="AH32" s="34">
        <f>SUM('（別紙2-1）4月1日～4月30日'!D32:AG32,'（別紙2-2）5月1日～5月31日'!D32:AH32,'（別紙2-3）6月1日～6月30日'!D32:AG32,'（別紙2-4）7月1日～7月31日'!D32:AH32,'（別紙2-5）8月1日～8月31日'!D32:AH32,'（別紙2-6）9月1日～9月30日'!D32:AG32,'（別紙2-7）10月1日～10月31日'!D32:AH32,'（別紙2-8）11月1日～11月30日'!D32:AG32)</f>
        <v>0</v>
      </c>
      <c r="AJ32" s="112" t="str">
        <f t="shared" si="1"/>
        <v/>
      </c>
      <c r="AK32" s="236" t="str">
        <f t="shared" si="2"/>
        <v/>
      </c>
      <c r="AL32" s="236"/>
    </row>
    <row r="33" spans="1:45"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93"/>
      <c r="AH33" s="38">
        <f>SUM('（別紙2-1）4月1日～4月30日'!D33:AG33,'（別紙2-2）5月1日～5月31日'!D33:AH33,'（別紙2-3）6月1日～6月30日'!D33:AG33,'（別紙2-4）7月1日～7月31日'!D33:AH33,'（別紙2-5）8月1日～8月31日'!D33:AH33,'（別紙2-6）9月1日～9月30日'!D33:AG33,'（別紙2-7）10月1日～10月31日'!D33:AH33,'（別紙2-8）11月1日～11月30日'!D33:AG33)</f>
        <v>0</v>
      </c>
      <c r="AJ33" s="112" t="str">
        <f t="shared" si="1"/>
        <v/>
      </c>
      <c r="AK33" s="236" t="str">
        <f t="shared" si="2"/>
        <v/>
      </c>
      <c r="AL33" s="236"/>
    </row>
    <row r="34" spans="1:45"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95"/>
      <c r="AH34" s="62">
        <f>SUM('（別紙2-1）4月1日～4月30日'!D34:AG34,'（別紙2-2）5月1日～5月31日'!D34:AH34,'（別紙2-3）6月1日～6月30日'!D34:AG34,'（別紙2-4）7月1日～7月31日'!D34:AH34,'（別紙2-5）8月1日～8月31日'!D34:AH34,'（別紙2-6）9月1日～9月30日'!D34:AG34,'（別紙2-7）10月1日～10月31日'!D34:AH34,'（別紙2-8）11月1日～11月30日'!D34:AG34)</f>
        <v>0</v>
      </c>
      <c r="AJ34" s="112" t="str">
        <f t="shared" si="1"/>
        <v/>
      </c>
      <c r="AK34" s="236" t="str">
        <f t="shared" si="2"/>
        <v/>
      </c>
      <c r="AL34" s="236"/>
    </row>
    <row r="35" spans="1:45"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94"/>
      <c r="AH35" s="34">
        <f>SUM('（別紙2-1）4月1日～4月30日'!D35:AG35,'（別紙2-2）5月1日～5月31日'!D35:AH35,'（別紙2-3）6月1日～6月30日'!D35:AG35,'（別紙2-4）7月1日～7月31日'!D35:AH35,'（別紙2-5）8月1日～8月31日'!D35:AH35,'（別紙2-6）9月1日～9月30日'!D35:AG35,'（別紙2-7）10月1日～10月31日'!D35:AH35,'（別紙2-8）11月1日～11月30日'!D35:AG35)</f>
        <v>0</v>
      </c>
      <c r="AJ35" s="112" t="str">
        <f t="shared" si="1"/>
        <v/>
      </c>
      <c r="AK35" s="236" t="str">
        <f t="shared" si="2"/>
        <v/>
      </c>
      <c r="AL35" s="236"/>
    </row>
    <row r="36" spans="1:45"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94"/>
      <c r="AH36" s="34">
        <f>SUM('（別紙2-1）4月1日～4月30日'!D36:AG36,'（別紙2-2）5月1日～5月31日'!D36:AH36,'（別紙2-3）6月1日～6月30日'!D36:AG36,'（別紙2-4）7月1日～7月31日'!D36:AH36,'（別紙2-5）8月1日～8月31日'!D36:AH36,'（別紙2-6）9月1日～9月30日'!D36:AG36,'（別紙2-7）10月1日～10月31日'!D36:AH36,'（別紙2-8）11月1日～11月30日'!D36:AG36)</f>
        <v>0</v>
      </c>
      <c r="AJ36" s="112" t="str">
        <f t="shared" si="1"/>
        <v/>
      </c>
      <c r="AK36" s="236" t="str">
        <f t="shared" si="2"/>
        <v/>
      </c>
      <c r="AL36" s="236"/>
    </row>
    <row r="37" spans="1:45"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94"/>
      <c r="AH37" s="34">
        <f>SUM('（別紙2-1）4月1日～4月30日'!D37:AG37,'（別紙2-2）5月1日～5月31日'!D37:AH37,'（別紙2-3）6月1日～6月30日'!D37:AG37,'（別紙2-4）7月1日～7月31日'!D37:AH37,'（別紙2-5）8月1日～8月31日'!D37:AH37,'（別紙2-6）9月1日～9月30日'!D37:AG37,'（別紙2-7）10月1日～10月31日'!D37:AH37,'（別紙2-8）11月1日～11月30日'!D37:AG37)</f>
        <v>0</v>
      </c>
      <c r="AJ37" s="112" t="str">
        <f t="shared" si="1"/>
        <v/>
      </c>
      <c r="AK37" s="236" t="str">
        <f t="shared" si="2"/>
        <v/>
      </c>
      <c r="AL37" s="236"/>
    </row>
    <row r="38" spans="1:45"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93"/>
      <c r="AH38" s="38">
        <f>SUM('（別紙2-1）4月1日～4月30日'!D38:AG38,'（別紙2-2）5月1日～5月31日'!D38:AH38,'（別紙2-3）6月1日～6月30日'!D38:AG38,'（別紙2-4）7月1日～7月31日'!D38:AH38,'（別紙2-5）8月1日～8月31日'!D38:AH38,'（別紙2-6）9月1日～9月30日'!D38:AG38,'（別紙2-7）10月1日～10月31日'!D38:AH38,'（別紙2-8）11月1日～11月30日'!D38:AG38)</f>
        <v>0</v>
      </c>
      <c r="AI38" s="112"/>
      <c r="AJ38" s="112" t="str">
        <f t="shared" si="1"/>
        <v/>
      </c>
      <c r="AK38" s="236" t="str">
        <f t="shared" si="2"/>
        <v/>
      </c>
      <c r="AL38" s="236"/>
      <c r="AM38" s="112"/>
      <c r="AN38" s="112"/>
      <c r="AO38" s="112"/>
      <c r="AP38" s="112"/>
      <c r="AQ38" s="112"/>
      <c r="AR38" s="112"/>
      <c r="AS38" s="112"/>
    </row>
    <row r="39" spans="1:45"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95"/>
      <c r="AH39" s="32">
        <f>SUM('（別紙2-1）4月1日～4月30日'!D39:AG39,'（別紙2-2）5月1日～5月31日'!D39:AH39,'（別紙2-3）6月1日～6月30日'!D39:AG39,'（別紙2-4）7月1日～7月31日'!D39:AH39,'（別紙2-5）8月1日～8月31日'!D39:AH39,'（別紙2-6）9月1日～9月30日'!D39:AG39,'（別紙2-7）10月1日～10月31日'!D39:AH39,'（別紙2-8）11月1日～11月30日'!D39:AG39)</f>
        <v>0</v>
      </c>
      <c r="AI39" s="112"/>
      <c r="AJ39" s="112" t="str">
        <f t="shared" si="1"/>
        <v/>
      </c>
      <c r="AK39" s="236" t="str">
        <f t="shared" si="2"/>
        <v/>
      </c>
      <c r="AL39" s="236"/>
      <c r="AM39" s="112"/>
      <c r="AN39" s="112"/>
      <c r="AO39" s="112"/>
      <c r="AP39" s="112"/>
      <c r="AQ39" s="112"/>
      <c r="AR39" s="112"/>
      <c r="AS39" s="112"/>
    </row>
    <row r="40" spans="1:45"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94"/>
      <c r="AH40" s="34">
        <f>SUM('（別紙2-1）4月1日～4月30日'!D40:AG40,'（別紙2-2）5月1日～5月31日'!D40:AH40,'（別紙2-3）6月1日～6月30日'!D40:AG40,'（別紙2-4）7月1日～7月31日'!D40:AH40,'（別紙2-5）8月1日～8月31日'!D40:AH40,'（別紙2-6）9月1日～9月30日'!D40:AG40,'（別紙2-7）10月1日～10月31日'!D40:AH40,'（別紙2-8）11月1日～11月30日'!D40:AG40)</f>
        <v>0</v>
      </c>
      <c r="AI40" s="112"/>
      <c r="AJ40" s="112" t="str">
        <f t="shared" si="1"/>
        <v/>
      </c>
      <c r="AK40" s="236" t="str">
        <f t="shared" si="2"/>
        <v/>
      </c>
      <c r="AL40" s="236"/>
      <c r="AM40" s="112"/>
      <c r="AN40" s="112"/>
      <c r="AO40" s="112"/>
      <c r="AP40" s="112"/>
      <c r="AQ40" s="112"/>
      <c r="AR40" s="112"/>
      <c r="AS40" s="112"/>
    </row>
    <row r="41" spans="1:45"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94"/>
      <c r="AH41" s="34">
        <f>SUM('（別紙2-1）4月1日～4月30日'!D41:AG41,'（別紙2-2）5月1日～5月31日'!D41:AH41,'（別紙2-3）6月1日～6月30日'!D41:AG41,'（別紙2-4）7月1日～7月31日'!D41:AH41,'（別紙2-5）8月1日～8月31日'!D41:AH41,'（別紙2-6）9月1日～9月30日'!D41:AG41,'（別紙2-7）10月1日～10月31日'!D41:AH41,'（別紙2-8）11月1日～11月30日'!D41:AG41)</f>
        <v>0</v>
      </c>
      <c r="AI41" s="112"/>
      <c r="AJ41" s="112" t="str">
        <f t="shared" si="1"/>
        <v/>
      </c>
      <c r="AK41" s="236" t="str">
        <f t="shared" si="2"/>
        <v/>
      </c>
      <c r="AL41" s="236"/>
      <c r="AM41" s="112"/>
      <c r="AN41" s="112"/>
      <c r="AO41" s="112"/>
      <c r="AP41" s="112"/>
      <c r="AQ41" s="112"/>
      <c r="AR41" s="112"/>
      <c r="AS41" s="112"/>
    </row>
    <row r="42" spans="1:45"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94"/>
      <c r="AH42" s="34">
        <f>SUM('（別紙2-1）4月1日～4月30日'!D42:AG42,'（別紙2-2）5月1日～5月31日'!D42:AH42,'（別紙2-3）6月1日～6月30日'!D42:AG42,'（別紙2-4）7月1日～7月31日'!D42:AH42,'（別紙2-5）8月1日～8月31日'!D42:AH42,'（別紙2-6）9月1日～9月30日'!D42:AG42,'（別紙2-7）10月1日～10月31日'!D42:AH42,'（別紙2-8）11月1日～11月30日'!D42:AG42)</f>
        <v>0</v>
      </c>
      <c r="AJ42" s="112" t="str">
        <f t="shared" si="1"/>
        <v/>
      </c>
      <c r="AK42" s="236" t="str">
        <f t="shared" si="2"/>
        <v/>
      </c>
      <c r="AL42" s="236"/>
    </row>
    <row r="43" spans="1:45"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93"/>
      <c r="AH43" s="36">
        <f>SUM('（別紙2-1）4月1日～4月30日'!D43:AG43,'（別紙2-2）5月1日～5月31日'!D43:AH43,'（別紙2-3）6月1日～6月30日'!D43:AG43,'（別紙2-4）7月1日～7月31日'!D43:AH43,'（別紙2-5）8月1日～8月31日'!D43:AH43,'（別紙2-6）9月1日～9月30日'!D43:AG43,'（別紙2-7）10月1日～10月31日'!D43:AH43,'（別紙2-8）11月1日～11月30日'!D43:AG43)</f>
        <v>0</v>
      </c>
      <c r="AJ43" s="112" t="str">
        <f t="shared" si="1"/>
        <v/>
      </c>
      <c r="AK43" s="236" t="str">
        <f t="shared" si="2"/>
        <v/>
      </c>
      <c r="AL43" s="236"/>
    </row>
    <row r="44" spans="1:45"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95"/>
      <c r="AH44" s="59">
        <f>SUM('（別紙2-1）4月1日～4月30日'!D44:AG44,'（別紙2-2）5月1日～5月31日'!D44:AH44,'（別紙2-3）6月1日～6月30日'!D44:AG44,'（別紙2-4）7月1日～7月31日'!D44:AH44,'（別紙2-5）8月1日～8月31日'!D44:AH44,'（別紙2-6）9月1日～9月30日'!D44:AG44,'（別紙2-7）10月1日～10月31日'!D44:AH44,'（別紙2-8）11月1日～11月30日'!D44:AG44)</f>
        <v>0</v>
      </c>
      <c r="AJ44" s="112" t="str">
        <f t="shared" si="1"/>
        <v/>
      </c>
      <c r="AK44" s="236" t="str">
        <f t="shared" si="2"/>
        <v/>
      </c>
      <c r="AL44" s="236"/>
    </row>
    <row r="45" spans="1:45"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94"/>
      <c r="AH45" s="36">
        <f>SUM('（別紙2-1）4月1日～4月30日'!D45:AG45,'（別紙2-2）5月1日～5月31日'!D45:AH45,'（別紙2-3）6月1日～6月30日'!D45:AG45,'（別紙2-4）7月1日～7月31日'!D45:AH45,'（別紙2-5）8月1日～8月31日'!D45:AH45,'（別紙2-6）9月1日～9月30日'!D45:AG45,'（別紙2-7）10月1日～10月31日'!D45:AH45,'（別紙2-8）11月1日～11月30日'!D45:AG45)</f>
        <v>0</v>
      </c>
      <c r="AJ45" s="112" t="str">
        <f t="shared" si="1"/>
        <v/>
      </c>
      <c r="AK45" s="236" t="str">
        <f t="shared" si="2"/>
        <v/>
      </c>
      <c r="AL45" s="236"/>
    </row>
    <row r="46" spans="1:45"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94"/>
      <c r="AH46" s="36">
        <f>SUM('（別紙2-1）4月1日～4月30日'!D46:AG46,'（別紙2-2）5月1日～5月31日'!D46:AH46,'（別紙2-3）6月1日～6月30日'!D46:AG46,'（別紙2-4）7月1日～7月31日'!D46:AH46,'（別紙2-5）8月1日～8月31日'!D46:AH46,'（別紙2-6）9月1日～9月30日'!D46:AG46,'（別紙2-7）10月1日～10月31日'!D46:AH46,'（別紙2-8）11月1日～11月30日'!D46:AG46)</f>
        <v>0</v>
      </c>
      <c r="AJ46" s="112" t="str">
        <f t="shared" si="1"/>
        <v/>
      </c>
      <c r="AK46" s="236" t="str">
        <f t="shared" si="2"/>
        <v/>
      </c>
      <c r="AL46" s="236"/>
    </row>
    <row r="47" spans="1:45"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94"/>
      <c r="AH47" s="36">
        <f>SUM('（別紙2-1）4月1日～4月30日'!D47:AG47,'（別紙2-2）5月1日～5月31日'!D47:AH47,'（別紙2-3）6月1日～6月30日'!D47:AG47,'（別紙2-4）7月1日～7月31日'!D47:AH47,'（別紙2-5）8月1日～8月31日'!D47:AH47,'（別紙2-6）9月1日～9月30日'!D47:AG47,'（別紙2-7）10月1日～10月31日'!D47:AH47,'（別紙2-8）11月1日～11月30日'!D47:AG47)</f>
        <v>0</v>
      </c>
      <c r="AJ47" s="112" t="str">
        <f t="shared" si="1"/>
        <v/>
      </c>
      <c r="AK47" s="236" t="str">
        <f t="shared" si="2"/>
        <v/>
      </c>
      <c r="AL47" s="236"/>
    </row>
    <row r="48" spans="1:45"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93"/>
      <c r="AH48" s="38">
        <f>SUM('（別紙2-1）4月1日～4月30日'!D48:AG48,'（別紙2-2）5月1日～5月31日'!D48:AH48,'（別紙2-3）6月1日～6月30日'!D48:AG48,'（別紙2-4）7月1日～7月31日'!D48:AH48,'（別紙2-5）8月1日～8月31日'!D48:AH48,'（別紙2-6）9月1日～9月30日'!D48:AG48,'（別紙2-7）10月1日～10月31日'!D48:AH48,'（別紙2-8）11月1日～11月30日'!D48:AG48)</f>
        <v>0</v>
      </c>
      <c r="AJ48" s="112" t="str">
        <f t="shared" si="1"/>
        <v/>
      </c>
      <c r="AK48" s="236" t="str">
        <f t="shared" si="2"/>
        <v/>
      </c>
      <c r="AL48" s="236"/>
    </row>
    <row r="49" spans="1:38"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96"/>
      <c r="AH49" s="70">
        <f>SUM('（別紙2-1）4月1日～4月30日'!D49:AG49,'（別紙2-2）5月1日～5月31日'!D49:AH49,'（別紙2-3）6月1日～6月30日'!D49:AG49,'（別紙2-4）7月1日～7月31日'!D49:AH49,'（別紙2-5）8月1日～8月31日'!D49:AH49,'（別紙2-6）9月1日～9月30日'!D49:AG49,'（別紙2-7）10月1日～10月31日'!D49:AH49,'（別紙2-8）11月1日～11月30日'!D49:AG49)</f>
        <v>0</v>
      </c>
      <c r="AJ49" s="112" t="str">
        <f t="shared" si="1"/>
        <v/>
      </c>
      <c r="AK49" s="236" t="str">
        <f t="shared" si="2"/>
        <v/>
      </c>
      <c r="AL49" s="236"/>
    </row>
    <row r="50" spans="1:38"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94"/>
      <c r="AH50" s="36">
        <f>SUM('（別紙2-1）4月1日～4月30日'!D50:AG50,'（別紙2-2）5月1日～5月31日'!D50:AH50,'（別紙2-3）6月1日～6月30日'!D50:AG50,'（別紙2-4）7月1日～7月31日'!D50:AH50,'（別紙2-5）8月1日～8月31日'!D50:AH50,'（別紙2-6）9月1日～9月30日'!D50:AG50,'（別紙2-7）10月1日～10月31日'!D50:AH50,'（別紙2-8）11月1日～11月30日'!D50:AG50)</f>
        <v>0</v>
      </c>
      <c r="AJ50" s="112" t="str">
        <f t="shared" si="1"/>
        <v/>
      </c>
      <c r="AK50" s="236" t="str">
        <f t="shared" si="2"/>
        <v/>
      </c>
      <c r="AL50" s="236"/>
    </row>
    <row r="51" spans="1:38"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94"/>
      <c r="AH51" s="36">
        <f>SUM('（別紙2-1）4月1日～4月30日'!D51:AG51,'（別紙2-2）5月1日～5月31日'!D51:AH51,'（別紙2-3）6月1日～6月30日'!D51:AG51,'（別紙2-4）7月1日～7月31日'!D51:AH51,'（別紙2-5）8月1日～8月31日'!D51:AH51,'（別紙2-6）9月1日～9月30日'!D51:AG51,'（別紙2-7）10月1日～10月31日'!D51:AH51,'（別紙2-8）11月1日～11月30日'!D51:AG51)</f>
        <v>0</v>
      </c>
      <c r="AJ51" s="112" t="str">
        <f t="shared" si="1"/>
        <v/>
      </c>
      <c r="AK51" s="236" t="str">
        <f t="shared" si="2"/>
        <v/>
      </c>
      <c r="AL51" s="236"/>
    </row>
    <row r="52" spans="1:38"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94"/>
      <c r="AH52" s="36">
        <f>SUM('（別紙2-1）4月1日～4月30日'!D52:AG52,'（別紙2-2）5月1日～5月31日'!D52:AH52,'（別紙2-3）6月1日～6月30日'!D52:AG52,'（別紙2-4）7月1日～7月31日'!D52:AH52,'（別紙2-5）8月1日～8月31日'!D52:AH52,'（別紙2-6）9月1日～9月30日'!D52:AG52,'（別紙2-7）10月1日～10月31日'!D52:AH52,'（別紙2-8）11月1日～11月30日'!D52:AG52)</f>
        <v>0</v>
      </c>
      <c r="AJ52" s="112" t="str">
        <f t="shared" si="1"/>
        <v/>
      </c>
      <c r="AK52" s="236" t="str">
        <f t="shared" si="2"/>
        <v/>
      </c>
      <c r="AL52" s="236"/>
    </row>
    <row r="53" spans="1:38"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94"/>
      <c r="AH53" s="36">
        <f>SUM('（別紙2-1）4月1日～4月30日'!D53:AG53,'（別紙2-2）5月1日～5月31日'!D53:AH53,'（別紙2-3）6月1日～6月30日'!D53:AG53,'（別紙2-4）7月1日～7月31日'!D53:AH53,'（別紙2-5）8月1日～8月31日'!D53:AH53,'（別紙2-6）9月1日～9月30日'!D53:AG53,'（別紙2-7）10月1日～10月31日'!D53:AH53,'（別紙2-8）11月1日～11月30日'!D53:AG53)</f>
        <v>0</v>
      </c>
      <c r="AJ53" s="112" t="str">
        <f t="shared" si="1"/>
        <v/>
      </c>
      <c r="AK53" s="236" t="str">
        <f t="shared" si="2"/>
        <v/>
      </c>
      <c r="AL53" s="236"/>
    </row>
    <row r="54" spans="1:38"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95"/>
      <c r="AH54" s="59">
        <f>SUM('（別紙2-1）4月1日～4月30日'!D54:AG54,'（別紙2-2）5月1日～5月31日'!D54:AH54,'（別紙2-3）6月1日～6月30日'!D54:AG54,'（別紙2-4）7月1日～7月31日'!D54:AH54,'（別紙2-5）8月1日～8月31日'!D54:AH54,'（別紙2-6）9月1日～9月30日'!D54:AG54,'（別紙2-7）10月1日～10月31日'!D54:AH54,'（別紙2-8）11月1日～11月30日'!D54:AG54)</f>
        <v>0</v>
      </c>
      <c r="AJ54" s="112" t="str">
        <f t="shared" si="1"/>
        <v/>
      </c>
      <c r="AK54" s="236" t="str">
        <f t="shared" si="2"/>
        <v/>
      </c>
      <c r="AL54" s="236"/>
    </row>
    <row r="55" spans="1:38"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94"/>
      <c r="AH55" s="36">
        <f>SUM('（別紙2-1）4月1日～4月30日'!D55:AG55,'（別紙2-2）5月1日～5月31日'!D55:AH55,'（別紙2-3）6月1日～6月30日'!D55:AG55,'（別紙2-4）7月1日～7月31日'!D55:AH55,'（別紙2-5）8月1日～8月31日'!D55:AH55,'（別紙2-6）9月1日～9月30日'!D55:AG55,'（別紙2-7）10月1日～10月31日'!D55:AH55,'（別紙2-8）11月1日～11月30日'!D55:AG55)</f>
        <v>0</v>
      </c>
      <c r="AJ55" s="112" t="str">
        <f t="shared" si="1"/>
        <v/>
      </c>
      <c r="AK55" s="236" t="str">
        <f t="shared" si="2"/>
        <v/>
      </c>
      <c r="AL55" s="236"/>
    </row>
    <row r="56" spans="1:38"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94"/>
      <c r="AH56" s="36">
        <f>SUM('（別紙2-1）4月1日～4月30日'!D56:AG56,'（別紙2-2）5月1日～5月31日'!D56:AH56,'（別紙2-3）6月1日～6月30日'!D56:AG56,'（別紙2-4）7月1日～7月31日'!D56:AH56,'（別紙2-5）8月1日～8月31日'!D56:AH56,'（別紙2-6）9月1日～9月30日'!D56:AG56,'（別紙2-7）10月1日～10月31日'!D56:AH56,'（別紙2-8）11月1日～11月30日'!D56:AG56)</f>
        <v>0</v>
      </c>
      <c r="AJ56" s="112" t="str">
        <f t="shared" si="1"/>
        <v/>
      </c>
      <c r="AK56" s="236" t="str">
        <f t="shared" si="2"/>
        <v/>
      </c>
      <c r="AL56" s="236"/>
    </row>
    <row r="57" spans="1:38"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94"/>
      <c r="AH57" s="36">
        <f>SUM('（別紙2-1）4月1日～4月30日'!D57:AG57,'（別紙2-2）5月1日～5月31日'!D57:AH57,'（別紙2-3）6月1日～6月30日'!D57:AG57,'（別紙2-4）7月1日～7月31日'!D57:AH57,'（別紙2-5）8月1日～8月31日'!D57:AH57,'（別紙2-6）9月1日～9月30日'!D57:AG57,'（別紙2-7）10月1日～10月31日'!D57:AH57,'（別紙2-8）11月1日～11月30日'!D57:AG57)</f>
        <v>0</v>
      </c>
      <c r="AJ57" s="112" t="str">
        <f t="shared" si="1"/>
        <v/>
      </c>
      <c r="AK57" s="236" t="str">
        <f t="shared" si="2"/>
        <v/>
      </c>
      <c r="AL57" s="236"/>
    </row>
    <row r="58" spans="1:38"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93"/>
      <c r="AH58" s="38">
        <f>SUM('（別紙2-1）4月1日～4月30日'!D58:AG58,'（別紙2-2）5月1日～5月31日'!D58:AH58,'（別紙2-3）6月1日～6月30日'!D58:AG58,'（別紙2-4）7月1日～7月31日'!D58:AH58,'（別紙2-5）8月1日～8月31日'!D58:AH58,'（別紙2-6）9月1日～9月30日'!D58:AG58,'（別紙2-7）10月1日～10月31日'!D58:AH58,'（別紙2-8）11月1日～11月30日'!D58:AG58)</f>
        <v>0</v>
      </c>
      <c r="AJ58" s="112" t="str">
        <f t="shared" si="1"/>
        <v/>
      </c>
      <c r="AK58" s="236" t="str">
        <f t="shared" si="2"/>
        <v/>
      </c>
      <c r="AL58" s="236"/>
    </row>
    <row r="59" spans="1:38"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96"/>
      <c r="AH59" s="70">
        <f>SUM('（別紙2-1）4月1日～4月30日'!D59:AG59,'（別紙2-2）5月1日～5月31日'!D59:AH59,'（別紙2-3）6月1日～6月30日'!D59:AG59,'（別紙2-4）7月1日～7月31日'!D59:AH59,'（別紙2-5）8月1日～8月31日'!D59:AH59,'（別紙2-6）9月1日～9月30日'!D59:AG59,'（別紙2-7）10月1日～10月31日'!D59:AH59,'（別紙2-8）11月1日～11月30日'!D59:AG59)</f>
        <v>0</v>
      </c>
      <c r="AJ59" s="112" t="str">
        <f t="shared" si="1"/>
        <v/>
      </c>
      <c r="AK59" s="236" t="str">
        <f t="shared" si="2"/>
        <v/>
      </c>
      <c r="AL59" s="236"/>
    </row>
    <row r="60" spans="1:38"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94"/>
      <c r="AH60" s="36">
        <f>SUM('（別紙2-1）4月1日～4月30日'!D60:AG60,'（別紙2-2）5月1日～5月31日'!D60:AH60,'（別紙2-3）6月1日～6月30日'!D60:AG60,'（別紙2-4）7月1日～7月31日'!D60:AH60,'（別紙2-5）8月1日～8月31日'!D60:AH60,'（別紙2-6）9月1日～9月30日'!D60:AG60,'（別紙2-7）10月1日～10月31日'!D60:AH60,'（別紙2-8）11月1日～11月30日'!D60:AG60)</f>
        <v>0</v>
      </c>
      <c r="AJ60" s="112" t="str">
        <f t="shared" si="1"/>
        <v/>
      </c>
      <c r="AK60" s="236" t="str">
        <f t="shared" si="2"/>
        <v/>
      </c>
      <c r="AL60" s="236"/>
    </row>
    <row r="61" spans="1:38"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94"/>
      <c r="AH61" s="36">
        <f>SUM('（別紙2-1）4月1日～4月30日'!D61:AG61,'（別紙2-2）5月1日～5月31日'!D61:AH61,'（別紙2-3）6月1日～6月30日'!D61:AG61,'（別紙2-4）7月1日～7月31日'!D61:AH61,'（別紙2-5）8月1日～8月31日'!D61:AH61,'（別紙2-6）9月1日～9月30日'!D61:AG61,'（別紙2-7）10月1日～10月31日'!D61:AH61,'（別紙2-8）11月1日～11月30日'!D61:AG61)</f>
        <v>0</v>
      </c>
      <c r="AJ61" s="112" t="str">
        <f t="shared" si="1"/>
        <v/>
      </c>
      <c r="AK61" s="236" t="str">
        <f t="shared" si="2"/>
        <v/>
      </c>
      <c r="AL61" s="236"/>
    </row>
    <row r="62" spans="1:38"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94"/>
      <c r="AH62" s="36">
        <f>SUM('（別紙2-1）4月1日～4月30日'!D62:AG62,'（別紙2-2）5月1日～5月31日'!D62:AH62,'（別紙2-3）6月1日～6月30日'!D62:AG62,'（別紙2-4）7月1日～7月31日'!D62:AH62,'（別紙2-5）8月1日～8月31日'!D62:AH62,'（別紙2-6）9月1日～9月30日'!D62:AG62,'（別紙2-7）10月1日～10月31日'!D62:AH62,'（別紙2-8）11月1日～11月30日'!D62:AG62)</f>
        <v>0</v>
      </c>
      <c r="AJ62" s="112" t="str">
        <f t="shared" si="1"/>
        <v/>
      </c>
      <c r="AK62" s="236" t="str">
        <f t="shared" si="2"/>
        <v/>
      </c>
      <c r="AL62" s="236"/>
    </row>
    <row r="63" spans="1:38"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94"/>
      <c r="AH63" s="36">
        <f>SUM('（別紙2-1）4月1日～4月30日'!D63:AG63,'（別紙2-2）5月1日～5月31日'!D63:AH63,'（別紙2-3）6月1日～6月30日'!D63:AG63,'（別紙2-4）7月1日～7月31日'!D63:AH63,'（別紙2-5）8月1日～8月31日'!D63:AH63,'（別紙2-6）9月1日～9月30日'!D63:AG63,'（別紙2-7）10月1日～10月31日'!D63:AH63,'（別紙2-8）11月1日～11月30日'!D63:AG63)</f>
        <v>0</v>
      </c>
      <c r="AJ63" s="112" t="str">
        <f t="shared" si="1"/>
        <v/>
      </c>
      <c r="AK63" s="236" t="str">
        <f t="shared" si="2"/>
        <v/>
      </c>
      <c r="AL63" s="236"/>
    </row>
    <row r="64" spans="1:38"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95"/>
      <c r="AH64" s="59">
        <f>SUM('（別紙2-1）4月1日～4月30日'!D64:AG64,'（別紙2-2）5月1日～5月31日'!D64:AH64,'（別紙2-3）6月1日～6月30日'!D64:AG64,'（別紙2-4）7月1日～7月31日'!D64:AH64,'（別紙2-5）8月1日～8月31日'!D64:AH64,'（別紙2-6）9月1日～9月30日'!D64:AG64,'（別紙2-7）10月1日～10月31日'!D64:AH64,'（別紙2-8）11月1日～11月30日'!D64:AG64)</f>
        <v>0</v>
      </c>
      <c r="AJ64" s="112" t="str">
        <f t="shared" si="1"/>
        <v/>
      </c>
      <c r="AK64" s="236" t="str">
        <f t="shared" si="2"/>
        <v/>
      </c>
      <c r="AL64" s="236"/>
    </row>
    <row r="65" spans="1:38"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94"/>
      <c r="AH65" s="36">
        <f>SUM('（別紙2-1）4月1日～4月30日'!D65:AG65,'（別紙2-2）5月1日～5月31日'!D65:AH65,'（別紙2-3）6月1日～6月30日'!D65:AG65,'（別紙2-4）7月1日～7月31日'!D65:AH65,'（別紙2-5）8月1日～8月31日'!D65:AH65,'（別紙2-6）9月1日～9月30日'!D65:AG65,'（別紙2-7）10月1日～10月31日'!D65:AH65,'（別紙2-8）11月1日～11月30日'!D65:AG65)</f>
        <v>0</v>
      </c>
      <c r="AJ65" s="112" t="str">
        <f t="shared" si="1"/>
        <v/>
      </c>
      <c r="AK65" s="236" t="str">
        <f t="shared" si="2"/>
        <v/>
      </c>
      <c r="AL65" s="236"/>
    </row>
    <row r="66" spans="1:38"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94"/>
      <c r="AH66" s="36">
        <f>SUM('（別紙2-1）4月1日～4月30日'!D66:AG66,'（別紙2-2）5月1日～5月31日'!D66:AH66,'（別紙2-3）6月1日～6月30日'!D66:AG66,'（別紙2-4）7月1日～7月31日'!D66:AH66,'（別紙2-5）8月1日～8月31日'!D66:AH66,'（別紙2-6）9月1日～9月30日'!D66:AG66,'（別紙2-7）10月1日～10月31日'!D66:AH66,'（別紙2-8）11月1日～11月30日'!D66:AG66)</f>
        <v>0</v>
      </c>
      <c r="AJ66" s="112" t="str">
        <f t="shared" si="1"/>
        <v/>
      </c>
      <c r="AK66" s="236" t="str">
        <f t="shared" si="2"/>
        <v/>
      </c>
      <c r="AL66" s="236"/>
    </row>
    <row r="67" spans="1:38"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94"/>
      <c r="AH67" s="36">
        <f>SUM('（別紙2-1）4月1日～4月30日'!D67:AG67,'（別紙2-2）5月1日～5月31日'!D67:AH67,'（別紙2-3）6月1日～6月30日'!D67:AG67,'（別紙2-4）7月1日～7月31日'!D67:AH67,'（別紙2-5）8月1日～8月31日'!D67:AH67,'（別紙2-6）9月1日～9月30日'!D67:AG67,'（別紙2-7）10月1日～10月31日'!D67:AH67,'（別紙2-8）11月1日～11月30日'!D67:AG67)</f>
        <v>0</v>
      </c>
      <c r="AJ67" s="112" t="str">
        <f t="shared" si="1"/>
        <v/>
      </c>
      <c r="AK67" s="236" t="str">
        <f t="shared" si="2"/>
        <v/>
      </c>
      <c r="AL67" s="236"/>
    </row>
    <row r="68" spans="1:38"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93"/>
      <c r="AH68" s="38">
        <f>SUM('（別紙2-1）4月1日～4月30日'!D68:AG68,'（別紙2-2）5月1日～5月31日'!D68:AH68,'（別紙2-3）6月1日～6月30日'!D68:AG68,'（別紙2-4）7月1日～7月31日'!D68:AH68,'（別紙2-5）8月1日～8月31日'!D68:AH68,'（別紙2-6）9月1日～9月30日'!D68:AG68,'（別紙2-7）10月1日～10月31日'!D68:AH68,'（別紙2-8）11月1日～11月30日'!D68:AG68)</f>
        <v>0</v>
      </c>
      <c r="AJ68" s="112" t="str">
        <f t="shared" si="1"/>
        <v/>
      </c>
      <c r="AK68" s="236" t="str">
        <f t="shared" si="2"/>
        <v/>
      </c>
      <c r="AL68" s="236"/>
    </row>
    <row r="69" spans="1:38"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96"/>
      <c r="AH69" s="70">
        <f>SUM('（別紙2-1）4月1日～4月30日'!D69:AG69,'（別紙2-2）5月1日～5月31日'!D69:AH69,'（別紙2-3）6月1日～6月30日'!D69:AG69,'（別紙2-4）7月1日～7月31日'!D69:AH69,'（別紙2-5）8月1日～8月31日'!D69:AH69,'（別紙2-6）9月1日～9月30日'!D69:AG69,'（別紙2-7）10月1日～10月31日'!D69:AH69,'（別紙2-8）11月1日～11月30日'!D69:AG69)</f>
        <v>0</v>
      </c>
      <c r="AJ69" s="112" t="str">
        <f t="shared" si="1"/>
        <v/>
      </c>
      <c r="AK69" s="236" t="str">
        <f t="shared" si="2"/>
        <v/>
      </c>
      <c r="AL69" s="236"/>
    </row>
    <row r="70" spans="1:38"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94"/>
      <c r="AH70" s="36">
        <f>SUM('（別紙2-1）4月1日～4月30日'!D70:AG70,'（別紙2-2）5月1日～5月31日'!D70:AH70,'（別紙2-3）6月1日～6月30日'!D70:AG70,'（別紙2-4）7月1日～7月31日'!D70:AH70,'（別紙2-5）8月1日～8月31日'!D70:AH70,'（別紙2-6）9月1日～9月30日'!D70:AG70,'（別紙2-7）10月1日～10月31日'!D70:AH70,'（別紙2-8）11月1日～11月30日'!D70:AG70)</f>
        <v>0</v>
      </c>
      <c r="AJ70" s="112" t="str">
        <f t="shared" si="1"/>
        <v/>
      </c>
      <c r="AK70" s="236" t="str">
        <f t="shared" si="2"/>
        <v/>
      </c>
      <c r="AL70" s="236"/>
    </row>
    <row r="71" spans="1:38"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94"/>
      <c r="AH71" s="36">
        <f>SUM('（別紙2-1）4月1日～4月30日'!D71:AG71,'（別紙2-2）5月1日～5月31日'!D71:AH71,'（別紙2-3）6月1日～6月30日'!D71:AG71,'（別紙2-4）7月1日～7月31日'!D71:AH71,'（別紙2-5）8月1日～8月31日'!D71:AH71,'（別紙2-6）9月1日～9月30日'!D71:AG71,'（別紙2-7）10月1日～10月31日'!D71:AH71,'（別紙2-8）11月1日～11月30日'!D71:AG71)</f>
        <v>0</v>
      </c>
      <c r="AJ71" s="112" t="str">
        <f t="shared" si="1"/>
        <v/>
      </c>
      <c r="AK71" s="236" t="str">
        <f t="shared" si="2"/>
        <v/>
      </c>
      <c r="AL71" s="236"/>
    </row>
    <row r="72" spans="1:38"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94"/>
      <c r="AH72" s="36">
        <f>SUM('（別紙2-1）4月1日～4月30日'!D72:AG72,'（別紙2-2）5月1日～5月31日'!D72:AH72,'（別紙2-3）6月1日～6月30日'!D72:AG72,'（別紙2-4）7月1日～7月31日'!D72:AH72,'（別紙2-5）8月1日～8月31日'!D72:AH72,'（別紙2-6）9月1日～9月30日'!D72:AG72,'（別紙2-7）10月1日～10月31日'!D72:AH72,'（別紙2-8）11月1日～11月30日'!D72:AG72)</f>
        <v>0</v>
      </c>
      <c r="AJ72" s="112" t="str">
        <f t="shared" si="1"/>
        <v/>
      </c>
      <c r="AK72" s="236" t="str">
        <f t="shared" si="2"/>
        <v/>
      </c>
      <c r="AL72" s="236"/>
    </row>
    <row r="73" spans="1:38"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94"/>
      <c r="AH73" s="36">
        <f>SUM('（別紙2-1）4月1日～4月30日'!D73:AG73,'（別紙2-2）5月1日～5月31日'!D73:AH73,'（別紙2-3）6月1日～6月30日'!D73:AG73,'（別紙2-4）7月1日～7月31日'!D73:AH73,'（別紙2-5）8月1日～8月31日'!D73:AH73,'（別紙2-6）9月1日～9月30日'!D73:AG73,'（別紙2-7）10月1日～10月31日'!D73:AH73,'（別紙2-8）11月1日～11月30日'!D73:AG73)</f>
        <v>0</v>
      </c>
      <c r="AJ73" s="112" t="str">
        <f t="shared" si="1"/>
        <v/>
      </c>
      <c r="AK73" s="236" t="str">
        <f t="shared" si="2"/>
        <v/>
      </c>
      <c r="AL73" s="236"/>
    </row>
    <row r="74" spans="1:38"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95"/>
      <c r="AH74" s="59">
        <f>SUM('（別紙2-1）4月1日～4月30日'!D74:AG74,'（別紙2-2）5月1日～5月31日'!D74:AH74,'（別紙2-3）6月1日～6月30日'!D74:AG74,'（別紙2-4）7月1日～7月31日'!D74:AH74,'（別紙2-5）8月1日～8月31日'!D74:AH74,'（別紙2-6）9月1日～9月30日'!D74:AG74,'（別紙2-7）10月1日～10月31日'!D74:AH74,'（別紙2-8）11月1日～11月30日'!D74:AG74)</f>
        <v>0</v>
      </c>
      <c r="AJ74" s="112" t="str">
        <f t="shared" si="1"/>
        <v/>
      </c>
      <c r="AK74" s="236" t="str">
        <f t="shared" si="2"/>
        <v/>
      </c>
      <c r="AL74" s="236"/>
    </row>
    <row r="75" spans="1:38"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94"/>
      <c r="AH75" s="36">
        <f>SUM('（別紙2-1）4月1日～4月30日'!D75:AG75,'（別紙2-2）5月1日～5月31日'!D75:AH75,'（別紙2-3）6月1日～6月30日'!D75:AG75,'（別紙2-4）7月1日～7月31日'!D75:AH75,'（別紙2-5）8月1日～8月31日'!D75:AH75,'（別紙2-6）9月1日～9月30日'!D75:AG75,'（別紙2-7）10月1日～10月31日'!D75:AH75,'（別紙2-8）11月1日～11月30日'!D75:AG75)</f>
        <v>0</v>
      </c>
      <c r="AJ75" s="112" t="str">
        <f t="shared" si="1"/>
        <v/>
      </c>
      <c r="AK75" s="236" t="str">
        <f t="shared" si="2"/>
        <v/>
      </c>
      <c r="AL75" s="236"/>
    </row>
    <row r="76" spans="1:38"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94"/>
      <c r="AH76" s="36">
        <f>SUM('（別紙2-1）4月1日～4月30日'!D76:AG76,'（別紙2-2）5月1日～5月31日'!D76:AH76,'（別紙2-3）6月1日～6月30日'!D76:AG76,'（別紙2-4）7月1日～7月31日'!D76:AH76,'（別紙2-5）8月1日～8月31日'!D76:AH76,'（別紙2-6）9月1日～9月30日'!D76:AG76,'（別紙2-7）10月1日～10月31日'!D76:AH76,'（別紙2-8）11月1日～11月30日'!D76:AG76)</f>
        <v>0</v>
      </c>
      <c r="AJ76" s="112" t="str">
        <f t="shared" si="1"/>
        <v/>
      </c>
      <c r="AK76" s="236" t="str">
        <f t="shared" si="2"/>
        <v/>
      </c>
      <c r="AL76" s="236"/>
    </row>
    <row r="77" spans="1:38"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94"/>
      <c r="AH77" s="36">
        <f>SUM('（別紙2-1）4月1日～4月30日'!D77:AG77,'（別紙2-2）5月1日～5月31日'!D77:AH77,'（別紙2-3）6月1日～6月30日'!D77:AG77,'（別紙2-4）7月1日～7月31日'!D77:AH77,'（別紙2-5）8月1日～8月31日'!D77:AH77,'（別紙2-6）9月1日～9月30日'!D77:AG77,'（別紙2-7）10月1日～10月31日'!D77:AH77,'（別紙2-8）11月1日～11月30日'!D77:AG77)</f>
        <v>0</v>
      </c>
      <c r="AJ77" s="112" t="str">
        <f t="shared" si="1"/>
        <v/>
      </c>
      <c r="AK77" s="236" t="str">
        <f t="shared" si="2"/>
        <v/>
      </c>
      <c r="AL77" s="236"/>
    </row>
    <row r="78" spans="1:38"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93"/>
      <c r="AH78" s="38">
        <f>SUM('（別紙2-1）4月1日～4月30日'!D78:AG78,'（別紙2-2）5月1日～5月31日'!D78:AH78,'（別紙2-3）6月1日～6月30日'!D78:AG78,'（別紙2-4）7月1日～7月31日'!D78:AH78,'（別紙2-5）8月1日～8月31日'!D78:AH78,'（別紙2-6）9月1日～9月30日'!D78:AG78,'（別紙2-7）10月1日～10月31日'!D78:AH78,'（別紙2-8）11月1日～11月30日'!D78:AG78)</f>
        <v>0</v>
      </c>
      <c r="AJ78" s="112" t="str">
        <f t="shared" si="1"/>
        <v/>
      </c>
      <c r="AK78" s="236" t="str">
        <f t="shared" si="2"/>
        <v/>
      </c>
      <c r="AL78" s="236"/>
    </row>
    <row r="79" spans="1:38"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96"/>
      <c r="AH79" s="70">
        <f>SUM('（別紙2-1）4月1日～4月30日'!D79:AG79,'（別紙2-2）5月1日～5月31日'!D79:AH79,'（別紙2-3）6月1日～6月30日'!D79:AG79,'（別紙2-4）7月1日～7月31日'!D79:AH79,'（別紙2-5）8月1日～8月31日'!D79:AH79,'（別紙2-6）9月1日～9月30日'!D79:AG79,'（別紙2-7）10月1日～10月31日'!D79:AH79,'（別紙2-8）11月1日～11月30日'!D79:AG79)</f>
        <v>0</v>
      </c>
      <c r="AJ79" s="112" t="str">
        <f t="shared" ref="AJ79:AJ142" si="3">IFERROR(MATCH(0,INDEX(0/($D79:$AG79&lt;&gt;""),),0),"")</f>
        <v/>
      </c>
      <c r="AK79" s="236" t="str">
        <f t="shared" ref="AK79:AK142" si="4">IFERROR(MATCH(MAX($D79:$AG79)+1,$D79:$AG79,1),"")</f>
        <v/>
      </c>
      <c r="AL79" s="236"/>
    </row>
    <row r="80" spans="1:38"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94"/>
      <c r="AH80" s="36">
        <f>SUM('（別紙2-1）4月1日～4月30日'!D80:AG80,'（別紙2-2）5月1日～5月31日'!D80:AH80,'（別紙2-3）6月1日～6月30日'!D80:AG80,'（別紙2-4）7月1日～7月31日'!D80:AH80,'（別紙2-5）8月1日～8月31日'!D80:AH80,'（別紙2-6）9月1日～9月30日'!D80:AG80,'（別紙2-7）10月1日～10月31日'!D80:AH80,'（別紙2-8）11月1日～11月30日'!D80:AG80)</f>
        <v>0</v>
      </c>
      <c r="AJ80" s="112" t="str">
        <f t="shared" si="3"/>
        <v/>
      </c>
      <c r="AK80" s="236" t="str">
        <f t="shared" si="4"/>
        <v/>
      </c>
      <c r="AL80" s="236"/>
    </row>
    <row r="81" spans="1:38"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94"/>
      <c r="AH81" s="36">
        <f>SUM('（別紙2-1）4月1日～4月30日'!D81:AG81,'（別紙2-2）5月1日～5月31日'!D81:AH81,'（別紙2-3）6月1日～6月30日'!D81:AG81,'（別紙2-4）7月1日～7月31日'!D81:AH81,'（別紙2-5）8月1日～8月31日'!D81:AH81,'（別紙2-6）9月1日～9月30日'!D81:AG81,'（別紙2-7）10月1日～10月31日'!D81:AH81,'（別紙2-8）11月1日～11月30日'!D81:AG81)</f>
        <v>0</v>
      </c>
      <c r="AJ81" s="112" t="str">
        <f t="shared" si="3"/>
        <v/>
      </c>
      <c r="AK81" s="236" t="str">
        <f t="shared" si="4"/>
        <v/>
      </c>
      <c r="AL81" s="236"/>
    </row>
    <row r="82" spans="1:38"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94"/>
      <c r="AH82" s="36">
        <f>SUM('（別紙2-1）4月1日～4月30日'!D82:AG82,'（別紙2-2）5月1日～5月31日'!D82:AH82,'（別紙2-3）6月1日～6月30日'!D82:AG82,'（別紙2-4）7月1日～7月31日'!D82:AH82,'（別紙2-5）8月1日～8月31日'!D82:AH82,'（別紙2-6）9月1日～9月30日'!D82:AG82,'（別紙2-7）10月1日～10月31日'!D82:AH82,'（別紙2-8）11月1日～11月30日'!D82:AG82)</f>
        <v>0</v>
      </c>
      <c r="AJ82" s="112" t="str">
        <f t="shared" si="3"/>
        <v/>
      </c>
      <c r="AK82" s="236" t="str">
        <f t="shared" si="4"/>
        <v/>
      </c>
      <c r="AL82" s="236"/>
    </row>
    <row r="83" spans="1:38"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94"/>
      <c r="AH83" s="36">
        <f>SUM('（別紙2-1）4月1日～4月30日'!D83:AG83,'（別紙2-2）5月1日～5月31日'!D83:AH83,'（別紙2-3）6月1日～6月30日'!D83:AG83,'（別紙2-4）7月1日～7月31日'!D83:AH83,'（別紙2-5）8月1日～8月31日'!D83:AH83,'（別紙2-6）9月1日～9月30日'!D83:AG83,'（別紙2-7）10月1日～10月31日'!D83:AH83,'（別紙2-8）11月1日～11月30日'!D83:AG83)</f>
        <v>0</v>
      </c>
      <c r="AJ83" s="112" t="str">
        <f t="shared" si="3"/>
        <v/>
      </c>
      <c r="AK83" s="236" t="str">
        <f t="shared" si="4"/>
        <v/>
      </c>
      <c r="AL83" s="236"/>
    </row>
    <row r="84" spans="1:38"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95"/>
      <c r="AH84" s="59">
        <f>SUM('（別紙2-1）4月1日～4月30日'!D84:AG84,'（別紙2-2）5月1日～5月31日'!D84:AH84,'（別紙2-3）6月1日～6月30日'!D84:AG84,'（別紙2-4）7月1日～7月31日'!D84:AH84,'（別紙2-5）8月1日～8月31日'!D84:AH84,'（別紙2-6）9月1日～9月30日'!D84:AG84,'（別紙2-7）10月1日～10月31日'!D84:AH84,'（別紙2-8）11月1日～11月30日'!D84:AG84)</f>
        <v>0</v>
      </c>
      <c r="AJ84" s="112" t="str">
        <f t="shared" si="3"/>
        <v/>
      </c>
      <c r="AK84" s="236" t="str">
        <f t="shared" si="4"/>
        <v/>
      </c>
      <c r="AL84" s="236"/>
    </row>
    <row r="85" spans="1:38"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94"/>
      <c r="AH85" s="36">
        <f>SUM('（別紙2-1）4月1日～4月30日'!D85:AG85,'（別紙2-2）5月1日～5月31日'!D85:AH85,'（別紙2-3）6月1日～6月30日'!D85:AG85,'（別紙2-4）7月1日～7月31日'!D85:AH85,'（別紙2-5）8月1日～8月31日'!D85:AH85,'（別紙2-6）9月1日～9月30日'!D85:AG85,'（別紙2-7）10月1日～10月31日'!D85:AH85,'（別紙2-8）11月1日～11月30日'!D85:AG85)</f>
        <v>0</v>
      </c>
      <c r="AJ85" s="112" t="str">
        <f t="shared" si="3"/>
        <v/>
      </c>
      <c r="AK85" s="236" t="str">
        <f t="shared" si="4"/>
        <v/>
      </c>
      <c r="AL85" s="236"/>
    </row>
    <row r="86" spans="1:38"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94"/>
      <c r="AH86" s="36">
        <f>SUM('（別紙2-1）4月1日～4月30日'!D86:AG86,'（別紙2-2）5月1日～5月31日'!D86:AH86,'（別紙2-3）6月1日～6月30日'!D86:AG86,'（別紙2-4）7月1日～7月31日'!D86:AH86,'（別紙2-5）8月1日～8月31日'!D86:AH86,'（別紙2-6）9月1日～9月30日'!D86:AG86,'（別紙2-7）10月1日～10月31日'!D86:AH86,'（別紙2-8）11月1日～11月30日'!D86:AG86)</f>
        <v>0</v>
      </c>
      <c r="AJ86" s="112" t="str">
        <f t="shared" si="3"/>
        <v/>
      </c>
      <c r="AK86" s="236" t="str">
        <f t="shared" si="4"/>
        <v/>
      </c>
      <c r="AL86" s="236"/>
    </row>
    <row r="87" spans="1:38"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94"/>
      <c r="AH87" s="36">
        <f>SUM('（別紙2-1）4月1日～4月30日'!D87:AG87,'（別紙2-2）5月1日～5月31日'!D87:AH87,'（別紙2-3）6月1日～6月30日'!D87:AG87,'（別紙2-4）7月1日～7月31日'!D87:AH87,'（別紙2-5）8月1日～8月31日'!D87:AH87,'（別紙2-6）9月1日～9月30日'!D87:AG87,'（別紙2-7）10月1日～10月31日'!D87:AH87,'（別紙2-8）11月1日～11月30日'!D87:AG87)</f>
        <v>0</v>
      </c>
      <c r="AJ87" s="112" t="str">
        <f t="shared" si="3"/>
        <v/>
      </c>
      <c r="AK87" s="236" t="str">
        <f t="shared" si="4"/>
        <v/>
      </c>
      <c r="AL87" s="236"/>
    </row>
    <row r="88" spans="1:38"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93"/>
      <c r="AH88" s="38">
        <f>SUM('（別紙2-1）4月1日～4月30日'!D88:AG88,'（別紙2-2）5月1日～5月31日'!D88:AH88,'（別紙2-3）6月1日～6月30日'!D88:AG88,'（別紙2-4）7月1日～7月31日'!D88:AH88,'（別紙2-5）8月1日～8月31日'!D88:AH88,'（別紙2-6）9月1日～9月30日'!D88:AG88,'（別紙2-7）10月1日～10月31日'!D88:AH88,'（別紙2-8）11月1日～11月30日'!D88:AG88)</f>
        <v>0</v>
      </c>
      <c r="AJ88" s="112" t="str">
        <f t="shared" si="3"/>
        <v/>
      </c>
      <c r="AK88" s="236" t="str">
        <f t="shared" si="4"/>
        <v/>
      </c>
      <c r="AL88" s="236"/>
    </row>
    <row r="89" spans="1:38"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96"/>
      <c r="AH89" s="70">
        <f>SUM('（別紙2-1）4月1日～4月30日'!D89:AG89,'（別紙2-2）5月1日～5月31日'!D89:AH89,'（別紙2-3）6月1日～6月30日'!D89:AG89,'（別紙2-4）7月1日～7月31日'!D89:AH89,'（別紙2-5）8月1日～8月31日'!D89:AH89,'（別紙2-6）9月1日～9月30日'!D89:AG89,'（別紙2-7）10月1日～10月31日'!D89:AH89,'（別紙2-8）11月1日～11月30日'!D89:AG89)</f>
        <v>0</v>
      </c>
      <c r="AJ89" s="112" t="str">
        <f t="shared" si="3"/>
        <v/>
      </c>
      <c r="AK89" s="236" t="str">
        <f t="shared" si="4"/>
        <v/>
      </c>
      <c r="AL89" s="236"/>
    </row>
    <row r="90" spans="1:38"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94"/>
      <c r="AH90" s="36">
        <f>SUM('（別紙2-1）4月1日～4月30日'!D90:AG90,'（別紙2-2）5月1日～5月31日'!D90:AH90,'（別紙2-3）6月1日～6月30日'!D90:AG90,'（別紙2-4）7月1日～7月31日'!D90:AH90,'（別紙2-5）8月1日～8月31日'!D90:AH90,'（別紙2-6）9月1日～9月30日'!D90:AG90,'（別紙2-7）10月1日～10月31日'!D90:AH90,'（別紙2-8）11月1日～11月30日'!D90:AG90)</f>
        <v>0</v>
      </c>
      <c r="AJ90" s="112" t="str">
        <f t="shared" si="3"/>
        <v/>
      </c>
      <c r="AK90" s="236" t="str">
        <f t="shared" si="4"/>
        <v/>
      </c>
      <c r="AL90" s="236"/>
    </row>
    <row r="91" spans="1:38"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94"/>
      <c r="AH91" s="36">
        <f>SUM('（別紙2-1）4月1日～4月30日'!D91:AG91,'（別紙2-2）5月1日～5月31日'!D91:AH91,'（別紙2-3）6月1日～6月30日'!D91:AG91,'（別紙2-4）7月1日～7月31日'!D91:AH91,'（別紙2-5）8月1日～8月31日'!D91:AH91,'（別紙2-6）9月1日～9月30日'!D91:AG91,'（別紙2-7）10月1日～10月31日'!D91:AH91,'（別紙2-8）11月1日～11月30日'!D91:AG91)</f>
        <v>0</v>
      </c>
      <c r="AJ91" s="112" t="str">
        <f t="shared" si="3"/>
        <v/>
      </c>
      <c r="AK91" s="236" t="str">
        <f t="shared" si="4"/>
        <v/>
      </c>
      <c r="AL91" s="236"/>
    </row>
    <row r="92" spans="1:38"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94"/>
      <c r="AH92" s="36">
        <f>SUM('（別紙2-1）4月1日～4月30日'!D92:AG92,'（別紙2-2）5月1日～5月31日'!D92:AH92,'（別紙2-3）6月1日～6月30日'!D92:AG92,'（別紙2-4）7月1日～7月31日'!D92:AH92,'（別紙2-5）8月1日～8月31日'!D92:AH92,'（別紙2-6）9月1日～9月30日'!D92:AG92,'（別紙2-7）10月1日～10月31日'!D92:AH92,'（別紙2-8）11月1日～11月30日'!D92:AG92)</f>
        <v>0</v>
      </c>
      <c r="AJ92" s="112" t="str">
        <f t="shared" si="3"/>
        <v/>
      </c>
      <c r="AK92" s="236" t="str">
        <f t="shared" si="4"/>
        <v/>
      </c>
      <c r="AL92" s="236"/>
    </row>
    <row r="93" spans="1:38"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94"/>
      <c r="AH93" s="36">
        <f>SUM('（別紙2-1）4月1日～4月30日'!D93:AG93,'（別紙2-2）5月1日～5月31日'!D93:AH93,'（別紙2-3）6月1日～6月30日'!D93:AG93,'（別紙2-4）7月1日～7月31日'!D93:AH93,'（別紙2-5）8月1日～8月31日'!D93:AH93,'（別紙2-6）9月1日～9月30日'!D93:AG93,'（別紙2-7）10月1日～10月31日'!D93:AH93,'（別紙2-8）11月1日～11月30日'!D93:AG93)</f>
        <v>0</v>
      </c>
      <c r="AJ93" s="112" t="str">
        <f t="shared" si="3"/>
        <v/>
      </c>
      <c r="AK93" s="236" t="str">
        <f t="shared" si="4"/>
        <v/>
      </c>
      <c r="AL93" s="236"/>
    </row>
    <row r="94" spans="1:38"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95"/>
      <c r="AH94" s="59">
        <f>SUM('（別紙2-1）4月1日～4月30日'!D94:AG94,'（別紙2-2）5月1日～5月31日'!D94:AH94,'（別紙2-3）6月1日～6月30日'!D94:AG94,'（別紙2-4）7月1日～7月31日'!D94:AH94,'（別紙2-5）8月1日～8月31日'!D94:AH94,'（別紙2-6）9月1日～9月30日'!D94:AG94,'（別紙2-7）10月1日～10月31日'!D94:AH94,'（別紙2-8）11月1日～11月30日'!D94:AG94)</f>
        <v>0</v>
      </c>
      <c r="AJ94" s="112" t="str">
        <f t="shared" si="3"/>
        <v/>
      </c>
      <c r="AK94" s="236" t="str">
        <f t="shared" si="4"/>
        <v/>
      </c>
      <c r="AL94" s="236"/>
    </row>
    <row r="95" spans="1:38"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94"/>
      <c r="AH95" s="36">
        <f>SUM('（別紙2-1）4月1日～4月30日'!D95:AG95,'（別紙2-2）5月1日～5月31日'!D95:AH95,'（別紙2-3）6月1日～6月30日'!D95:AG95,'（別紙2-4）7月1日～7月31日'!D95:AH95,'（別紙2-5）8月1日～8月31日'!D95:AH95,'（別紙2-6）9月1日～9月30日'!D95:AG95,'（別紙2-7）10月1日～10月31日'!D95:AH95,'（別紙2-8）11月1日～11月30日'!D95:AG95)</f>
        <v>0</v>
      </c>
      <c r="AJ95" s="112" t="str">
        <f t="shared" si="3"/>
        <v/>
      </c>
      <c r="AK95" s="236" t="str">
        <f t="shared" si="4"/>
        <v/>
      </c>
      <c r="AL95" s="236"/>
    </row>
    <row r="96" spans="1:38"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94"/>
      <c r="AH96" s="36">
        <f>SUM('（別紙2-1）4月1日～4月30日'!D96:AG96,'（別紙2-2）5月1日～5月31日'!D96:AH96,'（別紙2-3）6月1日～6月30日'!D96:AG96,'（別紙2-4）7月1日～7月31日'!D96:AH96,'（別紙2-5）8月1日～8月31日'!D96:AH96,'（別紙2-6）9月1日～9月30日'!D96:AG96,'（別紙2-7）10月1日～10月31日'!D96:AH96,'（別紙2-8）11月1日～11月30日'!D96:AG96)</f>
        <v>0</v>
      </c>
      <c r="AJ96" s="112" t="str">
        <f t="shared" si="3"/>
        <v/>
      </c>
      <c r="AK96" s="236" t="str">
        <f t="shared" si="4"/>
        <v/>
      </c>
      <c r="AL96" s="236"/>
    </row>
    <row r="97" spans="1:38"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94"/>
      <c r="AH97" s="36">
        <f>SUM('（別紙2-1）4月1日～4月30日'!D97:AG97,'（別紙2-2）5月1日～5月31日'!D97:AH97,'（別紙2-3）6月1日～6月30日'!D97:AG97,'（別紙2-4）7月1日～7月31日'!D97:AH97,'（別紙2-5）8月1日～8月31日'!D97:AH97,'（別紙2-6）9月1日～9月30日'!D97:AG97,'（別紙2-7）10月1日～10月31日'!D97:AH97,'（別紙2-8）11月1日～11月30日'!D97:AG97)</f>
        <v>0</v>
      </c>
      <c r="AJ97" s="112" t="str">
        <f t="shared" si="3"/>
        <v/>
      </c>
      <c r="AK97" s="236" t="str">
        <f t="shared" si="4"/>
        <v/>
      </c>
      <c r="AL97" s="236"/>
    </row>
    <row r="98" spans="1:38"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93"/>
      <c r="AH98" s="38">
        <f>SUM('（別紙2-1）4月1日～4月30日'!D98:AG98,'（別紙2-2）5月1日～5月31日'!D98:AH98,'（別紙2-3）6月1日～6月30日'!D98:AG98,'（別紙2-4）7月1日～7月31日'!D98:AH98,'（別紙2-5）8月1日～8月31日'!D98:AH98,'（別紙2-6）9月1日～9月30日'!D98:AG98,'（別紙2-7）10月1日～10月31日'!D98:AH98,'（別紙2-8）11月1日～11月30日'!D98:AG98)</f>
        <v>0</v>
      </c>
      <c r="AJ98" s="112" t="str">
        <f t="shared" si="3"/>
        <v/>
      </c>
      <c r="AK98" s="236" t="str">
        <f t="shared" si="4"/>
        <v/>
      </c>
      <c r="AL98" s="236"/>
    </row>
    <row r="99" spans="1:38"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96"/>
      <c r="AH99" s="70">
        <f>SUM('（別紙2-1）4月1日～4月30日'!D99:AG99,'（別紙2-2）5月1日～5月31日'!D99:AH99,'（別紙2-3）6月1日～6月30日'!D99:AG99,'（別紙2-4）7月1日～7月31日'!D99:AH99,'（別紙2-5）8月1日～8月31日'!D99:AH99,'（別紙2-6）9月1日～9月30日'!D99:AG99,'（別紙2-7）10月1日～10月31日'!D99:AH99,'（別紙2-8）11月1日～11月30日'!D99:AG99)</f>
        <v>0</v>
      </c>
      <c r="AJ99" s="112" t="str">
        <f t="shared" si="3"/>
        <v/>
      </c>
      <c r="AK99" s="236" t="str">
        <f t="shared" si="4"/>
        <v/>
      </c>
      <c r="AL99" s="236"/>
    </row>
    <row r="100" spans="1:38"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94"/>
      <c r="AH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f>
        <v>0</v>
      </c>
      <c r="AJ100" s="112" t="str">
        <f t="shared" si="3"/>
        <v/>
      </c>
      <c r="AK100" s="236" t="str">
        <f t="shared" si="4"/>
        <v/>
      </c>
      <c r="AL100" s="236"/>
    </row>
    <row r="101" spans="1:38"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94"/>
      <c r="AH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f>
        <v>0</v>
      </c>
      <c r="AJ101" s="112" t="str">
        <f t="shared" si="3"/>
        <v/>
      </c>
      <c r="AK101" s="236" t="str">
        <f t="shared" si="4"/>
        <v/>
      </c>
      <c r="AL101" s="236"/>
    </row>
    <row r="102" spans="1:38"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94"/>
      <c r="AH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f>
        <v>0</v>
      </c>
      <c r="AJ102" s="112" t="str">
        <f t="shared" si="3"/>
        <v/>
      </c>
      <c r="AK102" s="236" t="str">
        <f t="shared" si="4"/>
        <v/>
      </c>
      <c r="AL102" s="236"/>
    </row>
    <row r="103" spans="1:38"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94"/>
      <c r="AH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f>
        <v>0</v>
      </c>
      <c r="AJ103" s="112" t="str">
        <f t="shared" si="3"/>
        <v/>
      </c>
      <c r="AK103" s="236" t="str">
        <f t="shared" si="4"/>
        <v/>
      </c>
      <c r="AL103" s="236"/>
    </row>
    <row r="104" spans="1:38"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95"/>
      <c r="AH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f>
        <v>0</v>
      </c>
      <c r="AJ104" s="112" t="str">
        <f t="shared" si="3"/>
        <v/>
      </c>
      <c r="AK104" s="236" t="str">
        <f t="shared" si="4"/>
        <v/>
      </c>
      <c r="AL104" s="236"/>
    </row>
    <row r="105" spans="1:38"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94"/>
      <c r="AH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f>
        <v>0</v>
      </c>
      <c r="AJ105" s="112" t="str">
        <f t="shared" si="3"/>
        <v/>
      </c>
      <c r="AK105" s="236" t="str">
        <f t="shared" si="4"/>
        <v/>
      </c>
      <c r="AL105" s="236"/>
    </row>
    <row r="106" spans="1:38"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94"/>
      <c r="AH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f>
        <v>0</v>
      </c>
      <c r="AJ106" s="112" t="str">
        <f t="shared" si="3"/>
        <v/>
      </c>
      <c r="AK106" s="236" t="str">
        <f t="shared" si="4"/>
        <v/>
      </c>
      <c r="AL106" s="236"/>
    </row>
    <row r="107" spans="1:38"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94"/>
      <c r="AH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f>
        <v>0</v>
      </c>
      <c r="AJ107" s="112" t="str">
        <f t="shared" si="3"/>
        <v/>
      </c>
      <c r="AK107" s="236" t="str">
        <f t="shared" si="4"/>
        <v/>
      </c>
      <c r="AL107" s="236"/>
    </row>
    <row r="108" spans="1:38"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93"/>
      <c r="AH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f>
        <v>0</v>
      </c>
      <c r="AJ108" s="112" t="str">
        <f t="shared" si="3"/>
        <v/>
      </c>
      <c r="AK108" s="236" t="str">
        <f t="shared" si="4"/>
        <v/>
      </c>
      <c r="AL108" s="236"/>
    </row>
    <row r="109" spans="1:38"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96"/>
      <c r="AH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f>
        <v>0</v>
      </c>
      <c r="AJ109" s="112" t="str">
        <f t="shared" si="3"/>
        <v/>
      </c>
      <c r="AK109" s="236" t="str">
        <f t="shared" si="4"/>
        <v/>
      </c>
      <c r="AL109" s="236"/>
    </row>
    <row r="110" spans="1:38"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94"/>
      <c r="AH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f>
        <v>0</v>
      </c>
      <c r="AJ110" s="112" t="str">
        <f t="shared" si="3"/>
        <v/>
      </c>
      <c r="AK110" s="236" t="str">
        <f t="shared" si="4"/>
        <v/>
      </c>
      <c r="AL110" s="236"/>
    </row>
    <row r="111" spans="1:38"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94"/>
      <c r="AH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f>
        <v>0</v>
      </c>
      <c r="AJ111" s="112" t="str">
        <f t="shared" si="3"/>
        <v/>
      </c>
      <c r="AK111" s="236" t="str">
        <f t="shared" si="4"/>
        <v/>
      </c>
      <c r="AL111" s="236"/>
    </row>
    <row r="112" spans="1:38"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94"/>
      <c r="AH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f>
        <v>0</v>
      </c>
      <c r="AJ112" s="112" t="str">
        <f t="shared" si="3"/>
        <v/>
      </c>
      <c r="AK112" s="236" t="str">
        <f t="shared" si="4"/>
        <v/>
      </c>
      <c r="AL112" s="236"/>
    </row>
    <row r="113" spans="1:38"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94"/>
      <c r="AH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f>
        <v>0</v>
      </c>
      <c r="AJ113" s="112" t="str">
        <f t="shared" si="3"/>
        <v/>
      </c>
      <c r="AK113" s="236" t="str">
        <f t="shared" si="4"/>
        <v/>
      </c>
      <c r="AL113" s="236"/>
    </row>
    <row r="114" spans="1:38"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95"/>
      <c r="AH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f>
        <v>0</v>
      </c>
      <c r="AJ114" s="112" t="str">
        <f t="shared" si="3"/>
        <v/>
      </c>
      <c r="AK114" s="236" t="str">
        <f t="shared" si="4"/>
        <v/>
      </c>
      <c r="AL114" s="236"/>
    </row>
    <row r="115" spans="1:38"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94"/>
      <c r="AH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f>
        <v>0</v>
      </c>
      <c r="AJ115" s="112" t="str">
        <f t="shared" si="3"/>
        <v/>
      </c>
      <c r="AK115" s="236" t="str">
        <f t="shared" si="4"/>
        <v/>
      </c>
      <c r="AL115" s="236"/>
    </row>
    <row r="116" spans="1:38"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94"/>
      <c r="AH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f>
        <v>0</v>
      </c>
      <c r="AJ116" s="112" t="str">
        <f t="shared" si="3"/>
        <v/>
      </c>
      <c r="AK116" s="236" t="str">
        <f t="shared" si="4"/>
        <v/>
      </c>
      <c r="AL116" s="236"/>
    </row>
    <row r="117" spans="1:38"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94"/>
      <c r="AH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f>
        <v>0</v>
      </c>
      <c r="AJ117" s="112" t="str">
        <f t="shared" si="3"/>
        <v/>
      </c>
      <c r="AK117" s="236" t="str">
        <f t="shared" si="4"/>
        <v/>
      </c>
      <c r="AL117" s="236"/>
    </row>
    <row r="118" spans="1:38"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93"/>
      <c r="AH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f>
        <v>0</v>
      </c>
      <c r="AJ118" s="112" t="str">
        <f t="shared" si="3"/>
        <v/>
      </c>
      <c r="AK118" s="236" t="str">
        <f t="shared" si="4"/>
        <v/>
      </c>
      <c r="AL118" s="236"/>
    </row>
    <row r="119" spans="1:38"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96"/>
      <c r="AH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f>
        <v>0</v>
      </c>
      <c r="AJ119" s="112" t="str">
        <f t="shared" si="3"/>
        <v/>
      </c>
      <c r="AK119" s="236" t="str">
        <f t="shared" si="4"/>
        <v/>
      </c>
      <c r="AL119" s="236"/>
    </row>
    <row r="120" spans="1:38"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94"/>
      <c r="AH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f>
        <v>0</v>
      </c>
      <c r="AJ120" s="112" t="str">
        <f t="shared" si="3"/>
        <v/>
      </c>
      <c r="AK120" s="236" t="str">
        <f t="shared" si="4"/>
        <v/>
      </c>
      <c r="AL120" s="236"/>
    </row>
    <row r="121" spans="1:38"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94"/>
      <c r="AH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f>
        <v>0</v>
      </c>
      <c r="AJ121" s="112" t="str">
        <f t="shared" si="3"/>
        <v/>
      </c>
      <c r="AK121" s="236" t="str">
        <f t="shared" si="4"/>
        <v/>
      </c>
      <c r="AL121" s="236"/>
    </row>
    <row r="122" spans="1:38"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94"/>
      <c r="AH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f>
        <v>0</v>
      </c>
      <c r="AJ122" s="112" t="str">
        <f t="shared" si="3"/>
        <v/>
      </c>
      <c r="AK122" s="236" t="str">
        <f t="shared" si="4"/>
        <v/>
      </c>
      <c r="AL122" s="236"/>
    </row>
    <row r="123" spans="1:38"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94"/>
      <c r="AH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f>
        <v>0</v>
      </c>
      <c r="AJ123" s="112" t="str">
        <f t="shared" si="3"/>
        <v/>
      </c>
      <c r="AK123" s="236" t="str">
        <f t="shared" si="4"/>
        <v/>
      </c>
      <c r="AL123" s="236"/>
    </row>
    <row r="124" spans="1:38"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95"/>
      <c r="AH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f>
        <v>0</v>
      </c>
      <c r="AJ124" s="112" t="str">
        <f t="shared" si="3"/>
        <v/>
      </c>
      <c r="AK124" s="236" t="str">
        <f t="shared" si="4"/>
        <v/>
      </c>
      <c r="AL124" s="236"/>
    </row>
    <row r="125" spans="1:38"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94"/>
      <c r="AH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f>
        <v>0</v>
      </c>
      <c r="AJ125" s="112" t="str">
        <f t="shared" si="3"/>
        <v/>
      </c>
      <c r="AK125" s="236" t="str">
        <f t="shared" si="4"/>
        <v/>
      </c>
      <c r="AL125" s="236"/>
    </row>
    <row r="126" spans="1:38"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94"/>
      <c r="AH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f>
        <v>0</v>
      </c>
      <c r="AJ126" s="112" t="str">
        <f t="shared" si="3"/>
        <v/>
      </c>
      <c r="AK126" s="236" t="str">
        <f t="shared" si="4"/>
        <v/>
      </c>
      <c r="AL126" s="236"/>
    </row>
    <row r="127" spans="1:38"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94"/>
      <c r="AH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f>
        <v>0</v>
      </c>
      <c r="AJ127" s="112" t="str">
        <f t="shared" si="3"/>
        <v/>
      </c>
      <c r="AK127" s="236" t="str">
        <f t="shared" si="4"/>
        <v/>
      </c>
      <c r="AL127" s="236"/>
    </row>
    <row r="128" spans="1:38"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93"/>
      <c r="AH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f>
        <v>0</v>
      </c>
      <c r="AJ128" s="112" t="str">
        <f t="shared" si="3"/>
        <v/>
      </c>
      <c r="AK128" s="236" t="str">
        <f t="shared" si="4"/>
        <v/>
      </c>
      <c r="AL128" s="236"/>
    </row>
    <row r="129" spans="1:38"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96"/>
      <c r="AH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f>
        <v>0</v>
      </c>
      <c r="AJ129" s="112" t="str">
        <f t="shared" si="3"/>
        <v/>
      </c>
      <c r="AK129" s="236" t="str">
        <f t="shared" si="4"/>
        <v/>
      </c>
      <c r="AL129" s="236"/>
    </row>
    <row r="130" spans="1:38"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94"/>
      <c r="AH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f>
        <v>0</v>
      </c>
      <c r="AJ130" s="112" t="str">
        <f t="shared" si="3"/>
        <v/>
      </c>
      <c r="AK130" s="236" t="str">
        <f t="shared" si="4"/>
        <v/>
      </c>
      <c r="AL130" s="236"/>
    </row>
    <row r="131" spans="1:38"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94"/>
      <c r="AH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f>
        <v>0</v>
      </c>
      <c r="AJ131" s="112" t="str">
        <f t="shared" si="3"/>
        <v/>
      </c>
      <c r="AK131" s="236" t="str">
        <f t="shared" si="4"/>
        <v/>
      </c>
      <c r="AL131" s="236"/>
    </row>
    <row r="132" spans="1:38"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94"/>
      <c r="AH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f>
        <v>0</v>
      </c>
      <c r="AJ132" s="112" t="str">
        <f t="shared" si="3"/>
        <v/>
      </c>
      <c r="AK132" s="236" t="str">
        <f t="shared" si="4"/>
        <v/>
      </c>
      <c r="AL132" s="236"/>
    </row>
    <row r="133" spans="1:38"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94"/>
      <c r="AH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f>
        <v>0</v>
      </c>
      <c r="AJ133" s="112" t="str">
        <f t="shared" si="3"/>
        <v/>
      </c>
      <c r="AK133" s="236" t="str">
        <f t="shared" si="4"/>
        <v/>
      </c>
      <c r="AL133" s="236"/>
    </row>
    <row r="134" spans="1:38"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95"/>
      <c r="AH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f>
        <v>0</v>
      </c>
      <c r="AJ134" s="112" t="str">
        <f t="shared" si="3"/>
        <v/>
      </c>
      <c r="AK134" s="236" t="str">
        <f t="shared" si="4"/>
        <v/>
      </c>
      <c r="AL134" s="236"/>
    </row>
    <row r="135" spans="1:38"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94"/>
      <c r="AH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f>
        <v>0</v>
      </c>
      <c r="AJ135" s="112" t="str">
        <f t="shared" si="3"/>
        <v/>
      </c>
      <c r="AK135" s="236" t="str">
        <f t="shared" si="4"/>
        <v/>
      </c>
      <c r="AL135" s="236"/>
    </row>
    <row r="136" spans="1:38"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94"/>
      <c r="AH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f>
        <v>0</v>
      </c>
      <c r="AJ136" s="112" t="str">
        <f t="shared" si="3"/>
        <v/>
      </c>
      <c r="AK136" s="236" t="str">
        <f t="shared" si="4"/>
        <v/>
      </c>
      <c r="AL136" s="236"/>
    </row>
    <row r="137" spans="1:38"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94"/>
      <c r="AH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f>
        <v>0</v>
      </c>
      <c r="AJ137" s="112" t="str">
        <f t="shared" si="3"/>
        <v/>
      </c>
      <c r="AK137" s="236" t="str">
        <f t="shared" si="4"/>
        <v/>
      </c>
      <c r="AL137" s="236"/>
    </row>
    <row r="138" spans="1:38"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93"/>
      <c r="AH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f>
        <v>0</v>
      </c>
      <c r="AJ138" s="112" t="str">
        <f t="shared" si="3"/>
        <v/>
      </c>
      <c r="AK138" s="236" t="str">
        <f t="shared" si="4"/>
        <v/>
      </c>
      <c r="AL138" s="236"/>
    </row>
    <row r="139" spans="1:38"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96"/>
      <c r="AH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f>
        <v>0</v>
      </c>
      <c r="AJ139" s="112" t="str">
        <f t="shared" si="3"/>
        <v/>
      </c>
      <c r="AK139" s="236" t="str">
        <f t="shared" si="4"/>
        <v/>
      </c>
      <c r="AL139" s="236"/>
    </row>
    <row r="140" spans="1:38"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94"/>
      <c r="AH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f>
        <v>0</v>
      </c>
      <c r="AJ140" s="112" t="str">
        <f t="shared" si="3"/>
        <v/>
      </c>
      <c r="AK140" s="236" t="str">
        <f t="shared" si="4"/>
        <v/>
      </c>
      <c r="AL140" s="236"/>
    </row>
    <row r="141" spans="1:38"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94"/>
      <c r="AH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f>
        <v>0</v>
      </c>
      <c r="AJ141" s="112" t="str">
        <f t="shared" si="3"/>
        <v/>
      </c>
      <c r="AK141" s="236" t="str">
        <f t="shared" si="4"/>
        <v/>
      </c>
      <c r="AL141" s="236"/>
    </row>
    <row r="142" spans="1:38"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94"/>
      <c r="AH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f>
        <v>0</v>
      </c>
      <c r="AJ142" s="112" t="str">
        <f t="shared" si="3"/>
        <v/>
      </c>
      <c r="AK142" s="236" t="str">
        <f t="shared" si="4"/>
        <v/>
      </c>
      <c r="AL142" s="236"/>
    </row>
    <row r="143" spans="1:38"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94"/>
      <c r="AH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f>
        <v>0</v>
      </c>
      <c r="AJ143" s="112" t="str">
        <f t="shared" ref="AJ143:AJ163" si="5">IFERROR(MATCH(0,INDEX(0/($D143:$AG143&lt;&gt;""),),0),"")</f>
        <v/>
      </c>
      <c r="AK143" s="236" t="str">
        <f t="shared" ref="AK143:AK163" si="6">IFERROR(MATCH(MAX($D143:$AG143)+1,$D143:$AG143,1),"")</f>
        <v/>
      </c>
      <c r="AL143" s="236"/>
    </row>
    <row r="144" spans="1:38"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95"/>
      <c r="AH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f>
        <v>0</v>
      </c>
      <c r="AJ144" s="112" t="str">
        <f t="shared" si="5"/>
        <v/>
      </c>
      <c r="AK144" s="236" t="str">
        <f t="shared" si="6"/>
        <v/>
      </c>
      <c r="AL144" s="236"/>
    </row>
    <row r="145" spans="1:38"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94"/>
      <c r="AH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f>
        <v>0</v>
      </c>
      <c r="AJ145" s="112" t="str">
        <f t="shared" si="5"/>
        <v/>
      </c>
      <c r="AK145" s="236" t="str">
        <f t="shared" si="6"/>
        <v/>
      </c>
      <c r="AL145" s="236"/>
    </row>
    <row r="146" spans="1:38"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94"/>
      <c r="AH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f>
        <v>0</v>
      </c>
      <c r="AJ146" s="112" t="str">
        <f t="shared" si="5"/>
        <v/>
      </c>
      <c r="AK146" s="236" t="str">
        <f t="shared" si="6"/>
        <v/>
      </c>
      <c r="AL146" s="236"/>
    </row>
    <row r="147" spans="1:38"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94"/>
      <c r="AH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f>
        <v>0</v>
      </c>
      <c r="AJ147" s="112" t="str">
        <f t="shared" si="5"/>
        <v/>
      </c>
      <c r="AK147" s="236" t="str">
        <f t="shared" si="6"/>
        <v/>
      </c>
      <c r="AL147" s="236"/>
    </row>
    <row r="148" spans="1:38"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93"/>
      <c r="AH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f>
        <v>0</v>
      </c>
      <c r="AJ148" s="112" t="str">
        <f t="shared" si="5"/>
        <v/>
      </c>
      <c r="AK148" s="236" t="str">
        <f t="shared" si="6"/>
        <v/>
      </c>
      <c r="AL148" s="236"/>
    </row>
    <row r="149" spans="1:38"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96"/>
      <c r="AH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f>
        <v>0</v>
      </c>
      <c r="AJ149" s="112" t="str">
        <f t="shared" si="5"/>
        <v/>
      </c>
      <c r="AK149" s="236" t="str">
        <f t="shared" si="6"/>
        <v/>
      </c>
      <c r="AL149" s="236"/>
    </row>
    <row r="150" spans="1:38"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94"/>
      <c r="AH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f>
        <v>0</v>
      </c>
      <c r="AJ150" s="112" t="str">
        <f t="shared" si="5"/>
        <v/>
      </c>
      <c r="AK150" s="236" t="str">
        <f t="shared" si="6"/>
        <v/>
      </c>
      <c r="AL150" s="236"/>
    </row>
    <row r="151" spans="1:38"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94"/>
      <c r="AH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f>
        <v>0</v>
      </c>
      <c r="AJ151" s="112" t="str">
        <f t="shared" si="5"/>
        <v/>
      </c>
      <c r="AK151" s="236" t="str">
        <f t="shared" si="6"/>
        <v/>
      </c>
      <c r="AL151" s="236"/>
    </row>
    <row r="152" spans="1:38"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94"/>
      <c r="AH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f>
        <v>0</v>
      </c>
      <c r="AJ152" s="112" t="str">
        <f t="shared" si="5"/>
        <v/>
      </c>
      <c r="AK152" s="236" t="str">
        <f t="shared" si="6"/>
        <v/>
      </c>
      <c r="AL152" s="236"/>
    </row>
    <row r="153" spans="1:38"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94"/>
      <c r="AH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f>
        <v>0</v>
      </c>
      <c r="AJ153" s="112" t="str">
        <f t="shared" si="5"/>
        <v/>
      </c>
      <c r="AK153" s="236" t="str">
        <f t="shared" si="6"/>
        <v/>
      </c>
      <c r="AL153" s="236"/>
    </row>
    <row r="154" spans="1:38"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95"/>
      <c r="AH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f>
        <v>0</v>
      </c>
      <c r="AJ154" s="112" t="str">
        <f t="shared" si="5"/>
        <v/>
      </c>
      <c r="AK154" s="236" t="str">
        <f t="shared" si="6"/>
        <v/>
      </c>
      <c r="AL154" s="236"/>
    </row>
    <row r="155" spans="1:38"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94"/>
      <c r="AH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f>
        <v>0</v>
      </c>
      <c r="AJ155" s="112" t="str">
        <f t="shared" si="5"/>
        <v/>
      </c>
      <c r="AK155" s="236" t="str">
        <f t="shared" si="6"/>
        <v/>
      </c>
      <c r="AL155" s="236"/>
    </row>
    <row r="156" spans="1:38"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94"/>
      <c r="AH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f>
        <v>0</v>
      </c>
      <c r="AJ156" s="112" t="str">
        <f t="shared" si="5"/>
        <v/>
      </c>
      <c r="AK156" s="236" t="str">
        <f t="shared" si="6"/>
        <v/>
      </c>
      <c r="AL156" s="236"/>
    </row>
    <row r="157" spans="1:38"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94"/>
      <c r="AH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f>
        <v>0</v>
      </c>
      <c r="AJ157" s="112" t="str">
        <f t="shared" si="5"/>
        <v/>
      </c>
      <c r="AK157" s="236" t="str">
        <f t="shared" si="6"/>
        <v/>
      </c>
      <c r="AL157" s="236"/>
    </row>
    <row r="158" spans="1:38"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93"/>
      <c r="AH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f>
        <v>0</v>
      </c>
      <c r="AJ158" s="112" t="str">
        <f t="shared" si="5"/>
        <v/>
      </c>
      <c r="AK158" s="236" t="str">
        <f t="shared" si="6"/>
        <v/>
      </c>
      <c r="AL158" s="236"/>
    </row>
    <row r="159" spans="1:38"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96"/>
      <c r="AH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f>
        <v>0</v>
      </c>
      <c r="AJ159" s="112" t="str">
        <f t="shared" si="5"/>
        <v/>
      </c>
      <c r="AK159" s="236" t="str">
        <f t="shared" si="6"/>
        <v/>
      </c>
      <c r="AL159" s="236"/>
    </row>
    <row r="160" spans="1:38"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94"/>
      <c r="AH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f>
        <v>0</v>
      </c>
      <c r="AJ160" s="112" t="str">
        <f t="shared" si="5"/>
        <v/>
      </c>
      <c r="AK160" s="236" t="str">
        <f t="shared" si="6"/>
        <v/>
      </c>
      <c r="AL160" s="236"/>
    </row>
    <row r="161" spans="1:38"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94"/>
      <c r="AH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f>
        <v>0</v>
      </c>
      <c r="AJ161" s="112" t="str">
        <f t="shared" si="5"/>
        <v/>
      </c>
      <c r="AK161" s="236" t="str">
        <f t="shared" si="6"/>
        <v/>
      </c>
      <c r="AL161" s="236"/>
    </row>
    <row r="162" spans="1:38"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94"/>
      <c r="AH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f>
        <v>0</v>
      </c>
      <c r="AJ162" s="112" t="str">
        <f t="shared" si="5"/>
        <v/>
      </c>
      <c r="AK162" s="236" t="str">
        <f t="shared" si="6"/>
        <v/>
      </c>
      <c r="AL162" s="236"/>
    </row>
    <row r="163" spans="1:38"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93"/>
      <c r="AH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f>
        <v>0</v>
      </c>
      <c r="AJ163" s="112" t="str">
        <f t="shared" si="5"/>
        <v/>
      </c>
      <c r="AK163" s="236" t="str">
        <f t="shared" si="6"/>
        <v/>
      </c>
    </row>
    <row r="164" spans="1:38" ht="30" hidden="1" customHeight="1" x14ac:dyDescent="0.25">
      <c r="A164" s="29" t="s">
        <v>159</v>
      </c>
      <c r="B164" s="29"/>
      <c r="C164" s="29"/>
      <c r="D164" s="29">
        <f t="shared" ref="D164:AG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SUM(D164:AG164)</f>
        <v>0</v>
      </c>
    </row>
    <row r="165" spans="1:38" ht="30" hidden="1" customHeight="1" x14ac:dyDescent="0.25">
      <c r="A165" s="30" t="s">
        <v>160</v>
      </c>
      <c r="B165" s="29" t="s">
        <v>4</v>
      </c>
      <c r="C165" s="29"/>
      <c r="D165" s="29">
        <f>IF(D164&gt;=10,D164,0)</f>
        <v>0</v>
      </c>
      <c r="E165" s="29">
        <f t="shared" ref="E165:AG165" si="8">IF(E164&gt;=10,E164,0)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SUM(D165:AG165)</f>
        <v>0</v>
      </c>
      <c r="AJ165" s="113"/>
      <c r="AL165" s="113"/>
    </row>
    <row r="166" spans="1:38" ht="30" hidden="1" customHeight="1" thickBot="1" x14ac:dyDescent="0.3">
      <c r="A166" s="30" t="s">
        <v>160</v>
      </c>
      <c r="B166" s="29" t="s">
        <v>12</v>
      </c>
      <c r="C166" s="29"/>
      <c r="D166" s="29">
        <f>IF(D164&gt;=4,D164,0)</f>
        <v>0</v>
      </c>
      <c r="E166" s="29">
        <f t="shared" ref="E166:AG166" si="9">IF(E164&gt;=4,E164,0)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SUM(D166:AG166)</f>
        <v>0</v>
      </c>
    </row>
    <row r="167" spans="1:38" ht="29.25" hidden="1" customHeight="1" x14ac:dyDescent="0.25">
      <c r="A167" s="30" t="s">
        <v>161</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38" ht="29.25" customHeight="1" x14ac:dyDescent="0.25"/>
    <row r="169" spans="1:38" ht="29.25" customHeight="1" x14ac:dyDescent="0.25"/>
    <row r="170" spans="1:38" ht="29.25" customHeight="1" x14ac:dyDescent="0.25"/>
  </sheetData>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H6:O6">
    <cfRule type="expression" dxfId="52" priority="14">
      <formula>$H$6&lt;&gt;""</formula>
    </cfRule>
  </conditionalFormatting>
  <conditionalFormatting sqref="AC5:AH5">
    <cfRule type="expression" dxfId="51" priority="15">
      <formula>$AH$5&lt;&gt;""</formula>
    </cfRule>
  </conditionalFormatting>
  <conditionalFormatting sqref="T8:AH8">
    <cfRule type="expression" dxfId="50" priority="62">
      <formula>$AH$8&lt;&gt;""</formula>
    </cfRule>
  </conditionalFormatting>
  <conditionalFormatting sqref="AB6:AH6">
    <cfRule type="expression" dxfId="49" priority="58">
      <formula>$AH$6&lt;&gt;""</formula>
    </cfRule>
  </conditionalFormatting>
  <conditionalFormatting sqref="U7:AH7">
    <cfRule type="expression" dxfId="48" priority="60">
      <formula>$AH$7&lt;&gt;""</formula>
    </cfRule>
  </conditionalFormatting>
  <conditionalFormatting sqref="D14:AG163">
    <cfRule type="cellIs" dxfId="47" priority="136" operator="equal">
      <formula>1</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G163">
      <formula1>1</formula1>
    </dataValidation>
    <dataValidation allowBlank="1" showInputMessage="1" showErrorMessage="1" promptTitle="別紙1より施設種別を選択してください。" prompt="選択内容が自動で反映されます。" sqref="H5:R5"/>
    <dataValidation allowBlank="1" showInputMessage="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D72DE111-A60A-40AE-8332-35287B272DC0}">
            <xm:f>集計シート!$W14="×"</xm:f>
            <x14:dxf>
              <fill>
                <patternFill>
                  <bgColor rgb="FFFF0000"/>
                </patternFill>
              </fill>
            </x14:dxf>
          </x14:cfRule>
          <x14:cfRule type="expression" priority="5" id="{AFFE15F8-C2B7-420C-B9EC-5E04FF6CF5D3}">
            <xm:f>集計シート!$V14="×"</xm:f>
            <x14:dxf>
              <fill>
                <patternFill>
                  <bgColor rgb="FFFF0000"/>
                </patternFill>
              </fill>
            </x14:dxf>
          </x14:cfRule>
          <x14:cfRule type="expression" priority="6" id="{4EF139BC-EE7E-493E-BF69-698ED88A78C6}">
            <xm:f>集計シート!$U14="×"</xm:f>
            <x14:dxf>
              <fill>
                <patternFill>
                  <bgColor rgb="FFFF0000"/>
                </patternFill>
              </fill>
            </x14:dxf>
          </x14:cfRule>
          <xm:sqref>D14:AG163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（別紙１）チェックリスト</vt:lpstr>
      <vt:lpstr>（別紙2-1）4月1日～4月30日</vt:lpstr>
      <vt:lpstr>（別紙2-2）5月1日～5月31日</vt:lpstr>
      <vt:lpstr>（別紙2-3）6月1日～6月30日</vt:lpstr>
      <vt:lpstr>（別紙2-4）7月1日～7月31日</vt:lpstr>
      <vt:lpstr>（別紙2-5）8月1日～8月31日</vt:lpstr>
      <vt:lpstr>（別紙2-6）9月1日～9月30日</vt:lpstr>
      <vt:lpstr>（別紙2-7）10月1日～10月31日</vt:lpstr>
      <vt:lpstr>（別紙2-8）11月1日～11月30日</vt:lpstr>
      <vt:lpstr>（別紙2-9）12月1日～12月31日</vt:lpstr>
      <vt:lpstr>（別紙2-10）1月1日～1月31日</vt:lpstr>
      <vt:lpstr>（別紙2-11）2月1日～2月29日</vt:lpstr>
      <vt:lpstr>（別紙2-12）3月1日～3月31日</vt:lpstr>
      <vt:lpstr>集計シート</vt:lpstr>
      <vt:lpstr>転記シート</vt:lpstr>
      <vt:lpstr>'（別紙１）チェックリスト'!Print_Area</vt:lpstr>
      <vt:lpstr>'（別紙2-1）4月1日～4月30日'!Print_Area</vt:lpstr>
      <vt:lpstr>'（別紙2-10）1月1日～1月31日'!Print_Area</vt:lpstr>
      <vt:lpstr>'（別紙2-11）2月1日～2月29日'!Print_Area</vt:lpstr>
      <vt:lpstr>'（別紙2-12）3月1日～3月31日'!Print_Area</vt:lpstr>
      <vt:lpstr>'（別紙2-2）5月1日～5月31日'!Print_Area</vt:lpstr>
      <vt:lpstr>'（別紙2-3）6月1日～6月30日'!Print_Area</vt:lpstr>
      <vt:lpstr>'（別紙2-4）7月1日～7月31日'!Print_Area</vt:lpstr>
      <vt:lpstr>'（別紙2-5）8月1日～8月31日'!Print_Area</vt:lpstr>
      <vt:lpstr>'（別紙2-6）9月1日～9月30日'!Print_Area</vt:lpstr>
      <vt:lpstr>'（別紙2-7）10月1日～10月31日'!Print_Area</vt:lpstr>
      <vt:lpstr>'（別紙2-8）11月1日～11月30日'!Print_Area</vt:lpstr>
      <vt:lpstr>'（別紙2-9）12月1日～12月31日'!Print_Area</vt:lpstr>
      <vt:lpstr>集計シート!Print_Area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市川　真由</cp:lastModifiedBy>
  <cp:lastPrinted>2023-05-02T06:54:20Z</cp:lastPrinted>
  <dcterms:created xsi:type="dcterms:W3CDTF">2022-03-03T11:06:36Z</dcterms:created>
  <dcterms:modified xsi:type="dcterms:W3CDTF">2023-10-18T10:02:00Z</dcterms:modified>
</cp:coreProperties>
</file>