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596" firstSheet="11" activeTab="13"/>
  </bookViews>
  <sheets>
    <sheet name="０作成にあたっての注意事項" sheetId="1" r:id="rId1"/>
    <sheet name="表紙" sheetId="2" r:id="rId2"/>
    <sheet name="１事業主体　２事業概要" sheetId="3" r:id="rId3"/>
    <sheet name="３建物概要" sheetId="4" r:id="rId4"/>
    <sheet name="４サービス内容" sheetId="5" r:id="rId5"/>
    <sheet name="５職員体制" sheetId="6" r:id="rId6"/>
    <sheet name="６利用料金" sheetId="7" r:id="rId7"/>
    <sheet name="７入居者状況" sheetId="8" r:id="rId8"/>
    <sheet name="８苦情等体制　９情報開示" sheetId="9" r:id="rId9"/>
    <sheet name="10その他" sheetId="10" r:id="rId10"/>
    <sheet name="別添１" sheetId="11" r:id="rId11"/>
    <sheet name="別添３" sheetId="12" r:id="rId12"/>
    <sheet name="別添４ " sheetId="13" r:id="rId13"/>
    <sheet name="サービス一覧" sheetId="14" r:id="rId14"/>
  </sheets>
  <definedNames>
    <definedName name="_xlnm.Print_Area" localSheetId="0">'０作成にあたっての注意事項'!$A$1:$K$12</definedName>
    <definedName name="_xlnm.Print_Area" localSheetId="9">'10その他'!$A$1:$L$45</definedName>
    <definedName name="_xlnm.Print_Area" localSheetId="2">'１事業主体　２事業概要'!$A$1:$I$49</definedName>
    <definedName name="_xlnm.Print_Area" localSheetId="3">'３建物概要'!$A$1:$L$38</definedName>
    <definedName name="_xlnm.Print_Area" localSheetId="4">'４サービス内容'!$A$1:$I$146</definedName>
    <definedName name="_xlnm.Print_Area" localSheetId="5">'５職員体制'!$A$1:$N$68</definedName>
    <definedName name="_xlnm.Print_Area" localSheetId="6">'６利用料金'!$A$1:$N$69</definedName>
    <definedName name="_xlnm.Print_Area" localSheetId="7">'７入居者状況'!$A$1:$L$40</definedName>
    <definedName name="_xlnm.Print_Area" localSheetId="8">'８苦情等体制　９情報開示'!$A$1:$L$53</definedName>
    <definedName name="_xlnm.Print_Area" localSheetId="1">'表紙'!$A$1:$I$52</definedName>
    <definedName name="_xlnm.Print_Area" localSheetId="10">'別添１'!$A$1:$E$52</definedName>
    <definedName name="_xlnm.Print_Area" localSheetId="11">'別添３'!$A$1:$N$70</definedName>
    <definedName name="_xlnm.Print_Area" localSheetId="12">'別添４ '!$A$1:$L$41</definedName>
  </definedNames>
  <calcPr fullCalcOnLoad="1"/>
</workbook>
</file>

<file path=xl/comments10.xml><?xml version="1.0" encoding="utf-8"?>
<comments xmlns="http://schemas.openxmlformats.org/spreadsheetml/2006/main">
  <authors>
    <author>KJL</author>
  </authors>
  <commentList>
    <comment ref="E7" authorId="0">
      <text>
        <r>
          <rPr>
            <b/>
            <sz val="9"/>
            <rFont val="ＭＳ Ｐゴシック"/>
            <family val="3"/>
          </rPr>
          <t>KJL:</t>
        </r>
        <r>
          <rPr>
            <sz val="9"/>
            <rFont val="ＭＳ Ｐゴシック"/>
            <family val="3"/>
          </rPr>
          <t xml:space="preserve">
特定重説より引用</t>
        </r>
      </text>
    </comment>
    <comment ref="E8" authorId="0">
      <text>
        <r>
          <rPr>
            <b/>
            <sz val="9"/>
            <rFont val="ＭＳ Ｐゴシック"/>
            <family val="3"/>
          </rPr>
          <t>KJL:</t>
        </r>
        <r>
          <rPr>
            <sz val="9"/>
            <rFont val="ＭＳ Ｐゴシック"/>
            <family val="3"/>
          </rPr>
          <t xml:space="preserve">
特定重説より引用</t>
        </r>
      </text>
    </comment>
  </commentList>
</comments>
</file>

<file path=xl/comments11.xml><?xml version="1.0" encoding="utf-8"?>
<comments xmlns="http://schemas.openxmlformats.org/spreadsheetml/2006/main">
  <authors>
    <author>KJL</author>
  </authors>
  <commentList>
    <comment ref="C9" authorId="0">
      <text>
        <r>
          <rPr>
            <b/>
            <sz val="9"/>
            <rFont val="ＭＳ Ｐゴシック"/>
            <family val="3"/>
          </rPr>
          <t>KJL:</t>
        </r>
        <r>
          <rPr>
            <sz val="9"/>
            <rFont val="ＭＳ Ｐゴシック"/>
            <family val="3"/>
          </rPr>
          <t xml:space="preserve">
守口閉鎖した</t>
        </r>
      </text>
    </comment>
    <comment ref="C33" authorId="0">
      <text>
        <r>
          <rPr>
            <b/>
            <sz val="9"/>
            <rFont val="ＭＳ Ｐゴシック"/>
            <family val="3"/>
          </rPr>
          <t>KJL:</t>
        </r>
        <r>
          <rPr>
            <sz val="9"/>
            <rFont val="ＭＳ Ｐゴシック"/>
            <family val="3"/>
          </rPr>
          <t xml:space="preserve">
守口閉鎖した</t>
        </r>
      </text>
    </comment>
  </commentList>
</comments>
</file>

<file path=xl/comments14.xml><?xml version="1.0" encoding="utf-8"?>
<comments xmlns="http://schemas.openxmlformats.org/spreadsheetml/2006/main">
  <authors>
    <author>kawakubo-s</author>
  </authors>
  <commentList>
    <comment ref="F13" authorId="0">
      <text>
        <r>
          <rPr>
            <b/>
            <sz val="14"/>
            <rFont val="ＭＳ Ｐゴシック"/>
            <family val="3"/>
          </rPr>
          <t>互助サービス費の範囲内で十分対応可能と考える。</t>
        </r>
        <r>
          <rPr>
            <sz val="9"/>
            <rFont val="ＭＳ Ｐゴシック"/>
            <family val="3"/>
          </rPr>
          <t xml:space="preserve">
</t>
        </r>
      </text>
    </comment>
    <comment ref="B48" authorId="0">
      <text>
        <r>
          <rPr>
            <b/>
            <sz val="36"/>
            <rFont val="ＭＳ Ｐゴシック"/>
            <family val="3"/>
          </rPr>
          <t>しみず:厚労省指針に則り追加　0205</t>
        </r>
        <r>
          <rPr>
            <sz val="9"/>
            <rFont val="ＭＳ Ｐゴシック"/>
            <family val="3"/>
          </rPr>
          <t xml:space="preserve">
</t>
        </r>
      </text>
    </comment>
    <comment ref="F60" authorId="0">
      <text>
        <r>
          <rPr>
            <b/>
            <sz val="14"/>
            <rFont val="ＭＳ Ｐゴシック"/>
            <family val="3"/>
          </rPr>
          <t>現状同額にて提供しており、仮に値上げとなった際の説明に窮すると考える。
入居時契約に明記されていないこと。　
また実際の提供件数が少なく、金額差を説明する労力を割いてまでする必要性を感じないこと。</t>
        </r>
        <r>
          <rPr>
            <sz val="14"/>
            <rFont val="ＭＳ Ｐゴシック"/>
            <family val="3"/>
          </rPr>
          <t xml:space="preserve">
</t>
        </r>
      </text>
    </comment>
    <comment ref="I60" authorId="0">
      <text>
        <r>
          <rPr>
            <b/>
            <sz val="14"/>
            <rFont val="ＭＳ Ｐゴシック"/>
            <family val="3"/>
          </rPr>
          <t>現状同額にて提供しており、仮に値上げとなった際の説明に窮すると考える。
入居時契約に明記されていないこと。　
また実際の提供件数が少なく、金額差を説明する労力を割いてまでする必要性を感じないこと。</t>
        </r>
        <r>
          <rPr>
            <sz val="14"/>
            <rFont val="ＭＳ Ｐゴシック"/>
            <family val="3"/>
          </rPr>
          <t xml:space="preserve">
</t>
        </r>
      </text>
    </comment>
    <comment ref="L60" authorId="0">
      <text>
        <r>
          <rPr>
            <b/>
            <sz val="14"/>
            <rFont val="ＭＳ Ｐゴシック"/>
            <family val="3"/>
          </rPr>
          <t>現状同額にて提供しており、仮に値上げとなった際の説明に窮すると考える。
入居時契約に明記されていないこと。　
また実際の提供件数が少なく、金額差を説明する労力を割いてまでする必要性を感じないこと。</t>
        </r>
        <r>
          <rPr>
            <sz val="14"/>
            <rFont val="ＭＳ Ｐゴシック"/>
            <family val="3"/>
          </rPr>
          <t xml:space="preserve">
</t>
        </r>
      </text>
    </comment>
  </commentList>
</comments>
</file>

<file path=xl/comments5.xml><?xml version="1.0" encoding="utf-8"?>
<comments xmlns="http://schemas.openxmlformats.org/spreadsheetml/2006/main">
  <authors>
    <author>Preferred Customer</author>
  </authors>
  <commentList>
    <comment ref="I48" authorId="0">
      <text>
        <r>
          <rPr>
            <b/>
            <sz val="9"/>
            <rFont val="ＭＳ Ｐゴシック"/>
            <family val="3"/>
          </rPr>
          <t>2018/4　営業岩橋追加</t>
        </r>
      </text>
    </comment>
    <comment ref="I50" authorId="0">
      <text>
        <r>
          <rPr>
            <b/>
            <sz val="9"/>
            <rFont val="ＭＳ Ｐゴシック"/>
            <family val="3"/>
          </rPr>
          <t>2018/4　営業岩橋追加</t>
        </r>
      </text>
    </comment>
  </commentList>
</comments>
</file>

<file path=xl/comments7.xml><?xml version="1.0" encoding="utf-8"?>
<comments xmlns="http://schemas.openxmlformats.org/spreadsheetml/2006/main">
  <authors>
    <author>Preferred Customer</author>
  </authors>
  <commentList>
    <comment ref="G45" authorId="0">
      <text>
        <r>
          <rPr>
            <b/>
            <sz val="9"/>
            <rFont val="ＭＳ Ｐゴシック"/>
            <family val="3"/>
          </rPr>
          <t>2018/4　営業岩橋追加</t>
        </r>
      </text>
    </comment>
    <comment ref="G46" authorId="0">
      <text>
        <r>
          <rPr>
            <b/>
            <sz val="9"/>
            <rFont val="ＭＳ Ｐゴシック"/>
            <family val="3"/>
          </rPr>
          <t>2018/4　営業岩橋削除（常勤換算で介護職員2.5名程度、看護職員0.7名程度以上の人件費）</t>
        </r>
      </text>
    </comment>
  </commentList>
</comments>
</file>

<file path=xl/sharedStrings.xml><?xml version="1.0" encoding="utf-8"?>
<sst xmlns="http://schemas.openxmlformats.org/spreadsheetml/2006/main" count="2098" uniqueCount="1137">
  <si>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</si>
  <si>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</si>
  <si>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</si>
  <si>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</si>
  <si>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</si>
  <si>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</si>
  <si>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</si>
  <si>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</si>
  <si>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</si>
  <si>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</si>
  <si>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</si>
  <si>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</si>
  <si>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</si>
  <si>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</si>
  <si>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</si>
  <si>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</si>
  <si>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</si>
  <si>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</si>
  <si>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</si>
  <si>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</si>
  <si>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</si>
  <si>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</si>
  <si>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</si>
  <si>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</si>
  <si>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</si>
  <si>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</si>
  <si>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</si>
  <si>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</si>
  <si>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</si>
  <si>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</si>
  <si>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</si>
  <si>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</si>
  <si>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</si>
  <si>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</si>
  <si>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</si>
  <si>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</si>
  <si>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</si>
  <si>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</si>
  <si>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</si>
  <si>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</si>
  <si>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</si>
  <si>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</si>
  <si>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</si>
  <si>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</si>
  <si>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</si>
  <si>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</si>
  <si>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</si>
  <si>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</si>
  <si>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</si>
  <si>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</si>
  <si>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</si>
  <si>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</si>
  <si>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</si>
  <si>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</si>
  <si>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</si>
  <si>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</si>
  <si>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</si>
  <si>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</si>
  <si>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</si>
  <si>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</si>
  <si>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</si>
  <si>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</si>
  <si>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</si>
  <si>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</si>
  <si>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</si>
  <si>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</si>
  <si>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</si>
  <si>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</si>
  <si>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</si>
  <si>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</si>
  <si>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</si>
  <si>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</si>
  <si>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</si>
  <si>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</si>
  <si>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</si>
  <si>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</si>
  <si>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</si>
  <si>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</si>
  <si>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</si>
  <si>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</si>
  <si>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</si>
  <si>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</si>
  <si>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</si>
  <si>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</si>
  <si>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</si>
  <si>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</si>
  <si>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</si>
  <si>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</si>
  <si>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</si>
  <si>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</si>
  <si>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</si>
  <si>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</si>
  <si>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</si>
  <si>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</si>
  <si>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</si>
  <si>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</si>
  <si>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</si>
  <si>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</si>
  <si>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</si>
  <si>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</si>
  <si>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</si>
  <si>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</si>
  <si>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</si>
  <si>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</si>
  <si>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</si>
  <si>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</si>
  <si>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</si>
  <si>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</si>
  <si>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</si>
  <si>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</si>
  <si>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</si>
  <si>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</si>
  <si>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</si>
  <si>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</si>
  <si>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</si>
  <si>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</si>
  <si>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</si>
  <si>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</si>
  <si>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</si>
  <si>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</si>
  <si>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</si>
  <si>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</si>
  <si>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</si>
  <si>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</si>
  <si>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</si>
  <si>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</si>
  <si>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</si>
  <si>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</si>
  <si>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</si>
  <si>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</si>
  <si>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</si>
  <si>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</si>
  <si>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</si>
  <si>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</si>
  <si>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</si>
  <si>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</si>
  <si>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</si>
  <si>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</si>
  <si>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</si>
  <si>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</si>
  <si>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</si>
  <si>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</si>
  <si>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</si>
  <si>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</si>
  <si>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</si>
  <si>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</si>
  <si>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</si>
  <si>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</si>
  <si>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</si>
  <si>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</si>
  <si>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</si>
  <si>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</si>
  <si>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</si>
  <si>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</si>
  <si>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</si>
  <si>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</si>
  <si>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</si>
  <si>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</si>
  <si>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</si>
  <si>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</si>
  <si>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</si>
  <si>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</si>
  <si>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</si>
  <si>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</si>
  <si>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</si>
  <si>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</si>
  <si>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</si>
  <si>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</si>
  <si>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</si>
  <si>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</si>
  <si>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</si>
  <si>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</si>
  <si>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</si>
  <si>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</si>
  <si>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</si>
  <si>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</si>
  <si>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</si>
  <si>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</si>
  <si>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</si>
  <si>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</si>
  <si>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</si>
  <si>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</si>
  <si>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</si>
  <si>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</si>
  <si>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</si>
  <si>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</si>
  <si>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</si>
  <si>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</si>
  <si>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</si>
  <si>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</si>
  <si>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</si>
  <si>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</si>
  <si>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</si>
  <si>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</si>
  <si>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</si>
  <si>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</si>
  <si>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</si>
  <si>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</si>
  <si>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</si>
  <si>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</si>
  <si>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</si>
  <si>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</si>
  <si>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</si>
  <si>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</si>
  <si>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</si>
  <si>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</si>
  <si>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</si>
  <si>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</si>
  <si>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</si>
  <si>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</si>
  <si>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</si>
  <si>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</si>
  <si>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</si>
  <si>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</si>
  <si>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</si>
  <si>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</si>
  <si>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</si>
  <si>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</si>
  <si>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</si>
  <si>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</si>
  <si>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</si>
  <si>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</si>
  <si>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</si>
  <si>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</si>
  <si>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</si>
  <si>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</si>
  <si>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</si>
  <si>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</si>
  <si>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</si>
  <si>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</si>
  <si>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</si>
  <si>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</si>
  <si>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</si>
  <si>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</si>
  <si>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</si>
  <si>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</si>
  <si>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</si>
  <si>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</si>
  <si>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</si>
  <si>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</si>
  <si>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</si>
  <si>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</si>
  <si>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</si>
  <si>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</si>
  <si>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</si>
  <si>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</si>
  <si>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</si>
  <si>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</si>
  <si>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</si>
  <si>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</si>
  <si>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</si>
  <si>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</si>
  <si>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</si>
  <si>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</si>
  <si>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</si>
  <si>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</si>
  <si>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</si>
  <si>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</si>
  <si>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</si>
  <si>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</si>
  <si>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</si>
  <si>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</si>
  <si>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業務に係る
資格等</t>
  </si>
  <si>
    <t>中廊下</t>
  </si>
  <si>
    <t>ｍ</t>
  </si>
  <si>
    <t>片廊下</t>
  </si>
  <si>
    <t>内容</t>
  </si>
  <si>
    <t>提供方法</t>
  </si>
  <si>
    <t>（前払金の受領）　※前払金を受領していない場合は省略</t>
  </si>
  <si>
    <t>解約時の対応</t>
  </si>
  <si>
    <t>男女比率</t>
  </si>
  <si>
    <t>入居率</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</si>
  <si>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</si>
  <si>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</si>
  <si>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</si>
  <si>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</si>
  <si>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</si>
  <si>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</si>
  <si>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</si>
  <si>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</si>
  <si>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</si>
  <si>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</si>
  <si>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</si>
  <si>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　介護予防・地域密着型の場合を含む。</t>
  </si>
  <si>
    <t>実施日</t>
  </si>
  <si>
    <t>結果の開示</t>
  </si>
  <si>
    <t>ありの場合</t>
  </si>
  <si>
    <t>開示の方法</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</si>
  <si>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</si>
  <si>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</si>
  <si>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</si>
  <si>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</si>
  <si>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</si>
  <si>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</si>
  <si>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</si>
  <si>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</si>
  <si>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</si>
  <si>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</si>
  <si>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</si>
  <si>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</si>
  <si>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</si>
  <si>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</si>
  <si>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</si>
  <si>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</si>
  <si>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</si>
  <si>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</si>
  <si>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</si>
  <si>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</si>
  <si>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</si>
  <si>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</si>
  <si>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</si>
  <si>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</si>
  <si>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</si>
  <si>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</si>
  <si>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</si>
  <si>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</si>
  <si>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</si>
  <si>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</si>
  <si>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家賃の</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</si>
  <si>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</si>
  <si>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</si>
  <si>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</si>
  <si>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</si>
  <si>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</si>
  <si>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</si>
  <si>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</si>
  <si>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</si>
  <si>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</si>
  <si>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</si>
  <si>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</si>
  <si>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あり</t>
  </si>
  <si>
    <t>収納</t>
  </si>
  <si>
    <t>有料老人ホーム事業の概要</t>
  </si>
  <si>
    <t>（地上</t>
  </si>
  <si>
    <t>階、地階</t>
  </si>
  <si>
    <t>入浴、排せつ又は食事の介護</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</si>
  <si>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</si>
  <si>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</si>
  <si>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</si>
  <si>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</si>
  <si>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</si>
  <si>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</si>
  <si>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</si>
  <si>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</si>
  <si>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</si>
  <si>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</si>
  <si>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</si>
  <si>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</si>
  <si>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</si>
  <si>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</si>
  <si>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</si>
  <si>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</si>
  <si>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</si>
  <si>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（ふりがな）</t>
  </si>
  <si>
    <t>内容：</t>
  </si>
  <si>
    <t>調理、洗濯、掃除等の家事の供与</t>
  </si>
  <si>
    <t>契約上の職員配置比率　</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</si>
  <si>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</si>
  <si>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</si>
  <si>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</si>
  <si>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</si>
  <si>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</si>
  <si>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</si>
  <si>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</si>
  <si>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</si>
  <si>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</si>
  <si>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</si>
  <si>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</si>
  <si>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</si>
  <si>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</si>
  <si>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</si>
  <si>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</si>
  <si>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</si>
  <si>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</si>
  <si>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</si>
  <si>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</si>
  <si>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</si>
  <si>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</si>
  <si>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</si>
  <si>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</si>
  <si>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</si>
  <si>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</si>
  <si>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</si>
  <si>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</si>
  <si>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</si>
  <si>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</si>
  <si>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</si>
  <si>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</si>
  <si>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</si>
  <si>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</si>
  <si>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</si>
  <si>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</si>
  <si>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</si>
  <si>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</si>
  <si>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</si>
  <si>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</si>
  <si>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</si>
  <si>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</si>
  <si>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</si>
  <si>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</si>
  <si>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</si>
  <si>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</si>
  <si>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</si>
  <si>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</si>
  <si>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</si>
  <si>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</si>
  <si>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</si>
  <si>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</si>
  <si>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</si>
  <si>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</si>
  <si>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</si>
  <si>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</si>
  <si>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</si>
  <si>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</si>
  <si>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</si>
  <si>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</si>
  <si>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</si>
  <si>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</si>
  <si>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</si>
  <si>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</si>
  <si>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</si>
  <si>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</si>
  <si>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</si>
  <si>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</si>
  <si>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</si>
  <si>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</si>
  <si>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</si>
  <si>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</si>
  <si>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</si>
  <si>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4級地</t>
  </si>
  <si>
    <t>単位数</t>
  </si>
  <si>
    <t>利用料</t>
  </si>
  <si>
    <t>利用者負担額</t>
  </si>
  <si>
    <t>5級地</t>
  </si>
  <si>
    <t>6級地</t>
  </si>
  <si>
    <t>7級地</t>
  </si>
  <si>
    <t>個別機能</t>
  </si>
  <si>
    <t>夜間</t>
  </si>
  <si>
    <t>加算費用</t>
  </si>
  <si>
    <t>看取り１</t>
  </si>
  <si>
    <t>看取り２</t>
  </si>
  <si>
    <t>看取り３</t>
  </si>
  <si>
    <t>認知症</t>
  </si>
  <si>
    <t>サ提強化</t>
  </si>
  <si>
    <t>処遇改善</t>
  </si>
  <si>
    <t>（（介護予防）特定施設入居者生活介護＋加算単位数）×3.4%の単位数の内90%</t>
  </si>
  <si>
    <t>介護職員処遇改善加算</t>
  </si>
  <si>
    <t>（（介護予防）特定施設入居者生活介護＋加算単位数）×3.4%の単位数の内80%</t>
  </si>
  <si>
    <t>（加算の概要）　</t>
  </si>
  <si>
    <t>・サービス提供体制強化加算（Ⅰ）イ</t>
  </si>
  <si>
    <t>・サービス提供体制強化加算（Ⅰ）ロ</t>
  </si>
  <si>
    <t>・サービス提供体制強化加算（Ⅱ）</t>
  </si>
  <si>
    <t>・サービス提供体制強化加算（Ⅲ）</t>
  </si>
  <si>
    <t>入居時点で必要な費用</t>
  </si>
  <si>
    <t>（介護サービスの内容）</t>
  </si>
  <si>
    <t>（特定施設入居者生活介護の指定）</t>
  </si>
  <si>
    <t>（特定施設入居者生活介護等の提供体制）</t>
  </si>
  <si>
    <t>介護保険外</t>
  </si>
  <si>
    <t>・個別機能訓練加算【短期利用（地域密着含む）は除く】</t>
  </si>
  <si>
    <t>・夜間看護体制加算【要支援は除く】</t>
  </si>
  <si>
    <t>・医療機関連携加算【短期利用（地域密着含む）は除く】</t>
  </si>
  <si>
    <t>・認知症専門ケア加算（Ⅰ）【短期利用（地域密着含む）は除く】</t>
  </si>
  <si>
    <t>・認知症専門ケア加算（Ⅱ）【短期利用（地域密着含む）は除く】</t>
  </si>
  <si>
    <t>（短期利用特定施設入居者生活介護の概要：以下の要件全てに該当すること）【要支援は除く】</t>
  </si>
  <si>
    <t>（ふりがな）</t>
  </si>
  <si>
    <t>賠償すべき事故が発生したときの対応</t>
  </si>
  <si>
    <t>介護保険外費用</t>
  </si>
  <si>
    <t>単位</t>
  </si>
  <si>
    <t>要支援1</t>
  </si>
  <si>
    <t>要支援2</t>
  </si>
  <si>
    <t>要介護1</t>
  </si>
  <si>
    <t>要介護2</t>
  </si>
  <si>
    <t>要介護3</t>
  </si>
  <si>
    <t>要介護4</t>
  </si>
  <si>
    <t>要介護5</t>
  </si>
  <si>
    <t>夜間看護体制加算</t>
  </si>
  <si>
    <t>介護報酬</t>
  </si>
  <si>
    <t>要支援１</t>
  </si>
  <si>
    <t>要支援２</t>
  </si>
  <si>
    <t>要介護１</t>
  </si>
  <si>
    <t>要介護２</t>
  </si>
  <si>
    <t>要介護３</t>
  </si>
  <si>
    <t>要介護４</t>
  </si>
  <si>
    <t>要介護５</t>
  </si>
  <si>
    <t>自己負担</t>
  </si>
  <si>
    <t>（1割の場合）</t>
  </si>
  <si>
    <t>（2割の場合）</t>
  </si>
  <si>
    <t>大阪府福祉のまちづくり条例に定める基準の適合性</t>
  </si>
  <si>
    <t>　　　　　別添４（介護報酬額の自己負担基準表）</t>
  </si>
  <si>
    <t>　　　　　別添３（特定施設入居者生活介護等に関する利用料金表）</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</si>
  <si>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</si>
  <si>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</si>
  <si>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</si>
  <si>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</si>
  <si>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</si>
  <si>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</si>
  <si>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</si>
  <si>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１０年以上</t>
  </si>
  <si>
    <t>人　　／</t>
  </si>
  <si>
    <t>喀痰吸引の必要な人／経管栄養の必要な人</t>
  </si>
  <si>
    <t>要介護度別</t>
  </si>
  <si>
    <t>㎡（うち有料老人ホーム部分</t>
  </si>
  <si>
    <t>地域密着型通所介護</t>
  </si>
  <si>
    <t>・看取り介護加算【要支援と短期利用（地域密着含む）は除く】指針は入居の際に説明し、同意を得る。</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</si>
  <si>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</si>
  <si>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</si>
  <si>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前年度(3月を除く)における介護職員の総数のうち、介護福祉士の占める割合が60%以上であること。</t>
  </si>
  <si>
    <t>前年度(3月を除く)における介護職員の総数のうち、介護福祉士の占める割合が50%以上であること。</t>
  </si>
  <si>
    <t>前年度(3月を除く)における看護・介護職員のうち、常勤職員の占める割合が75%以上であること。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</si>
  <si>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</si>
  <si>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</si>
  <si>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</si>
  <si>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</si>
  <si>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</si>
  <si>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</si>
  <si>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</si>
  <si>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</si>
  <si>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</si>
  <si>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</si>
  <si>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t>入居者や家族が利用できる調理設備</t>
  </si>
  <si>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</si>
  <si>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</si>
  <si>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</si>
  <si>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</si>
  <si>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</si>
  <si>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</si>
  <si>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</si>
  <si>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</si>
  <si>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</si>
  <si>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</si>
  <si>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</si>
  <si>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</si>
  <si>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</si>
  <si>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</si>
  <si>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</si>
  <si>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</si>
  <si>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　　　）</t>
  </si>
  <si>
    <t>（別添３）介護保険自己負担額（自動計算）</t>
  </si>
  <si>
    <t>吹田市有料老人ホーム設置運営指導指針「規模及び構造設備」に合致しない事項</t>
  </si>
  <si>
    <t>※医療サービス等　：医療、歯科医療、あん摩マッサージ指圧、はり、きゅう、柔道整復等</t>
  </si>
  <si>
    <t>　その他のサービス：金銭管理、理髪等</t>
  </si>
  <si>
    <t>有料老人ホーム事業開始日／届出受理日・登録日（登録番号）</t>
  </si>
  <si>
    <t>加入先</t>
  </si>
  <si>
    <t>加入内容</t>
  </si>
  <si>
    <t>　上記の重要事項の内容、並びに医療サービス等、その他のサービス及びその提供事業者を自由に選択できることについて、事業者より説明を受けました。</t>
  </si>
  <si>
    <t>林　雅明</t>
  </si>
  <si>
    <t>副支配人</t>
  </si>
  <si>
    <t>代表取締役社長</t>
  </si>
  <si>
    <t>ベルパージュ千里けやき通り</t>
  </si>
  <si>
    <t>べるぱーじゅせんりけやきどおり</t>
  </si>
  <si>
    <t>有料老人ホーム設置時の老人福祉法第２９条第１項に規定する届出</t>
  </si>
  <si>
    <t>介護付（一般型特定施設入居者生活介護を提供する場合）</t>
  </si>
  <si>
    <t>大阪府吹田市古江台五丁目３番４号</t>
  </si>
  <si>
    <t>565－0874</t>
  </si>
  <si>
    <t>06-7506-9017</t>
  </si>
  <si>
    <t>支配人</t>
  </si>
  <si>
    <t>第２７７１６０２８９９号</t>
  </si>
  <si>
    <t>第２７７１６０２８９９号</t>
  </si>
  <si>
    <t>吹田市</t>
  </si>
  <si>
    <t>賃借権</t>
  </si>
  <si>
    <t>なし</t>
  </si>
  <si>
    <t>所有権</t>
  </si>
  <si>
    <t>有料老人ホーム</t>
  </si>
  <si>
    <t>耐火建築物</t>
  </si>
  <si>
    <t>鉄筋コンクリート造</t>
  </si>
  <si>
    <t>一般居室個室</t>
  </si>
  <si>
    <t>介護居室個室</t>
  </si>
  <si>
    <t>○</t>
  </si>
  <si>
    <t>面積
（㎡）</t>
  </si>
  <si>
    <t>Bタイプ</t>
  </si>
  <si>
    <t>Cタイプ</t>
  </si>
  <si>
    <t>Dタイプ</t>
  </si>
  <si>
    <t>Eタイプ</t>
  </si>
  <si>
    <t>Fタイプ</t>
  </si>
  <si>
    <t>Gタイプ</t>
  </si>
  <si>
    <t>一時介護室</t>
  </si>
  <si>
    <t>Aタイプ</t>
  </si>
  <si>
    <t>×</t>
  </si>
  <si>
    <t>大浴場</t>
  </si>
  <si>
    <t>個室</t>
  </si>
  <si>
    <t>機械浴</t>
  </si>
  <si>
    <t>チェアー浴</t>
  </si>
  <si>
    <t>220.05・65.5</t>
  </si>
  <si>
    <t>食堂に含む</t>
  </si>
  <si>
    <t>あり（車椅子対応）</t>
  </si>
  <si>
    <t>消防計画</t>
  </si>
  <si>
    <t>・フロント
・ヘルパーステーション</t>
  </si>
  <si>
    <t>-</t>
  </si>
  <si>
    <t>自ら実施</t>
  </si>
  <si>
    <t>委託</t>
  </si>
  <si>
    <t>自ら実施・委託</t>
  </si>
  <si>
    <t>古江台クリニック他</t>
  </si>
  <si>
    <t>医療法人　健昌会</t>
  </si>
  <si>
    <t>年２回健康診断および年2回の血液検査の機会付与</t>
  </si>
  <si>
    <t>食事の提供及び介助が必要なご利用者に対して、介助を行います。
また嚥下困難者のためのきざみ食、流動食等の提供を行います。</t>
  </si>
  <si>
    <t>心身の状況に応じて介助が必要なご利用者に対して、トイレ誘導、排泄の介助やおむつ交換を行います。自立に向けて必要な援助も行います。</t>
  </si>
  <si>
    <t>心身の状況に応じて、整容等も含め適切な方法により介助を行います。</t>
  </si>
  <si>
    <t>介助が必要なご利用者に対して、屋外・室内での移動付き添い、車いすへ移乗の介助等を状況に適した方法で行います。</t>
  </si>
  <si>
    <t>介助が必要なご利用者には調剤薬局での薬剤指導を提案し、配薬された薬の確認、内服介助等を行います。</t>
  </si>
  <si>
    <t>ご利用者の心身能力に応じて、食事、入浴、排せつ、更衣などの日常生活動作を通じた訓練を行います。</t>
  </si>
  <si>
    <t>ご利用者の心身能力に応じて、器械・器具等を使用した集団機能訓練も行います。</t>
  </si>
  <si>
    <t>利用者の選択に基づき、趣味･趣向に応じた創作活動等の場を提供します。</t>
  </si>
  <si>
    <t>バイタルサインと生理的な状況を常時観察し、体調変化に応じて医療機関と連携を行い、健康保持のための適切な措置を講じます。</t>
  </si>
  <si>
    <t>■来訪・面会：来訪者は必ずフロントにお届けください。来訪者が宿泊される場合にはその旨お申し出ください。
■外泊：外泊の際はホーム出発日時およびホーム帰着日時をフロントにお知らせください
■居室・設備・器具の利用：ホーム内の居室や設備、器具は本来の用法に従ってご利用ください。これに反したご利用により破損等が生じた場合、弁償していただく場合があります。
■喫煙・火気使用：喫煙については決められた場所以外ではご遠慮ください。
また、それ以外の火気の使用はご遠慮ください。
■迷惑行為等：騒音等他の利用者の迷惑になる行為はご遠慮ください。また、むやみに他の利用者の居室等に立ち入らないでください。
■宗教活動・政治活動：ホーム内で他の利用者に対する執拗な宗教活動および政治活動はご遠慮ください。
■ホーム内で他の入居者に対する執拗な宗教活動及び政治活動はご遠慮ください。
■動物飼育：ホーム内へのペットの持ち込み及び飼育はお断りいたします。</t>
  </si>
  <si>
    <t>サービス向上のため職員に対し、初任者・人権・身体拘束・虐待・感染症・食中毒・事故対応・認知症ケア・介護技術等の研修を実施している。</t>
  </si>
  <si>
    <t>（Ⅰ）</t>
  </si>
  <si>
    <t>（Ⅰ）イ</t>
  </si>
  <si>
    <t>救急車の手配、入退院の付き添い、通院介助</t>
  </si>
  <si>
    <t>医療法人博寿会千里古江台クリニック</t>
  </si>
  <si>
    <t>吹田市古江台5-3-7</t>
  </si>
  <si>
    <t>内科、胃腸科</t>
  </si>
  <si>
    <t>訪問診療、急変時の対応</t>
  </si>
  <si>
    <t>大阪府済生会千里病院</t>
  </si>
  <si>
    <t>吹田市津雲台1-1-6</t>
  </si>
  <si>
    <t>循環器内科、消化器内科、糖尿病内科、呼吸器内科、外科、整形外科、産婦人科、小児科、泌尿器科、歯科・口腔内科、放射線科、麻酔科、リハビリテーション科、総合診療部、心大血管疾患リハビリテーション科、薬剤部、内視鏡室　</t>
  </si>
  <si>
    <t>協和会病院</t>
  </si>
  <si>
    <t>吹田市岸部北1-24-1</t>
  </si>
  <si>
    <t>内科、循環器科、外科、整形外科、脳神経外科、放射線科、リハビリ科、リウマチ科</t>
  </si>
  <si>
    <t>その他</t>
  </si>
  <si>
    <t>関西電力病院</t>
  </si>
  <si>
    <t>大阪市福島区福島2-1-7</t>
  </si>
  <si>
    <t>内科、循環器内科、消化器・肝胆臓内科、糖尿病・代謝・内分泌センター・血液内科、腎臓内科、呼吸器内科、腫瘍内科神経内科、神経科、消化器外科、脊柱外来・手外科・整形外科・脳神経外科、リハビリテーション科、呼吸器外科、形成再建外科皮膚科、泌尿器科、婦人科、眼科、耳鼻咽喉科、放射線診断科・放射線治療科、麻酔科、救急集中治療・総合診療科</t>
  </si>
  <si>
    <t>予約による入院の受入、外来診療</t>
  </si>
  <si>
    <t>医療法人ダイワ会大和病院</t>
  </si>
  <si>
    <t>吹田市垂水町3-22-1</t>
  </si>
  <si>
    <t>内科・外科・循環器内科･整形外科・脳神経外科・眼科・放射線科・リハビリテーション科・健康診断・人間ドック</t>
  </si>
  <si>
    <t>特定医療法人愛仁会　高槻病院</t>
  </si>
  <si>
    <t>高槻市古曽部町1-3-13</t>
  </si>
  <si>
    <t>消化器内科・循環器内科・呼吸器内科・糖尿病内分泌内科・腎臓内科・血液内科・緩和ケア外来・総合診療科・神経内科・神経科・初期もの忘れ外来・小児科・新生児小児科・小児外科・小児脳神経外科・産科・婦人科・外科、消化器外科・心臓血管外科・呼吸器外科・乳腺外科・整形外科・脳神経外科・泌尿器科・眼科・耳鼻咽喉科・皮膚科・形成外科・総合周産期母子医療センター・リハビリテーション科・放射線診断科・放射線治療科</t>
  </si>
  <si>
    <t>医療法人協和会　千里中央病院</t>
  </si>
  <si>
    <t>豊中市新千里東町1-4-3</t>
  </si>
  <si>
    <t>内科、外科、整形外科、リハビリテーション科</t>
  </si>
  <si>
    <t>調整後の
内容</t>
  </si>
  <si>
    <t>２ヶ月</t>
  </si>
  <si>
    <t>ヶ月</t>
  </si>
  <si>
    <t>-</t>
  </si>
  <si>
    <t>自立、要支援、要介護</t>
  </si>
  <si>
    <t>【一時介護居室住み替え】
【介護居室への住み替え】</t>
  </si>
  <si>
    <t>面積が減少</t>
  </si>
  <si>
    <t>面積が増加</t>
  </si>
  <si>
    <t>設置なし</t>
  </si>
  <si>
    <t>仕様が異なる</t>
  </si>
  <si>
    <t>収納等の面積が減少</t>
  </si>
  <si>
    <t>利用権方式</t>
  </si>
  <si>
    <t>選択方式</t>
  </si>
  <si>
    <t>入居一時金方式</t>
  </si>
  <si>
    <t>入居一時金半額方式</t>
  </si>
  <si>
    <t>65歳以上</t>
  </si>
  <si>
    <t>19.47㎡</t>
  </si>
  <si>
    <t>36.10㎡</t>
  </si>
  <si>
    <t>入居一時金</t>
  </si>
  <si>
    <t>６６３．４５万円</t>
  </si>
  <si>
    <t>1</t>
  </si>
  <si>
    <t>30</t>
  </si>
  <si>
    <t>医師が一般に認められている医学的知見に基づい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</si>
  <si>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（別添４）　介護保険自己負担額（参考：加算項目別報酬金額：4級地（地域加算5.4％））</t>
  </si>
  <si>
    <t>介護報酬額／月（円）</t>
  </si>
  <si>
    <t>要介護３</t>
  </si>
  <si>
    <t>管理費</t>
  </si>
  <si>
    <t>互助サービス費</t>
  </si>
  <si>
    <t>水道光熱費</t>
  </si>
  <si>
    <t>入居者が居住する居室及び入居者が利用する共用施設等の費用の一部として受領するもので、算定根拠は入居一時金に準ずる。</t>
  </si>
  <si>
    <t>事業者が提供する食事サービスの食材及び食堂運営に係る費用を算定</t>
  </si>
  <si>
    <t>上乗せ介護サービス費</t>
  </si>
  <si>
    <t>一般居室：電力会社等との個別契約により実費支払い。　
介護居室：定額にて支払</t>
  </si>
  <si>
    <t>別添２　サービス一覧表を参照</t>
  </si>
  <si>
    <t>別添２　サービス一覧表を参照</t>
  </si>
  <si>
    <t>基本報酬、加算の利用者負担分。</t>
  </si>
  <si>
    <t>（再掲）介護予防特定施設入居者生活介護および特定施設入居者生活介護を利用している入居者に対して、介護・看護職員を介護保険の基準以上（要介護者２．５人に対して週３８．５時間換算で介護・看護職員を１人以上）に配置して提供するサービスのうち、介護保険給付（利用者負担分を含む）による収入でカバーできない額に充当するものであり、合理的な積算根拠に基づく。</t>
  </si>
  <si>
    <t>入居開始日の翌日</t>
  </si>
  <si>
    <t>１　連帯保証を行う銀行等の名称</t>
  </si>
  <si>
    <t>三井住友信託銀行</t>
  </si>
  <si>
    <t>／</t>
  </si>
  <si>
    <t>①②　9：00～18：00</t>
  </si>
  <si>
    <t>①　9：00～18：00</t>
  </si>
  <si>
    <t>①なし
②土曜・日曜・祝祭日・12/30～1/3　</t>
  </si>
  <si>
    <t>①06-7506-9017
②06-6360-6369</t>
  </si>
  <si>
    <t>①06-7506-9016
②06-6360-6368</t>
  </si>
  <si>
    <t>大阪府国民健康保険団体連合会　苦情相談窓口</t>
  </si>
  <si>
    <t>06－6949－5418</t>
  </si>
  <si>
    <t>　　―</t>
  </si>
  <si>
    <t>9：00～17：00</t>
  </si>
  <si>
    <t>土日祝祭日</t>
  </si>
  <si>
    <t>06-6384-1231</t>
  </si>
  <si>
    <t>9:00～17:30</t>
  </si>
  <si>
    <t>9：00～18：00</t>
  </si>
  <si>
    <t>公益社団法人有料老人ホーム協会</t>
  </si>
  <si>
    <t>03-3272-3781</t>
  </si>
  <si>
    <t>03-3548-1078</t>
  </si>
  <si>
    <t>土・日・祝</t>
  </si>
  <si>
    <t>事故対応マニュアルに基づく（事業者の責めによる事故により入居者の生命・身体・財産に損害が発生した場合、入居者に対して損害を賠償する。ただし、入居者に過失がある場合、賠償額は減額される。）</t>
  </si>
  <si>
    <t>掲示と配布</t>
  </si>
  <si>
    <t>入居希望者に交付</t>
  </si>
  <si>
    <t>入居希望者に公開</t>
  </si>
  <si>
    <t>年</t>
  </si>
  <si>
    <t>回</t>
  </si>
  <si>
    <t>構成員</t>
  </si>
  <si>
    <t>個人情報の保護 事業者は、入居者およびその家族に関する個人情報が含まれる記録物（磁気媒体情報および伝送情報を含む）については、善良な管理者の注意をもって管理し、また処分の際にも第三者への漏洩を防止するものとする。</t>
  </si>
  <si>
    <t>・入居者が疾病、負傷等により治療が必要となった場合は、事業者の提携医療機関、入居者の選択による医療機関、または｢ベルパージュ千里けやき通り｣において、必要な治療が受けられるよう、連絡、紹介等の協力を行う。
・治療の必要性の判断は、医師が行うこととする。
・入居者が入院治療が必要と判断される場合には、入居者を提携医療機関等にお連れし、入院していただく。
・入院の必要性の判断は、必ず医師の意見に基づくものとし、事前に入居者の意見を確認しますと共に、身元引受人の同意を得ることとする。
・入院中における付き添いはしない。</t>
  </si>
  <si>
    <t>適合</t>
  </si>
  <si>
    <t>適合している</t>
  </si>
  <si>
    <t>訪問介護ステーションナービス淀川(他5ヶ所)</t>
  </si>
  <si>
    <t>訪問看護ステーションけやき(他4ヶ所)</t>
  </si>
  <si>
    <t>吹田市古江台5-3-4</t>
  </si>
  <si>
    <t>ユトリーム大阪北(他3ヶ所)</t>
  </si>
  <si>
    <t>大阪市淀川区野中南2-10-7</t>
  </si>
  <si>
    <t>デイサービスセンターナービス淀川</t>
  </si>
  <si>
    <t>グループホーム
しらさぎ</t>
  </si>
  <si>
    <t>大阪市東住吉区今川8-3-10</t>
  </si>
  <si>
    <t>ケアプランセンターナービス大阪</t>
  </si>
  <si>
    <t>大阪市中央区高麗橋1-7-3The　kitahama  Plaza　3F</t>
  </si>
  <si>
    <t>ユトリーム大阪北
(他3ヶ所)</t>
  </si>
  <si>
    <t>89室</t>
  </si>
  <si>
    <t>月額費用の合計　　</t>
  </si>
  <si>
    <t>5分以内</t>
  </si>
  <si>
    <t>・状況把握：巡回サービス（10時、15時、21時、5時）にて安否確認。最終食事時間（8:30、13:45、19:30）にて食事声かけにて安否確認。　　　　　　　　　　　　　　　　　　　　　　　　　　　　　　　　　・生活相談サービス:9:00～19:30フロントにて受付。相談内容により、生活相談員にて対応。</t>
  </si>
  <si>
    <t>2</t>
  </si>
  <si>
    <t>介護福祉士</t>
  </si>
  <si>
    <t>介護福祉士実務者研修修了者</t>
  </si>
  <si>
    <t>介護職員初任者研修修了者</t>
  </si>
  <si>
    <t>介護支援専門員</t>
  </si>
  <si>
    <t>2.5：1以上</t>
  </si>
  <si>
    <t>夜勤帯の設定時間（  16時～  10時）</t>
  </si>
  <si>
    <t>9:00～17:30</t>
  </si>
  <si>
    <t>エントランスロビーおよびフロント、プライベートダイニング、カルチャールーム、フィットネスコーナー、ゲストルーム（有料）、くつろぎスペース、防音ルーム、大浴室、応接室、健康管理室、中庭、園芸スペース、訪問理美容室（理美容は外部サービス）、駐車場（有料）、駐輪場、メールボックス、エレベーター等</t>
  </si>
  <si>
    <t>ご入居者に対して健康管理をはじめ介護や食事提供等日常生活における様々なサービスを提供する介護付有料老人ホーム（一般型特定施設入居者生活介護）として運営する。また協力医療機関と連携し、ご入居者への医療協力体制を構築することで、いつまでも健康で豊かな生活向上に努める。</t>
  </si>
  <si>
    <t>借地料・建設費・修繕費等を基礎とし、平均余命等を勘案した想定居住期間の家賃相当額、および想定居住期間を超えて入居契約が継続する場合に備えて受領する費用</t>
  </si>
  <si>
    <t>【一時介護居室へ移る場合】
一般居室の入居者が一時的に介護等が必要になり、自立した生活が営めない場合において、入居者および身元引受人は、事業者と協議し、医師の意見を聴いたうえで、入居者が一時介護居室を利用することができるものとする。
【介護居室へ移る場合】
・一般居室の入居者および身元引受人は、入居者の意思能力および身体能力の低下により一般居室での生活が困難であると判断した場合、事業者と協議のうえ、一般居室の居室利用契約を終了し、新たに介護居室へ移り住みをすることができるものとする。</t>
  </si>
  <si>
    <t>・阪急電鉄北千里線「山田駅」から北へ約1100メートル（徒歩約14分）
・阪急電鉄北千里線「北千里」駅から「阪急バス①番のりば」より76.77番
　循環バス乗車「北消防署前」下車徒歩約1分
・ホームシャトルバス循環運行（運行時間：8:15～17:40）
　（行先：北千里駅、山田駅、南千里駅、千里中央駅）</t>
  </si>
  <si>
    <t>①事業者は、入居者または他の入居者等の生命または身体を保護するために緊急やむを得ない場合を除き、身体拘束その他入居者の行動制限を行わない。
②前項の身体拘束等を行う場合は、その様態および時間、その際の入居者の心身の状況並びに緊急やむを得ない理由を記録する。</t>
  </si>
  <si>
    <t xml:space="preserve">協力医療機関
</t>
  </si>
  <si>
    <t>人員配置が手厚い
介護サービスの実施</t>
  </si>
  <si>
    <t>（入居者代理人）（身元引受人）</t>
  </si>
  <si>
    <t>自ら入浴が困難なご利用者に対し、１週間に３回、入浴（全身浴・部分浴）の介助や体調不良により入浴出来ない場合は清拭（身体を拭く）を行います。</t>
  </si>
  <si>
    <t>ご利用者の心身能力に応じて、集団で行うレクリエーションや歌唱、体操、認知症予防の訓練を行います。</t>
  </si>
  <si>
    <t>吹田市高齢福祉室</t>
  </si>
  <si>
    <t>吹田市福祉指導監査室</t>
  </si>
  <si>
    <t>／</t>
  </si>
  <si>
    <t xml:space="preserve">17.1～
19.47
</t>
  </si>
  <si>
    <t>特定施設入居者生活介護※の費用（1割負担）</t>
  </si>
  <si>
    <t>8.2％分</t>
  </si>
  <si>
    <t>要支援1</t>
  </si>
  <si>
    <t>要支援2</t>
  </si>
  <si>
    <t>要介護1</t>
  </si>
  <si>
    <t>要介護2</t>
  </si>
  <si>
    <t>要介護3</t>
  </si>
  <si>
    <t>要介護4</t>
  </si>
  <si>
    <t>要介護5</t>
  </si>
  <si>
    <t>医療連携</t>
  </si>
  <si>
    <t>夜間看護</t>
  </si>
  <si>
    <t>1割</t>
  </si>
  <si>
    <t>2割</t>
  </si>
  <si>
    <t>加算後合計</t>
  </si>
  <si>
    <t>06-6360-6369/06-6360-6368</t>
  </si>
  <si>
    <t>530-0047</t>
  </si>
  <si>
    <t>大阪市北区西天満四丁目１４番３号</t>
  </si>
  <si>
    <t>大阪市西天満4-14-3</t>
  </si>
  <si>
    <t>（（介護予防）特定施設入居者生活介護＋加算単位数）×8.2%</t>
  </si>
  <si>
    <t>06-7506-9016</t>
  </si>
  <si>
    <t>06-6368-7348</t>
  </si>
  <si>
    <t>12/29～1/3</t>
  </si>
  <si>
    <t>12/29～1/3</t>
  </si>
  <si>
    <t>口腔衛生管理体制加算</t>
  </si>
  <si>
    <t>退院・退所時連携加算</t>
  </si>
  <si>
    <t>・口腔衛生管理体制加算【短期利用（地域密着含む）は除く】</t>
  </si>
  <si>
    <t>歯科医師又は歯科医師の指示を受けた歯科衛生士による介護職員に対する口腔ケアに係る技術的助言及び指導を月1回以上行うとともに、その技術的助言・指導に基づき入居者の口腔ケア・マネジメントに係る計画を（事業所ごとに）作成している場合に加算。</t>
  </si>
  <si>
    <t>病院、診療所、介護老健保健施設又は介護医療院から入居した場合に加算。（30日を超える入院・入所後に再び入居した場合も同様）</t>
  </si>
  <si>
    <t>口腔衛生</t>
  </si>
  <si>
    <t>・退院・退所時連携加算【要支援は除く・短期利用（地域密着含む）は除く】</t>
  </si>
  <si>
    <t>口腔衛生管理体制加算</t>
  </si>
  <si>
    <t>自己負担分／月（円）
（３割負担の場合）</t>
  </si>
  <si>
    <t>利用者負担額は、１割を表示しています。</t>
  </si>
  <si>
    <t>2006年3月21日</t>
  </si>
  <si>
    <t>2009年1月17日</t>
  </si>
  <si>
    <t>2056年3月31日</t>
  </si>
  <si>
    <t>2006年2月28日</t>
  </si>
  <si>
    <t>事業者は、入居者等の人権擁護、虐待防止のために、次に揚げるとおり必要な措置を講じます。
① 虐待防止に関する責任者を選定する。
　責任者：（職名）管理者　　（氏名）田原　征司
② 研修等を通じて職員の人権意識の向上や知識、技術向上に努める。
③ 個別支援計画の作成等適切な支援の実施に努める。
④ 職員が支援にあたっての悩みや苦労を相談できる体制を整え、職員が人権擁護に取り組める環境の整備に努める。</t>
  </si>
  <si>
    <t>３，８５５万円</t>
  </si>
  <si>
    <t>備考　介護保険費用１割、２割または３割の利用者負担（利用者の所得等に応じて負担割合が変わる。）
　　　※介護予防・地域密着型の場合を含む。詳細は別添３及び４のとおりです。</t>
  </si>
  <si>
    <t>【一般居室】
Aプラン（入居時74歳以下）：204ヶ月（17年）
Bプラン（入居時75歳以上）：144ヶ月（12年）
【介護居室】72ヶ月（6年）</t>
  </si>
  <si>
    <t>【一般居室】
Aプラン（入居時74歳以下）：11％
Bプラン（入居時75歳以上）：14％
【介護居室】20％</t>
  </si>
  <si>
    <t>吹田市福祉指導監査室/吹田市高齢福祉室</t>
  </si>
  <si>
    <t>06-6155-8748/06-6384-1231</t>
  </si>
  <si>
    <t>06-6317-5356/06-6368-7348</t>
  </si>
  <si>
    <t>2018年9月</t>
  </si>
  <si>
    <t>2000年10月6日</t>
  </si>
  <si>
    <t>2004年2月14日</t>
  </si>
  <si>
    <t>特定施設入居者生活介護の加算の対象となるサービスの体制の有無</t>
  </si>
  <si>
    <t>入居継続支援加算</t>
  </si>
  <si>
    <t>生活機能向上連携加算</t>
  </si>
  <si>
    <t>若年性認知症入居者受入加算</t>
  </si>
  <si>
    <t>「８．既存建築物等の活用の場合等の特例」への適合性</t>
  </si>
  <si>
    <t>若年性認知症入居者受入加算</t>
  </si>
  <si>
    <t xml:space="preserve"> </t>
  </si>
  <si>
    <t>【一時介護居室へ移る場合】
　一時介護居室利用中の一般居室の居室利用権について
　は継続
【介護居室へ移る場合】
　一般居室の居室利用権を終了し、新たに介護居室での
　利用権が移行する。（入居一時金の精算あり）</t>
  </si>
  <si>
    <t>清掃は一部、関電ファシリティーズ株式会社に委託</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</si>
  <si>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③介護サービス提供者は、計画に基づくサービスの提供の開始から、少なくとも１月に１回は、入居者の状況やサービスの提供状況について、計画作成担当者に報告する。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</si>
  <si>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【一時介護居室へ移る場合】
　不要
【介護居室へ移る場合】
＊入居一時金の追加
・2人入居で1人が介護居室
（入居一時金方式8,846,000円
入居一時金半額方式4,423,000円）
＊月額利用料の追加
・水道光熱費　16,200円
・互助サービス費が上乗せ介護サービス費へ変更　　　
40,500円→56,700円</t>
  </si>
  <si>
    <t xml:space="preserve">1.短期解約特例期間経過後、入居開始日の翌日から起算して、Aプラン（入居時74歳以下）の場合17年以内に、Bプラン（入居時75歳以上）の場合12年以内に介護居室へ移り住まれた際は、精算残金（※）を、介護居室入居一時金×80％（入居一時金方式：10,615,200円・入居一時金半額方式：5,307,200円）に充当いたします。
1.精算残金（※）が介護居室入居一時金×80％より多い場合は差額分を返金いたします。　　　　　　　
返還金＝（精算残金（※））－（介護居室入居一時金×80％）
（精算残金（※）の計算式については、「契約終了日」を「介護居室移り住み日」と読み替えます。）　　
尚、介護居室へ移り住まれた日の翌日から起算して、6年経過後に契約の解除・終了した場合は精算いたしませんが、6年以内に契約を解除・終了した場合は次のとおり精算し返金いたします。
返還金＝（介護居室入居一時金×80％）÷（介護居室移り住み日の翌日から想定居住期間（6年）満了日までの実日数）×（契約終了日から想定居住期間（6年）満了日までの実日数）
2.精算残金が、介護居室入居一時金×80％より少ない場合、追加料金は不要です。
尚、上記の場合、介護居室へ移り住まれた後に契約を解除・終了した場合は、次のとおり精算し、残金があれば返金いたします。
返還金＝（精算残金（※））-[（介護居室入居一時金×80％÷72ヶ月）÷30　　　　　　　　　　　×介護居室移り住み日から契約終了日までの実日数]
（精算残金（※）の計算式については、「契約終了日」を「介護居室移り住み日」と読み替えます。）
（介護居室入居一時金×80％÷72ヶ月＝入居一時金方式：147,434円・入居一時金半額方式73,717円）
3.入居開始日の翌日から起算して、Aプランは17年、Bプランは12年経過後、契約を解除・終了した場合、または介護居室へ移り住まれた場合は精算いたしません。
</t>
  </si>
  <si>
    <t>一般居室は原則７０歳以上。介護居室は原則６５歳以上。
身元引受人を定めることができること。
健康保険、介護保険に加入していること。
２人入居の場合は、３親等以内の血族または１親等以内の姻族であること
※施設看護師は夜勤不在のため、常時医療行為（常時の点滴、夜間の痰吸引など）が必要な場合は対応不可。</t>
  </si>
  <si>
    <t>施設運営に伴う事務・管理職員人件費、厨房事業者・清掃事業者への委託費用</t>
  </si>
  <si>
    <t>【一般居室】
入居一時金方式
Aプラン（入居時74歳以下）：
3,890,480円～15,060,760円
Bプラン（入居時75歳以上）：
3,617,180円～14,002,520円
入居一時金半額方式
Aプラン（入居時74歳以下）：
1,945,240円～7,530,380円
Bプラン（入居時75歳以上）：
1,808,590円～7,001,260円
【介護居室】
入居一時金方式　　　2,653,800円
入居一時金半額方式　1,326,900円</t>
  </si>
  <si>
    <t xml:space="preserve">返還金＝（入居一時金×想定居住期間償却率（一般居室（Aプラン11％・Bプラン14％)・（介護居室20％））÷（入居開始日の翌日から償却期間（一般居室（Aプラン204ヶ月・Bプラン144ヶ月）・介護居室72ヶ月）満了日までの実日数）×（契約終了日から償却期間満了日までの実日数）
＊初期償却費用（一般居室（Aプラン11％・Bプラン14％)・（介護居室20％）については返還しない
＊一般居室（Aプラン17年・Bプラン12年）・介護居室6年経過後、ホームを退去した際は精算しない
＊月額利用料については日割精算を行う
＊原状回復に必要な費用があれば受領する
</t>
  </si>
  <si>
    <t>但し、法令で定める額以上の所得のある方は、２割負担、または３割負担となります。</t>
  </si>
  <si>
    <t>①　介護報酬額の自己負担基準表（介護保険報酬額の１割、２割または３割を負担していただきます。）</t>
  </si>
  <si>
    <t>1.8%分</t>
  </si>
  <si>
    <t>3割</t>
  </si>
  <si>
    <t>加算後の介護報酬額</t>
  </si>
  <si>
    <t>介護職員等特定処遇改善加算</t>
  </si>
  <si>
    <t>（（介護予防）特定施設入居者生活介護＋加算単位数）×1.8%</t>
  </si>
  <si>
    <t>介護職員等特定処遇改善加算（Ⅰ）</t>
  </si>
  <si>
    <t>110～452単位/月</t>
  </si>
  <si>
    <t>1,159～4,764</t>
  </si>
  <si>
    <t>232～953</t>
  </si>
  <si>
    <t>348～1430</t>
  </si>
  <si>
    <t>大阪市淀川区三国本町2-13-68</t>
  </si>
  <si>
    <t>・生活機能向上連携加算</t>
  </si>
  <si>
    <t>指定訪問リハビリテーション事業所、指定通所リハビリテーション事業所又はリハビリテーションを実施している医療提供施設の理学療法士、言語聴覚士又は医師が、当該指定事業所を訪問し、当該事業所の機能訓練指導員、看護職員、介護職員、生活相談員その他の職種と共同してアセスメント、利用者の身体の状況等の評価及び個別機能訓練計画の作成を行っていること。</t>
  </si>
  <si>
    <t>事業者は、入居者および身元引受人へ事前に通知するとともに、入居者は入居契約書表題部（６）に定める月額利用料に代えて、改定後の月額利用料を支払う。</t>
  </si>
  <si>
    <t>1泊3食付6,600円（税抜6,000円/人）</t>
  </si>
  <si>
    <t>人</t>
  </si>
  <si>
    <t>人</t>
  </si>
  <si>
    <t>2</t>
  </si>
  <si>
    <t>1</t>
  </si>
  <si>
    <t>1</t>
  </si>
  <si>
    <t>人</t>
  </si>
  <si>
    <t>人</t>
  </si>
  <si>
    <t>：1</t>
  </si>
  <si>
    <t>人</t>
  </si>
  <si>
    <t>人</t>
  </si>
  <si>
    <t>人</t>
  </si>
  <si>
    <t>％</t>
  </si>
  <si>
    <t>％</t>
  </si>
  <si>
    <t xml:space="preserve">（死亡による契約終了）
・事業者は、入居者が死亡した場合（入居者が一室２人入居の場合は、２人とも死亡したとき）、死亡の日をもってこの契約を終了する。
（期間満了による契約終了）
・事業者は、施設の土地の定期借地契約期限２０５６年３月３１日をもって全ての入居者との契約を終了する。
・事業者は、前項の終了日以降、入居者が引き続き事業者の運営する別の施設への入居を希望する場合、別の施設に移ることができるよう努力する。
（入居者からの解約）
・入居者は、いかなる場合でも事業者に対して事業者が別途定める書面によりこの契約を終了することができる。なお、契約終了日は入居契約書第３０条１項による事業者の確認を受けた日とする。
（契約の消滅事項）
・天災、事変その他の不可抗力により、目的施設の継続的な運営が困難になった場合、この契約は消滅し終了する。
</t>
  </si>
  <si>
    <t>返還金＝（入居一時金×想定居住期間償却率）-控除額
控除額＝（1日当たりの目的施設の利用料）×（入居開始日から契約終了までの実日数）
1日当たりの目的施設の利用料＝（入居一時金×想定居住期間償却率）÷想定居住期間月数÷30
＊初期償却費用（一般居室（Aプラン11％・Bプラン14％）・介護居室20％）については無利息で全額返還する
＊月額利用料については日割精算を行う
＊原状回復に必要な費用があれば受領する</t>
  </si>
  <si>
    <t>介護予防特定施設入居者生活介護および特定施設入居者生活介護を利用していない入居者に対して、一時的な体調不良時の介護や各種有料サービスの提供のために職員を配置するための費用。</t>
  </si>
  <si>
    <t>介護予防特定施設入居者生活介護および特定施設入居者生活介護を利用している入居者に対して、介護・看護職員を人員過配置するための費用。</t>
  </si>
  <si>
    <t>事業者は、改定する月額利用料の収支状況等や目的施設が所在する地域の自治体が発表する消費者物価指数、介護給付費体系等、人件費等が変動した場合、運営懇談会の意見を聴いた上で、入居契約書表題部（６）に定める月額利用料を３年に１回程度改定することができる</t>
  </si>
  <si>
    <t>【介護居室へ移る場合】
・事業者、入居者および身元引受人は、入居者の介護居室への移り住みにあたり入居契約書表題部の変更欄にその旨を記載するものとする。
・介護居室への移り住みに伴う入居一時金および月額利用料の精算方法は、利用規程に定める。
・入居者および身元引受人は、介護居室への移り住みの日から３０日以内に一般居室の所有物を搬出し、入居契約書第２９条１項による事業者の確認を受けるものとする。
・移り住み後の介護居室については、入居者の心身の状態を考慮のうえ、事業者と協議のうえ居室番号を決定するものとする。</t>
  </si>
  <si>
    <t>06-6105-8009</t>
  </si>
  <si>
    <t>コンパスグループ・ジャパン株式会社</t>
  </si>
  <si>
    <t>182</t>
  </si>
  <si>
    <t>311</t>
  </si>
  <si>
    <t>1</t>
  </si>
  <si>
    <t>30</t>
  </si>
  <si>
    <t>算定の有無等</t>
  </si>
  <si>
    <t>単位数</t>
  </si>
  <si>
    <t>算定回数等</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</si>
  <si>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</si>
  <si>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 xml:space="preserve">・機能訓練指導員の職務に従事する常勤の理学療法士等を1名以上配置していること。
（理学療法士等…理学療法士、作業療法士、言語聴覚士、看護職員、柔道整復師、あん摩マッサージ指圧師、はり師、きゅう師）
・機能訓練指導員、看護職員、介護職員、生活相談員その他の職種のものが共同して、利用者ごとに個別機能訓練計画を作成し、当該計画に基づき、計画的に機能訓練を行っていること。
</t>
  </si>
  <si>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</si>
  <si>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</si>
  <si>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前年度(3月を除く)における利用者に直接サービス提供を行う職員の総数（生活相談員・介護職員・看護職員・機能訓練指導員）のうち、勤続年数3年以上の者の占める割合が30%以上。</t>
  </si>
  <si>
    <t xml:space="preserve">別に厚生労働大臣が定める基準に対して適合している介護職員の賃金の改善等を実施しているものとして、都道府県知事に届け出ている場合。
</t>
  </si>
  <si>
    <t>自己負担分／月（円）
（１割負担の場合）</t>
  </si>
  <si>
    <t>自己負担分／月（円）
（２割負担の場合）</t>
  </si>
  <si>
    <t>医療連携体制加算</t>
  </si>
  <si>
    <t>499～2056単位/月</t>
  </si>
  <si>
    <t>5,259～21,670</t>
  </si>
  <si>
    <t>526～2,167</t>
  </si>
  <si>
    <t>1,052～4,334</t>
  </si>
  <si>
    <t>1,578～6,501</t>
  </si>
  <si>
    <t>116～477</t>
  </si>
  <si>
    <t>-</t>
  </si>
  <si>
    <t>若年性認知症入居受入加算</t>
  </si>
  <si>
    <t>-</t>
  </si>
  <si>
    <t>科学的介護推進体制加算</t>
  </si>
  <si>
    <t>②要支援･要介護別介護報酬と自己負担</t>
  </si>
  <si>
    <t>（3割の場合）</t>
  </si>
  <si>
    <t>夜間看護体制加算＋医療連携加算＋サービス提供体制加算（Ⅰイ）＋処遇改善加算8.2％</t>
  </si>
  <si>
    <t>Ⅰイ</t>
  </si>
  <si>
    <t>生活機能向上</t>
  </si>
  <si>
    <t>科学的</t>
  </si>
  <si>
    <t>法人番号</t>
  </si>
  <si>
    <t>特定施設入居者生活介護指定日・指定の更新日（直近）</t>
  </si>
  <si>
    <t>指定の更新日（直近）</t>
  </si>
  <si>
    <t>介護予防
特定施設入居者生活介護
指定日・指定の更新日（直近）</t>
  </si>
  <si>
    <t>指定日</t>
  </si>
  <si>
    <t>指定の更新日（直近）</t>
  </si>
  <si>
    <t>指定日</t>
  </si>
  <si>
    <t>平成</t>
  </si>
  <si>
    <t>30年3月1日</t>
  </si>
  <si>
    <t>18年3月1日</t>
  </si>
  <si>
    <t>18年4月1日</t>
  </si>
  <si>
    <t>30年4月1日</t>
  </si>
  <si>
    <t>口腔・栄養スクリーニング加算</t>
  </si>
  <si>
    <t>ＡＤＬ維持等加算</t>
  </si>
  <si>
    <t>１５年以上</t>
  </si>
  <si>
    <t>身体拘束廃止未実施減算</t>
  </si>
  <si>
    <t>退院・退所時連携加算</t>
  </si>
  <si>
    <t>認知症専門ケア加算
（Ⅰ）～（Ⅱ）</t>
  </si>
  <si>
    <t>看取り介護加算（Ⅰ）
（死亡日）</t>
  </si>
  <si>
    <t>サービス提供体制強化加算
（Ⅰ）</t>
  </si>
  <si>
    <t>介護職員処遇改善加算
（Ⅰ）</t>
  </si>
  <si>
    <t>入居継続支援加算
（Ⅰ）～（Ⅱ）</t>
  </si>
  <si>
    <t>身体拘束廃止未実施減算</t>
  </si>
  <si>
    <t>生活機能向上連携加算
（Ⅱ）</t>
  </si>
  <si>
    <t>ＡＤＬ維持等加算
（Ⅰ）～（Ⅱ）</t>
  </si>
  <si>
    <t>個別機能訓練加算
（Ⅰ）～（Ⅱ）</t>
  </si>
  <si>
    <t>・1ヶ月は30日で計算しています。</t>
  </si>
  <si>
    <t>74歳以下</t>
  </si>
  <si>
    <t>メールアドレス</t>
  </si>
  <si>
    <t>5</t>
  </si>
  <si>
    <t>毎月払方式</t>
  </si>
  <si>
    <t xml:space="preserve">（事業者からの契約解除）
・入居者、身元引受人またはその家族等が次の各号に該当する場合、事業者は２ヶ月間の予告期間をおいて書面による契約終了の通告を行い、かつその間に、弁明の機会を設けたうえで、信頼関係が将来にわたって回復できないと認められる場合、予告期間満了をもって契約を終了する。ただし、二号に該当する場合上記予告期間は１週間とし、弁明の機会を設ける必要はないものとする。
一　入居申込書等に虚偽の記載をする等不正手段により入居した場合
二　入居一時金を支払期日までに支払わない場合
三　月額利用料等の支払を２ヶ月以上滞納した場合
四　共同生活の秩序を著しく乱した場合
五　他の入居者、従業者および同一の建物を利用する者等に対するハラスメントにより、信頼関係が著しく害された場合
六　他の入居者、従業者および同一の建物を利用する者等の生命、身体または財産に危害を加えるおそれがある場合
七　その他この契約および利用規程に定める各条項に反した場合
・入居者が次に該当する場合、事業者は医師の意見を聴き、２ヶ月間の予告期間をおいて書面により契約終了をすることができる。
一　疾病を原因として、他の入居者、従業者および同一の建物を利用する者等の生命、身体または財産に危害を加えるおそれがある場合
・入居者、身元引受人またはその家族等が次の各号に該当する場合、事業者は入居者に対し、即時に契約終了することができる。
一　他の入居者、従業者および同一の建物を利用する者等の生命、身体または財産に危害を加えた場合
二　入居者および身元引受人が入居契約書第４２条（反社会的勢力の排除の確認）の確約に反したとき
</t>
  </si>
  <si>
    <t xml:space="preserve"> (いかなる場合でも解約可能。ただし、契約終了日は入居契約書第30条1項による事業者の確認を受けた日とする。)</t>
  </si>
  <si>
    <t>支配人・職員・入居者・身元引受人および事業者が参加を許可した者</t>
  </si>
  <si>
    <t>・介護職員処遇改善加算（Ⅰ）～（Ⅳ）、介護職員等特定処遇改善加算（Ⅰ）～（Ⅱ）</t>
  </si>
  <si>
    <t xml:space="preserve">・本表は、夜間看護体制加算、医療機関連携加算、口腔衛生管理体制加算、サービス提供体制加算（Ⅰ）、介護職員処遇改善加算（Ⅰ）、
介護職員等特定処遇改善加算（Ⅰ）、生活機能向上連携加算、科学的介護推進加算を加算した場合の例です。
</t>
  </si>
  <si>
    <t>あるそっくじょいらいふかぶしきがいしゃ</t>
  </si>
  <si>
    <t>遠藤　嘉裕</t>
  </si>
  <si>
    <t>・互助サービス費、上乗せ介護サービス費の採用による
　生活サポート
・利便性とプライバシーを重視した居室設計
・資金計画に合わせ支払方法が選択可能</t>
  </si>
  <si>
    <t>福祉用具サービス</t>
  </si>
  <si>
    <r>
      <rPr>
        <sz val="10"/>
        <color indexed="8"/>
        <rFont val="ＭＳ 明朝"/>
        <family val="1"/>
      </rPr>
      <t>看取り介護加算（Ⅰ）</t>
    </r>
    <r>
      <rPr>
        <sz val="9"/>
        <color indexed="8"/>
        <rFont val="ＭＳ 明朝"/>
        <family val="1"/>
      </rPr>
      <t xml:space="preserve">
</t>
    </r>
    <r>
      <rPr>
        <sz val="8"/>
        <color indexed="8"/>
        <rFont val="ＭＳ 明朝"/>
        <family val="1"/>
      </rPr>
      <t>（死亡日以前31日以上45日以下）</t>
    </r>
  </si>
  <si>
    <r>
      <rPr>
        <sz val="10"/>
        <color indexed="8"/>
        <rFont val="ＭＳ 明朝"/>
        <family val="1"/>
      </rPr>
      <t>看取り介護加算（Ⅰ）</t>
    </r>
    <r>
      <rPr>
        <sz val="9"/>
        <color indexed="8"/>
        <rFont val="ＭＳ 明朝"/>
        <family val="1"/>
      </rPr>
      <t xml:space="preserve">
</t>
    </r>
    <r>
      <rPr>
        <sz val="8"/>
        <color indexed="8"/>
        <rFont val="ＭＳ 明朝"/>
        <family val="1"/>
      </rPr>
      <t>（死亡日以前4日以上30日以下）</t>
    </r>
  </si>
  <si>
    <r>
      <t xml:space="preserve">看取り介護加算（Ⅰ）
</t>
    </r>
    <r>
      <rPr>
        <sz val="9"/>
        <color indexed="8"/>
        <rFont val="ＭＳ 明朝"/>
        <family val="1"/>
      </rPr>
      <t>（死亡日前日及び前々日）</t>
    </r>
  </si>
  <si>
    <r>
      <t xml:space="preserve">窓口の名称
</t>
    </r>
    <r>
      <rPr>
        <sz val="10"/>
        <color indexed="8"/>
        <rFont val="ＭＳ 明朝"/>
        <family val="1"/>
      </rPr>
      <t>（公益社団法人有料老人ホーム協会）</t>
    </r>
  </si>
  <si>
    <r>
      <t xml:space="preserve">選択方式の内容
</t>
    </r>
    <r>
      <rPr>
        <sz val="9"/>
        <color indexed="8"/>
        <rFont val="ＭＳ 明朝"/>
        <family val="1"/>
      </rPr>
      <t>※該当する方式を全て選択</t>
    </r>
  </si>
  <si>
    <r>
      <t>特定施設入居者生活介護</t>
    </r>
    <r>
      <rPr>
        <sz val="9"/>
        <color indexed="8"/>
        <rFont val="ＭＳ 明朝"/>
        <family val="1"/>
      </rPr>
      <t>※</t>
    </r>
    <r>
      <rPr>
        <sz val="11"/>
        <color indexed="8"/>
        <rFont val="ＭＳ 明朝"/>
        <family val="1"/>
      </rPr>
      <t>に対する自己負担</t>
    </r>
  </si>
  <si>
    <r>
      <t>特定施設入居者生活介護</t>
    </r>
    <r>
      <rPr>
        <sz val="9"/>
        <color indexed="8"/>
        <rFont val="ＭＳ 明朝"/>
        <family val="1"/>
      </rPr>
      <t>※</t>
    </r>
    <r>
      <rPr>
        <sz val="11"/>
        <color indexed="8"/>
        <rFont val="ＭＳ 明朝"/>
        <family val="1"/>
      </rPr>
      <t>における人員配置が手厚い場合の介護サービス（上乗せサービス）</t>
    </r>
  </si>
  <si>
    <t>ＡＬＳＯＫジョイライフ株式会社</t>
  </si>
  <si>
    <t>訪問型サポートサービス</t>
  </si>
  <si>
    <t>通所型サポートサービス</t>
  </si>
  <si>
    <t>通所型入浴サポートサービス</t>
  </si>
  <si>
    <t>＜介護予防・日常生活支援総合事業＞</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</si>
  <si>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険自己負担額」は重要事項説明書等の一部であり、別添１「事業主体が吹田市で実施する他の介護サ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</si>
  <si>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（１）サービス付き高齢者向け住宅において、「重要事項説明書」を「重要事項説明書兼登録事項等につい
      ての説明（高齢者住まい法第17条関係）」又は「重要事項説明書等」と表記して構わない。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
      いう。
（６）サ高住においては、重要事項説明書等の内容とサ高住登録の申請内容との整合性を図ること。
（７）【省略】と記載されている項目及び「色帯のない(背景が白色)」項目が空欄の場合は、「削除、斜線
      、空欄、塗りつぶし」をして構わない。それ以外の項目で削除する場合は、大阪府に確認すること。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</si>
  <si>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（３）吹田市有料老人ホーム設置運営指導指針に基づく指導を受けている場合は、入居希望者に対して丁寧
　　　かつ理解しやすいよう説明すること。</t>
  </si>
  <si>
    <t>2</t>
  </si>
  <si>
    <t>豊中岡上の町ここいろ歯科クリニック</t>
  </si>
  <si>
    <t>豊中市岡上の町4-1-2</t>
  </si>
  <si>
    <t>11</t>
  </si>
  <si>
    <t>3</t>
  </si>
  <si>
    <t>機能訓練指導員　5名</t>
  </si>
  <si>
    <t>7</t>
  </si>
  <si>
    <t>4</t>
  </si>
  <si>
    <t>https://joylife.alsok.co.jp/</t>
  </si>
  <si>
    <t>松井　正行</t>
  </si>
  <si>
    <t>損害保険ジャパン株式会社</t>
  </si>
  <si>
    <t>介護賠償責任保険</t>
  </si>
  <si>
    <t>hayashi-m＠joylife.alsok.co.jp</t>
  </si>
  <si>
    <t>ベースアップ</t>
  </si>
  <si>
    <t>科学的介護推進体制加算</t>
  </si>
  <si>
    <t>ベースアップ等支援加算</t>
  </si>
  <si>
    <t>要支援１の場合</t>
  </si>
  <si>
    <t>（基本サービス＋加減算）×1.5％</t>
  </si>
  <si>
    <r>
      <t xml:space="preserve">3.2
</t>
    </r>
    <r>
      <rPr>
        <sz val="10"/>
        <color indexed="8"/>
        <rFont val="ＭＳ 明朝"/>
        <family val="1"/>
      </rPr>
      <t>（内、自立者対応0.7名）</t>
    </r>
  </si>
  <si>
    <t>2.2</t>
  </si>
  <si>
    <t>2023年7月1日</t>
  </si>
  <si>
    <t>10</t>
  </si>
  <si>
    <t>17.6
（内、自立者対応2.5名）</t>
  </si>
  <si>
    <t>6</t>
  </si>
  <si>
    <t>利用規程・重要事項説明書　サ―ビス一覧（ベルパ―ジュ千里けやき通り）</t>
  </si>
  <si>
    <t>2023年4月～</t>
  </si>
  <si>
    <t>サ―ビス分類</t>
  </si>
  <si>
    <t>―</t>
  </si>
  <si>
    <t>介護予防特定施設入居者生活介護</t>
  </si>
  <si>
    <t>特定施設入居者生活介護</t>
  </si>
  <si>
    <t>介護の程度</t>
  </si>
  <si>
    <t>自立～要介護５</t>
  </si>
  <si>
    <t>自立</t>
  </si>
  <si>
    <t>要支援１・２</t>
  </si>
  <si>
    <t>要介護１～５</t>
  </si>
  <si>
    <t>サ―ビス
の種類</t>
  </si>
  <si>
    <t>サ―ビスの項目</t>
  </si>
  <si>
    <t>共通サ―ビス
（管理費）</t>
  </si>
  <si>
    <t>互助サ―ビス費
一時的な体調不良時の対応【＊①】</t>
  </si>
  <si>
    <t>その他有料サ―ビス費用
(消費税等含)【*②】</t>
  </si>
  <si>
    <t>介護保険給付</t>
  </si>
  <si>
    <t>上乗せ介護サ―ビス費
(ホ―ムが認めた場合の対応)</t>
  </si>
  <si>
    <t>介護サ―ビス</t>
  </si>
  <si>
    <t>巡回</t>
  </si>
  <si>
    <t>昼間　７時～１７時
夜間　１７時～７時</t>
  </si>
  <si>
    <t>２回／日</t>
  </si>
  <si>
    <t>必要に応じて随時</t>
  </si>
  <si>
    <t>必要に応じてケアプランに定めて実施
1回/日</t>
  </si>
  <si>
    <t>必要に応じてケアプランに定めて実施
４～６回/日</t>
  </si>
  <si>
    <t>食事</t>
  </si>
  <si>
    <t>食事介助
(水分補給含む)</t>
  </si>
  <si>
    <t>出来ないと認めた場合
 随時</t>
  </si>
  <si>
    <t>体調不良にて食事が出来ない場合</t>
  </si>
  <si>
    <t>必要に応じてケアプランに定めて実施</t>
  </si>
  <si>
    <t>排泄</t>
  </si>
  <si>
    <t>排泄介助（おむつ交換含む）</t>
  </si>
  <si>
    <t>【削除】おむつ交換</t>
  </si>
  <si>
    <t>おむつ代</t>
  </si>
  <si>
    <t>実費負担</t>
  </si>
  <si>
    <t>入浴</t>
  </si>
  <si>
    <t>入浴介助
(一般浴・特浴、または清拭）</t>
  </si>
  <si>
    <t>出来ないと認めた場合
３回／週</t>
  </si>
  <si>
    <t>１，３８０円／３０分
※３０分を超える場合
６９０円/１５分毎</t>
  </si>
  <si>
    <t>必要に応じてケアプランに定めて実施
３回/週</t>
  </si>
  <si>
    <r>
      <t>４</t>
    </r>
    <r>
      <rPr>
        <u val="single"/>
        <sz val="26"/>
        <rFont val="ＭＳ Ｐ明朝"/>
        <family val="1"/>
      </rPr>
      <t>回目</t>
    </r>
    <r>
      <rPr>
        <sz val="26"/>
        <rFont val="ＭＳ Ｐ明朝"/>
        <family val="1"/>
      </rPr>
      <t>以降
必要と認めた場合</t>
    </r>
  </si>
  <si>
    <r>
      <t>必要に応じてケアプランに定めて実施</t>
    </r>
    <r>
      <rPr>
        <u val="single"/>
        <sz val="26"/>
        <rFont val="ＭＳ Ｐ明朝"/>
        <family val="1"/>
      </rPr>
      <t xml:space="preserve">
</t>
    </r>
    <r>
      <rPr>
        <sz val="26"/>
        <rFont val="ＭＳ Ｐ明朝"/>
        <family val="1"/>
      </rPr>
      <t>３回/週</t>
    </r>
  </si>
  <si>
    <t>身辺介助</t>
  </si>
  <si>
    <t>体位交換</t>
  </si>
  <si>
    <t>体調不良にて出来ない場合随時</t>
  </si>
  <si>
    <t>居室からの移動</t>
  </si>
  <si>
    <t>更衣・整容介助</t>
  </si>
  <si>
    <t>機能訓練
(介護保険サ―ビス)</t>
  </si>
  <si>
    <t>機能訓練
(外部事業者サ―ビス)</t>
  </si>
  <si>
    <t>外部事業者へ取次</t>
  </si>
  <si>
    <t>通院介助</t>
  </si>
  <si>
    <t>看護職員通院同行・介助
（※１）（※２）（※３）</t>
  </si>
  <si>
    <t>協力医療機関</t>
  </si>
  <si>
    <t>８３０円／１５分毎
実費負担</t>
  </si>
  <si>
    <t>必要に応じてケアプランに定めて実施
協力医療機関</t>
  </si>
  <si>
    <t>必要に応じてケアプランに定めて実施
協力医療機関（関電病院除く）</t>
  </si>
  <si>
    <t>通院同行・介助
（※１）（※３)　</t>
  </si>
  <si>
    <t>２．２km以内</t>
  </si>
  <si>
    <t>６９０円／１５分毎
実費負担</t>
  </si>
  <si>
    <t>必要に応じてケアプランに定めて実施
協力医療機関</t>
  </si>
  <si>
    <t>必要と認めた場合　
２．２km以内</t>
  </si>
  <si>
    <t>緊急時対応</t>
  </si>
  <si>
    <t>緊急時ナ―スコ―ル対応</t>
  </si>
  <si>
    <t>２４時間対応</t>
  </si>
  <si>
    <t>一時介護居室の利用</t>
  </si>
  <si>
    <t>見守り介護が必要な場合</t>
  </si>
  <si>
    <t>見守り介護が必要と認めた場合</t>
  </si>
  <si>
    <t>緊急移送（※１）　</t>
  </si>
  <si>
    <t>救急車の要請及び同行</t>
  </si>
  <si>
    <t>生活サ―ビス</t>
  </si>
  <si>
    <t>掃除</t>
  </si>
  <si>
    <t>居室清掃
(日常清掃)（※４）</t>
  </si>
  <si>
    <t>出来ないと認めた場合
１回／週</t>
  </si>
  <si>
    <t>必要に応じてケアプランに定めて実施
～1回／週</t>
  </si>
  <si>
    <t>必要に応じてケアプランに定めて実施
１～２回／週</t>
  </si>
  <si>
    <t>居室清掃
(汚染箇所)</t>
  </si>
  <si>
    <t>汚染箇所を随時</t>
  </si>
  <si>
    <t>大掃除</t>
  </si>
  <si>
    <t>実費負担</t>
  </si>
  <si>
    <t>バルコニ―・網戸の掃除</t>
  </si>
  <si>
    <t>1回／年</t>
  </si>
  <si>
    <t>洗濯</t>
  </si>
  <si>
    <t>洗濯</t>
  </si>
  <si>
    <t>必要に応じてケアプランに定めて実施
２回/週まで</t>
  </si>
  <si>
    <t>必要と認めた場合随時</t>
  </si>
  <si>
    <t>家事</t>
  </si>
  <si>
    <t>電球交換・カ―テン取り付け・
取り外し等、高所作業</t>
  </si>
  <si>
    <t>随時</t>
  </si>
  <si>
    <t>介護居室
カ―テン取付・取外し</t>
  </si>
  <si>
    <t>１回／年</t>
  </si>
  <si>
    <t>リネン交換</t>
  </si>
  <si>
    <t>必要に応じてケアプランに定めて実施
1回/週</t>
  </si>
  <si>
    <t>汚染時随時交換</t>
  </si>
  <si>
    <t>リネンリ―ス費用</t>
  </si>
  <si>
    <t>汚染時交換した場合</t>
  </si>
  <si>
    <t>１回／週　(介護居室)
汚染時交換した場合</t>
  </si>
  <si>
    <t>生活サ―ビス</t>
  </si>
  <si>
    <t>食事</t>
  </si>
  <si>
    <t>朝食
昼食
夕食</t>
  </si>
  <si>
    <t>―
―
―</t>
  </si>
  <si>
    <t>朝食　２９４円／食
昼食　３６８円／食
夕食　６８７円／食</t>
  </si>
  <si>
    <t>配膳・下膳
(食堂内)</t>
  </si>
  <si>
    <t>毎食毎にフルサ―ビスにて行う
(自立の場合は朝食の配膳を除く)</t>
  </si>
  <si>
    <t>配膳・下膳
(居室)</t>
  </si>
  <si>
    <t>食堂で食事が出来ない場合</t>
  </si>
  <si>
    <t>１１０円／食・室</t>
  </si>
  <si>
    <t>必要に応じてケアプランに定めて実施</t>
  </si>
  <si>
    <t>体調不良にて食堂で
食事が出来ない場合</t>
  </si>
  <si>
    <t>入居者の嗜好に応じた特別な食事</t>
  </si>
  <si>
    <t>理美容</t>
  </si>
  <si>
    <t>訪問理美容受付及び
日程調整</t>
  </si>
  <si>
    <t>外出時同行
（※１）</t>
  </si>
  <si>
    <t>必要と認めた場合
１回／週</t>
  </si>
  <si>
    <t>６９０円／１５分毎</t>
  </si>
  <si>
    <t>必要に応じてケアプランに定めて実施
１回／週</t>
  </si>
  <si>
    <t>２回目以降
６９０円／１５分毎</t>
  </si>
  <si>
    <t>必要に応じてケアプランに定めて実施
１回/週</t>
  </si>
  <si>
    <t>代行</t>
  </si>
  <si>
    <t>買い物代行
(２ｋｍ以内)（※１）</t>
  </si>
  <si>
    <t>出来ないと認めた場合
 １回／週　(指定日)　　</t>
  </si>
  <si>
    <t>必要に応じてケアプランに定めて実施
１回/週（指定日）</t>
  </si>
  <si>
    <t>役所手続き代行
（※１）（※３）</t>
  </si>
  <si>
    <t>必要と認めた場合</t>
  </si>
  <si>
    <t>必要と認めた場合</t>
  </si>
  <si>
    <t>介護保険関係</t>
  </si>
  <si>
    <t>少額金銭管理</t>
  </si>
  <si>
    <t>金銭管理が出来ないと判断した場合</t>
  </si>
  <si>
    <t>健康管理サ―ビス</t>
  </si>
  <si>
    <t>レクリエ―ション</t>
  </si>
  <si>
    <t>１，１００円／回</t>
  </si>
  <si>
    <t>必要に応じてケアプランに定めて実施</t>
  </si>
  <si>
    <t>材料費実費</t>
  </si>
  <si>
    <t>アクティビティ</t>
  </si>
  <si>
    <t>定期健康診断</t>
  </si>
  <si>
    <t>４回／年
(内２回は血液検査のみ)</t>
  </si>
  <si>
    <t>健康相談</t>
  </si>
  <si>
    <t>嘱託医により　１回／週
看護職員は随時対応</t>
  </si>
  <si>
    <t>生活相談・栄養相談</t>
  </si>
  <si>
    <t>必要時随時</t>
  </si>
  <si>
    <t>服薬管理</t>
  </si>
  <si>
    <t>出来ないと認めた場合</t>
  </si>
  <si>
    <t>体調不良等により出来ない場合</t>
  </si>
  <si>
    <t>生活リズムの記録(排便・睡眠等）</t>
  </si>
  <si>
    <t>必要に応じてケアプランに定めて実施</t>
  </si>
  <si>
    <t>医療関連サ―ビス</t>
  </si>
  <si>
    <t>医療</t>
  </si>
  <si>
    <t>医師の往診</t>
  </si>
  <si>
    <t>医療費</t>
  </si>
  <si>
    <t>インフルエンザ予防接種</t>
  </si>
  <si>
    <t>希望者のみ１回／年</t>
  </si>
  <si>
    <t>入退院時サ―ビス</t>
  </si>
  <si>
    <t>入退院時の同行
（※１）（※５）</t>
  </si>
  <si>
    <t>協力医療機関</t>
  </si>
  <si>
    <t>協力医療機関</t>
  </si>
  <si>
    <t>入院時訪問・買い物
（※１）（※５）</t>
  </si>
  <si>
    <t>１回／週</t>
  </si>
  <si>
    <t>１回/週</t>
  </si>
  <si>
    <t>入院時洗濯代行
（※１）（※５）</t>
  </si>
  <si>
    <t>移送サ―ビス
（※１）（※５）</t>
  </si>
  <si>
    <t>その他サ―ビス</t>
  </si>
  <si>
    <t>取次</t>
  </si>
  <si>
    <t>クリ―ニング、日用品、宅配便の取次</t>
  </si>
  <si>
    <t>外部事業者への取次</t>
  </si>
  <si>
    <t>来客の取次</t>
  </si>
  <si>
    <t>希望時随時</t>
  </si>
  <si>
    <t>新聞郵便物配達</t>
  </si>
  <si>
    <t>出来ないと認めた場合
１回／日</t>
  </si>
  <si>
    <t>体調不良にて出来ない場合
1回／日</t>
  </si>
  <si>
    <t>ご家族等の宿泊
(ゲストル―ム)</t>
  </si>
  <si>
    <t>４，５００円／泊・人（食事別途）</t>
  </si>
  <si>
    <t>ご家族等の食事</t>
  </si>
  <si>
    <t>朝食　２９０円／食
昼食　３６３円／食
夕食　６７７円／食</t>
  </si>
  <si>
    <t xml:space="preserve">
</t>
  </si>
  <si>
    <t>行事</t>
  </si>
  <si>
    <t>駐車場</t>
  </si>
  <si>
    <t>１１，０００円／月</t>
  </si>
  <si>
    <t>車庫証明発行手数料</t>
  </si>
  <si>
    <t>５，５００円／件</t>
  </si>
  <si>
    <t>その他申し出事項</t>
  </si>
  <si>
    <t>必要と認めた場合
（１５分を超えると有料）</t>
  </si>
  <si>
    <t>必要と認めた場合
(１５分を超えると有料)</t>
  </si>
  <si>
    <t>【＊①】「一時的」とは、概ね一週間程度のことを指す　　　【＊②】複数人での対応は人数分を単価に乗じる　　　（※１）スタッフの交通費および施設車両の駐車料金等必要経費を別途負担　　（※２）同行中の医療行為、または医学的専門性を要する診療時の立ち合いが必要な方　　（※３）事前申し込みのうえ対応可能なものに限る</t>
  </si>
  <si>
    <t>（※４）　部屋の掃除機がけ・トイレ・洗面所掃除・ごみだしを言う　　　　（※５）　提携病院及び５ｋｍ以内の病院　　　</t>
  </si>
  <si>
    <t>①ホーム苦情相談窓口　支配人　松井　正行
②本社苦情相談窓口  福祉サービス事業部
　　　　　　　　　　サービス品質グループ
                             　西村 誉代</t>
  </si>
  <si>
    <t>21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</si>
</sst>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00&quot;単位/日&quot;"/>
    <numFmt numFmtId="206" formatCode="00&quot;単位/月&quot;"/>
    <numFmt numFmtId="207" formatCode="0&quot;単位/日&quot;"/>
    <numFmt numFmtId="208" formatCode="0.0"/>
    <numFmt numFmtId="209" formatCode="0_ "/>
    <numFmt numFmtId="210" formatCode="0&quot;円&quot;"/>
    <numFmt numFmtId="211" formatCode="#,##0_ ;[Red]\-#,##0\ "/>
  </numFmts>
  <fonts count="83">
    <font>
      <sz val="11"/>
      <name val="ＭＳ Ｐゴシック"/>
      <family val="3"/>
    </font>
    <font>
      <sz val="6"/>
      <name val="ＭＳ Ｐゴシック"/>
      <family val="3"/>
    </font>
    <font>
      <sz val="11"/>
      <name val="ＭＳ 明朝"/>
      <family val="1"/>
    </font>
    <font>
      <b/>
      <sz val="12"/>
      <name val="ＭＳ 明朝"/>
      <family val="1"/>
    </font>
    <font>
      <b/>
      <sz val="9"/>
      <name val="ＭＳ Ｐゴシック"/>
      <family val="3"/>
    </font>
    <font>
      <sz val="9"/>
      <name val="ＭＳ Ｐゴシック"/>
      <family val="3"/>
    </font>
    <font>
      <sz val="11"/>
      <color indexed="8"/>
      <name val="ＭＳ 明朝"/>
      <family val="1"/>
    </font>
    <font>
      <sz val="9"/>
      <color indexed="8"/>
      <name val="ＭＳ 明朝"/>
      <family val="1"/>
    </font>
    <font>
      <sz val="10"/>
      <color indexed="8"/>
      <name val="ＭＳ 明朝"/>
      <family val="1"/>
    </font>
    <font>
      <sz val="8"/>
      <color indexed="8"/>
      <name val="ＭＳ 明朝"/>
      <family val="1"/>
    </font>
    <font>
      <sz val="34"/>
      <name val="ＭＳ Ｐ明朝"/>
      <family val="1"/>
    </font>
    <font>
      <sz val="36"/>
      <name val="ＭＳ Ｐ明朝"/>
      <family val="1"/>
    </font>
    <font>
      <sz val="20"/>
      <name val="Meiryo UI"/>
      <family val="3"/>
    </font>
    <font>
      <sz val="20"/>
      <name val="ＭＳ Ｐ明朝"/>
      <family val="1"/>
    </font>
    <font>
      <sz val="48"/>
      <name val="ＭＳ Ｐ明朝"/>
      <family val="1"/>
    </font>
    <font>
      <sz val="22"/>
      <name val="ＭＳ Ｐ明朝"/>
      <family val="1"/>
    </font>
    <font>
      <sz val="26"/>
      <name val="ＭＳ Ｐ明朝"/>
      <family val="1"/>
    </font>
    <font>
      <sz val="26"/>
      <name val="Meiryo UI"/>
      <family val="3"/>
    </font>
    <font>
      <u val="single"/>
      <sz val="26"/>
      <name val="ＭＳ Ｐ明朝"/>
      <family val="1"/>
    </font>
    <font>
      <b/>
      <sz val="14"/>
      <name val="ＭＳ Ｐゴシック"/>
      <family val="3"/>
    </font>
    <font>
      <b/>
      <sz val="36"/>
      <name val="ＭＳ Ｐゴシック"/>
      <family val="3"/>
    </font>
    <font>
      <sz val="14"/>
      <name val="ＭＳ Ｐゴシック"/>
      <family val="3"/>
    </font>
    <font>
      <sz val="11"/>
      <color indexed="8"/>
      <name val="ＭＳ Ｐゴシック"/>
      <family val="3"/>
    </font>
    <font>
      <sz val="11"/>
      <color indexed="10"/>
      <name val="ＭＳ Ｐゴシック"/>
      <family val="3"/>
    </font>
    <font>
      <b/>
      <sz val="11"/>
      <color indexed="8"/>
      <name val="ＭＳ Ｐゴシック"/>
      <family val="3"/>
    </font>
    <font>
      <sz val="12"/>
      <color indexed="8"/>
      <name val="ＭＳ Ｐゴシック"/>
      <family val="3"/>
    </font>
    <font>
      <sz val="12"/>
      <color indexed="8"/>
      <name val="ＭＳ 明朝"/>
      <family val="1"/>
    </font>
    <font>
      <sz val="9"/>
      <color indexed="8"/>
      <name val="ＭＳ Ｐゴシック"/>
      <family val="3"/>
    </font>
    <font>
      <sz val="10"/>
      <color indexed="8"/>
      <name val="ＭＳ Ｐゴシック"/>
      <family val="3"/>
    </font>
    <font>
      <b/>
      <sz val="11"/>
      <color indexed="8"/>
      <name val="ＭＳ 明朝"/>
      <family val="1"/>
    </font>
    <font>
      <u val="single"/>
      <sz val="11"/>
      <color indexed="8"/>
      <name val="ＭＳ 明朝"/>
      <family val="1"/>
    </font>
    <font>
      <b/>
      <sz val="12"/>
      <color indexed="8"/>
      <name val="ＭＳ Ｐゴシック"/>
      <family val="3"/>
    </font>
    <font>
      <sz val="11"/>
      <color indexed="10"/>
      <name val="ＭＳ 明朝"/>
      <family val="1"/>
    </font>
    <font>
      <u val="single"/>
      <sz val="11"/>
      <color indexed="10"/>
      <name val="ＭＳ Ｐゴシック"/>
      <family val="3"/>
    </font>
    <font>
      <sz val="12"/>
      <color indexed="10"/>
      <name val="ＭＳ 明朝"/>
      <family val="1"/>
    </font>
    <font>
      <b/>
      <sz val="10"/>
      <color indexed="8"/>
      <name val="ＭＳ Ｐゴシック"/>
      <family val="3"/>
    </font>
    <font>
      <sz val="7"/>
      <color indexed="8"/>
      <name val="ＭＳ 明朝"/>
      <family val="1"/>
    </font>
    <font>
      <sz val="9"/>
      <color indexed="10"/>
      <name val="ＭＳ 明朝"/>
      <family val="1"/>
    </font>
    <font>
      <sz val="10"/>
      <color indexed="10"/>
      <name val="ＭＳ 明朝"/>
      <family val="1"/>
    </font>
    <font>
      <sz val="26"/>
      <color indexed="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8"/>
      <color indexed="8"/>
      <name val="ＭＳ Ｐゴシック"/>
      <family val="3"/>
    </font>
    <font>
      <b/>
      <u val="single"/>
      <sz val="28"/>
      <color indexed="8"/>
      <name val="ＭＳ Ｐ明朝"/>
      <family val="1"/>
    </font>
    <font>
      <sz val="28"/>
      <color indexed="8"/>
      <name val="ＭＳ Ｐ明朝"/>
      <family val="1"/>
    </font>
    <font>
      <b/>
      <sz val="28"/>
      <color indexed="8"/>
      <name val="ＭＳ Ｐ明朝"/>
      <family val="1"/>
    </font>
    <font>
      <b/>
      <sz val="20"/>
      <color indexed="8"/>
      <name val="ＭＳ Ｐ明朝"/>
      <family val="1"/>
    </font>
    <font>
      <sz val="20"/>
      <color indexed="8"/>
      <name val="ＭＳ Ｐ明朝"/>
      <family val="1"/>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indexed="8"/>
      <name val="Calibri"/>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000"/>
        <bgColor indexed="64"/>
      </patternFill>
    </fill>
    <fill>
      <patternFill patternType="solid">
        <fgColor indexed="9"/>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style="thin"/>
      <bottom style="thin"/>
    </border>
    <border>
      <left style="thin"/>
      <right style="thin"/>
      <top style="thin"/>
      <bottom style="thin"/>
    </border>
    <border>
      <left style="thin"/>
      <right>
        <color indexed="63"/>
      </right>
      <top style="thin"/>
      <bottom>
        <color indexed="63"/>
      </botto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thin"/>
      <bottom style="thin"/>
    </border>
    <border>
      <left style="thin"/>
      <right style="medium"/>
      <top style="medium"/>
      <bottom style="thin"/>
    </border>
    <border>
      <left style="medium"/>
      <right style="thin"/>
      <top>
        <color indexed="63"/>
      </top>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thin"/>
      <top>
        <color indexed="63"/>
      </top>
      <bottom style="medium"/>
    </border>
    <border>
      <left style="thin"/>
      <right style="thin"/>
      <top style="thin"/>
      <bottom>
        <color indexed="63"/>
      </bottom>
    </border>
    <border>
      <left style="medium"/>
      <right style="thin"/>
      <top style="thin"/>
      <bottom>
        <color indexed="63"/>
      </bottom>
    </border>
    <border>
      <left style="medium"/>
      <right style="thin"/>
      <top style="medium"/>
      <bottom style="thin"/>
    </border>
    <border>
      <left style="medium"/>
      <right style="thin"/>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style="thin"/>
      <top>
        <color indexed="63"/>
      </top>
      <bottom style="thin"/>
    </border>
    <border>
      <left>
        <color indexed="63"/>
      </left>
      <right>
        <color indexed="63"/>
      </right>
      <top style="thin"/>
      <bottom style="thin"/>
    </border>
    <border>
      <left style="thin"/>
      <right style="thin"/>
      <top>
        <color indexed="63"/>
      </top>
      <bottom style="thin"/>
    </border>
    <border>
      <left style="medium"/>
      <right>
        <color indexed="63"/>
      </right>
      <top>
        <color indexed="63"/>
      </top>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medium"/>
    </border>
    <border>
      <left style="thin"/>
      <right>
        <color indexed="63"/>
      </right>
      <top style="medium"/>
      <bottom style="thin"/>
    </border>
    <border>
      <left style="thin"/>
      <right style="medium"/>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style="thin"/>
      <bottom style="medium"/>
    </border>
    <border>
      <left style="thin"/>
      <right>
        <color indexed="63"/>
      </right>
      <top>
        <color indexed="63"/>
      </top>
      <bottom style="thin"/>
    </border>
    <border>
      <left style="medium"/>
      <right>
        <color indexed="63"/>
      </right>
      <top>
        <color indexed="63"/>
      </top>
      <bottom>
        <color indexed="63"/>
      </bottom>
    </border>
    <border>
      <left style="thin"/>
      <right style="medium"/>
      <top>
        <color indexed="63"/>
      </top>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style="mediu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medium"/>
      <bottom style="thin"/>
    </border>
    <border>
      <left>
        <color indexed="63"/>
      </left>
      <right style="thin"/>
      <top>
        <color indexed="63"/>
      </top>
      <bottom style="medium"/>
    </border>
    <border>
      <left style="medium"/>
      <right style="thin"/>
      <top style="medium"/>
      <bottom>
        <color indexed="63"/>
      </botto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vertical="center"/>
      <protection/>
    </xf>
    <xf numFmtId="0" fontId="0" fillId="0" borderId="0">
      <alignment vertical="center"/>
      <protection/>
    </xf>
    <xf numFmtId="0" fontId="79" fillId="0" borderId="0" applyNumberFormat="0" applyFill="0" applyBorder="0" applyAlignment="0" applyProtection="0"/>
    <xf numFmtId="0" fontId="80" fillId="32" borderId="0" applyNumberFormat="0" applyBorder="0" applyAlignment="0" applyProtection="0"/>
  </cellStyleXfs>
  <cellXfs count="115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3" borderId="0" xfId="0" applyFont="1" applyFill="1" applyAlignment="1">
      <alignment vertical="top" wrapText="1"/>
    </xf>
    <xf numFmtId="0" fontId="2" fillId="33" borderId="0" xfId="0" applyFont="1" applyFill="1" applyAlignment="1">
      <alignment vertical="top"/>
    </xf>
    <xf numFmtId="0" fontId="2" fillId="0" borderId="0" xfId="0" applyFont="1" applyFill="1" applyAlignment="1">
      <alignment vertical="top"/>
    </xf>
    <xf numFmtId="49" fontId="6" fillId="0" borderId="0" xfId="0" applyNumberFormat="1" applyFont="1" applyFill="1" applyAlignment="1">
      <alignment vertical="center"/>
    </xf>
    <xf numFmtId="0" fontId="6" fillId="0" borderId="0" xfId="0" applyFont="1" applyFill="1" applyAlignment="1">
      <alignment vertical="center"/>
    </xf>
    <xf numFmtId="49" fontId="22" fillId="0" borderId="0" xfId="0" applyNumberFormat="1" applyFont="1" applyFill="1" applyAlignment="1">
      <alignment vertical="center"/>
    </xf>
    <xf numFmtId="0" fontId="22" fillId="0" borderId="0" xfId="0" applyFont="1" applyFill="1" applyAlignment="1">
      <alignment vertical="center"/>
    </xf>
    <xf numFmtId="0" fontId="24" fillId="0" borderId="0" xfId="0" applyFont="1" applyFill="1" applyAlignment="1">
      <alignment vertical="center"/>
    </xf>
    <xf numFmtId="0" fontId="25" fillId="0" borderId="10" xfId="0" applyFont="1" applyFill="1" applyBorder="1" applyAlignment="1">
      <alignment vertical="center"/>
    </xf>
    <xf numFmtId="0" fontId="22" fillId="0" borderId="10" xfId="0" applyFont="1" applyFill="1" applyBorder="1" applyAlignment="1">
      <alignment vertical="center"/>
    </xf>
    <xf numFmtId="49" fontId="26" fillId="0" borderId="11" xfId="0" applyNumberFormat="1" applyFont="1" applyFill="1" applyBorder="1" applyAlignment="1">
      <alignment vertical="center"/>
    </xf>
    <xf numFmtId="0" fontId="22" fillId="0" borderId="0" xfId="0" applyFont="1" applyFill="1" applyAlignment="1">
      <alignment horizontal="center" vertical="center"/>
    </xf>
    <xf numFmtId="0" fontId="81" fillId="0" borderId="12" xfId="0" applyFont="1" applyBorder="1" applyAlignment="1">
      <alignment horizontal="center" vertical="center" wrapText="1"/>
    </xf>
    <xf numFmtId="191" fontId="26" fillId="0" borderId="13"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6" xfId="0" applyFont="1" applyFill="1" applyBorder="1" applyAlignment="1">
      <alignment horizontal="left" vertical="center"/>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xf>
    <xf numFmtId="0" fontId="6" fillId="0" borderId="14"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6"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vertical="center"/>
    </xf>
    <xf numFmtId="0" fontId="6" fillId="0" borderId="0" xfId="0" applyFont="1" applyFill="1" applyBorder="1" applyAlignment="1">
      <alignment horizontal="center" vertical="center"/>
    </xf>
    <xf numFmtId="201" fontId="6" fillId="0" borderId="0" xfId="0" applyNumberFormat="1" applyFont="1" applyFill="1" applyBorder="1" applyAlignment="1">
      <alignment horizontal="left" vertical="center"/>
    </xf>
    <xf numFmtId="0" fontId="27" fillId="0" borderId="0" xfId="0" applyFont="1" applyFill="1" applyAlignment="1">
      <alignment vertical="center"/>
    </xf>
    <xf numFmtId="0" fontId="27" fillId="0" borderId="0" xfId="0" applyFont="1" applyFill="1" applyAlignment="1">
      <alignment horizontal="right" vertical="center"/>
    </xf>
    <xf numFmtId="4" fontId="27" fillId="0" borderId="0" xfId="0" applyNumberFormat="1" applyFont="1" applyFill="1" applyAlignment="1">
      <alignment vertical="center"/>
    </xf>
    <xf numFmtId="49" fontId="8" fillId="0" borderId="12"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shrinkToFit="1"/>
    </xf>
    <xf numFmtId="187" fontId="8"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shrinkToFit="1"/>
    </xf>
    <xf numFmtId="3" fontId="6" fillId="0" borderId="12" xfId="0" applyNumberFormat="1" applyFont="1" applyFill="1" applyBorder="1" applyAlignment="1">
      <alignment vertical="center"/>
    </xf>
    <xf numFmtId="3" fontId="6" fillId="0" borderId="12" xfId="0" applyNumberFormat="1" applyFont="1" applyFill="1" applyBorder="1" applyAlignment="1">
      <alignment horizontal="right" vertical="center"/>
    </xf>
    <xf numFmtId="49" fontId="28" fillId="0" borderId="0" xfId="0" applyNumberFormat="1" applyFont="1" applyFill="1" applyAlignment="1">
      <alignment vertical="center"/>
    </xf>
    <xf numFmtId="0" fontId="28" fillId="0" borderId="0" xfId="0" applyFont="1" applyFill="1" applyAlignment="1">
      <alignment vertical="center"/>
    </xf>
    <xf numFmtId="49" fontId="6" fillId="0" borderId="19" xfId="0" applyNumberFormat="1" applyFont="1" applyFill="1" applyBorder="1" applyAlignment="1">
      <alignment vertical="center" shrinkToFit="1"/>
    </xf>
    <xf numFmtId="49" fontId="8" fillId="0" borderId="19" xfId="0" applyNumberFormat="1" applyFont="1" applyFill="1" applyBorder="1" applyAlignment="1">
      <alignment horizontal="center" vertical="center"/>
    </xf>
    <xf numFmtId="49" fontId="8" fillId="0" borderId="12" xfId="0" applyNumberFormat="1" applyFont="1" applyFill="1" applyBorder="1" applyAlignment="1">
      <alignment vertical="center" shrinkToFit="1"/>
    </xf>
    <xf numFmtId="49" fontId="6" fillId="0" borderId="20" xfId="0" applyNumberFormat="1" applyFont="1" applyFill="1" applyBorder="1" applyAlignment="1">
      <alignment vertical="center"/>
    </xf>
    <xf numFmtId="49" fontId="6" fillId="0" borderId="12" xfId="0" applyNumberFormat="1" applyFont="1" applyFill="1" applyBorder="1" applyAlignment="1">
      <alignment vertical="center"/>
    </xf>
    <xf numFmtId="3" fontId="6" fillId="0" borderId="12" xfId="0" applyNumberFormat="1" applyFont="1" applyFill="1" applyBorder="1" applyAlignment="1">
      <alignment horizontal="center" vertical="center"/>
    </xf>
    <xf numFmtId="49" fontId="6" fillId="0" borderId="0" xfId="0" applyNumberFormat="1" applyFont="1" applyFill="1" applyAlignment="1">
      <alignment vertical="center"/>
    </xf>
    <xf numFmtId="0" fontId="29" fillId="0" borderId="0" xfId="0" applyFont="1" applyFill="1" applyBorder="1" applyAlignment="1">
      <alignment vertical="center"/>
    </xf>
    <xf numFmtId="0" fontId="22" fillId="0" borderId="12" xfId="0" applyFont="1" applyBorder="1" applyAlignment="1">
      <alignment horizontal="center" vertical="center"/>
    </xf>
    <xf numFmtId="0" fontId="75" fillId="0" borderId="12" xfId="0" applyFont="1" applyBorder="1" applyAlignment="1">
      <alignment horizontal="center" vertical="center"/>
    </xf>
    <xf numFmtId="0" fontId="9" fillId="0" borderId="12" xfId="0" applyFont="1" applyFill="1" applyBorder="1" applyAlignment="1">
      <alignment horizontal="center" vertical="center"/>
    </xf>
    <xf numFmtId="190" fontId="22" fillId="0" borderId="12" xfId="0" applyNumberFormat="1" applyFont="1" applyBorder="1" applyAlignment="1">
      <alignment vertical="center"/>
    </xf>
    <xf numFmtId="0" fontId="22" fillId="0" borderId="12" xfId="0" applyFont="1" applyBorder="1" applyAlignment="1">
      <alignment vertical="center"/>
    </xf>
    <xf numFmtId="190" fontId="75" fillId="0" borderId="12" xfId="0" applyNumberFormat="1" applyFont="1" applyBorder="1" applyAlignment="1">
      <alignment vertical="center"/>
    </xf>
    <xf numFmtId="38" fontId="22" fillId="0" borderId="0" xfId="49" applyFont="1" applyFill="1" applyAlignment="1">
      <alignment vertical="center"/>
    </xf>
    <xf numFmtId="190" fontId="75" fillId="0" borderId="12" xfId="0" applyNumberFormat="1" applyFont="1" applyFill="1" applyBorder="1" applyAlignment="1">
      <alignment vertical="center"/>
    </xf>
    <xf numFmtId="190" fontId="75" fillId="0" borderId="0" xfId="0" applyNumberFormat="1" applyFont="1" applyFill="1" applyBorder="1" applyAlignment="1">
      <alignment vertical="center"/>
    </xf>
    <xf numFmtId="0" fontId="22" fillId="0" borderId="0" xfId="0" applyFont="1" applyFill="1" applyBorder="1" applyAlignment="1">
      <alignment vertical="center"/>
    </xf>
    <xf numFmtId="38" fontId="8" fillId="0" borderId="19" xfId="49" applyFont="1" applyFill="1" applyBorder="1" applyAlignment="1">
      <alignment horizontal="center" vertical="center"/>
    </xf>
    <xf numFmtId="0" fontId="8" fillId="0" borderId="21" xfId="0" applyFont="1" applyFill="1" applyBorder="1" applyAlignment="1">
      <alignment horizontal="center" vertical="center"/>
    </xf>
    <xf numFmtId="49" fontId="24" fillId="0" borderId="0" xfId="0" applyNumberFormat="1" applyFont="1" applyFill="1" applyAlignment="1">
      <alignment vertical="center"/>
    </xf>
    <xf numFmtId="49" fontId="6" fillId="0" borderId="22" xfId="0" applyNumberFormat="1"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0" xfId="0" applyFont="1" applyFill="1" applyBorder="1" applyAlignment="1">
      <alignment vertical="center"/>
    </xf>
    <xf numFmtId="0" fontId="6" fillId="0" borderId="27" xfId="0" applyFont="1" applyFill="1" applyBorder="1" applyAlignment="1">
      <alignment vertical="center"/>
    </xf>
    <xf numFmtId="0" fontId="26" fillId="0" borderId="10" xfId="0" applyFont="1" applyFill="1" applyBorder="1" applyAlignment="1">
      <alignment vertical="center"/>
    </xf>
    <xf numFmtId="0" fontId="26" fillId="0" borderId="28" xfId="0" applyFont="1" applyFill="1" applyBorder="1" applyAlignment="1">
      <alignment vertical="center"/>
    </xf>
    <xf numFmtId="0" fontId="6" fillId="0" borderId="29" xfId="0" applyFont="1" applyFill="1" applyBorder="1" applyAlignment="1">
      <alignment vertical="center"/>
    </xf>
    <xf numFmtId="0" fontId="26" fillId="0" borderId="24" xfId="0" applyFont="1" applyFill="1" applyBorder="1" applyAlignment="1">
      <alignment vertical="center"/>
    </xf>
    <xf numFmtId="0" fontId="26" fillId="0" borderId="25"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8" fillId="0" borderId="13" xfId="0" applyFont="1" applyFill="1" applyBorder="1" applyAlignment="1">
      <alignment vertical="center"/>
    </xf>
    <xf numFmtId="0" fontId="8" fillId="0" borderId="32" xfId="0" applyFont="1" applyFill="1" applyBorder="1" applyAlignment="1">
      <alignment vertical="center"/>
    </xf>
    <xf numFmtId="0" fontId="24" fillId="0" borderId="0" xfId="0" applyFont="1" applyFill="1" applyBorder="1" applyAlignment="1">
      <alignment vertical="center"/>
    </xf>
    <xf numFmtId="0" fontId="8" fillId="0" borderId="12" xfId="0" applyFont="1" applyFill="1" applyBorder="1" applyAlignment="1">
      <alignment horizontal="left" vertical="center" wrapText="1"/>
    </xf>
    <xf numFmtId="0" fontId="8" fillId="0" borderId="33" xfId="0" applyFont="1" applyFill="1" applyBorder="1" applyAlignment="1">
      <alignment horizontal="left" vertical="center" wrapText="1"/>
    </xf>
    <xf numFmtId="49" fontId="6" fillId="0" borderId="0" xfId="0" applyNumberFormat="1" applyFont="1" applyFill="1" applyBorder="1" applyAlignment="1">
      <alignment vertical="center"/>
    </xf>
    <xf numFmtId="187" fontId="8" fillId="0" borderId="0" xfId="0" applyNumberFormat="1" applyFont="1" applyFill="1" applyBorder="1" applyAlignment="1">
      <alignment horizontal="center" vertical="center" shrinkToFit="1"/>
    </xf>
    <xf numFmtId="49" fontId="8" fillId="0" borderId="0" xfId="0" applyNumberFormat="1" applyFont="1" applyFill="1" applyBorder="1" applyAlignment="1">
      <alignment horizontal="left" vertical="center"/>
    </xf>
    <xf numFmtId="49" fontId="6" fillId="0" borderId="34" xfId="0" applyNumberFormat="1" applyFont="1" applyFill="1" applyBorder="1" applyAlignment="1">
      <alignment vertical="center"/>
    </xf>
    <xf numFmtId="49" fontId="6" fillId="0" borderId="35" xfId="0" applyNumberFormat="1" applyFont="1" applyFill="1" applyBorder="1" applyAlignment="1">
      <alignment vertical="center"/>
    </xf>
    <xf numFmtId="0" fontId="6" fillId="0" borderId="0" xfId="0" applyFont="1" applyFill="1" applyBorder="1" applyAlignment="1">
      <alignment vertical="center"/>
    </xf>
    <xf numFmtId="0" fontId="25" fillId="0" borderId="0" xfId="0" applyFont="1" applyFill="1" applyAlignment="1">
      <alignment vertical="center" wrapText="1"/>
    </xf>
    <xf numFmtId="0" fontId="6" fillId="0" borderId="36" xfId="0" applyFont="1" applyFill="1" applyBorder="1" applyAlignment="1">
      <alignment vertical="center"/>
    </xf>
    <xf numFmtId="0" fontId="6" fillId="0" borderId="37" xfId="0" applyFont="1" applyFill="1" applyBorder="1" applyAlignment="1">
      <alignment vertical="center"/>
    </xf>
    <xf numFmtId="0" fontId="22" fillId="0" borderId="0" xfId="0" applyFont="1" applyFill="1" applyAlignment="1">
      <alignment vertical="top" wrapText="1"/>
    </xf>
    <xf numFmtId="0" fontId="6" fillId="0" borderId="27" xfId="0" applyFont="1" applyFill="1" applyBorder="1" applyAlignment="1">
      <alignment vertical="center" wrapText="1"/>
    </xf>
    <xf numFmtId="49" fontId="24" fillId="0" borderId="0" xfId="0" applyNumberFormat="1" applyFont="1" applyFill="1" applyAlignment="1">
      <alignment vertical="center"/>
    </xf>
    <xf numFmtId="0" fontId="26" fillId="0" borderId="10" xfId="0" applyFont="1" applyFill="1" applyBorder="1" applyAlignment="1">
      <alignment horizontal="center" vertical="center"/>
    </xf>
    <xf numFmtId="49" fontId="26" fillId="0" borderId="38" xfId="0" applyNumberFormat="1" applyFont="1" applyFill="1" applyBorder="1" applyAlignment="1">
      <alignment horizontal="center" vertical="center"/>
    </xf>
    <xf numFmtId="49" fontId="26" fillId="0" borderId="0" xfId="0" applyNumberFormat="1" applyFont="1" applyFill="1" applyBorder="1" applyAlignment="1">
      <alignment horizontal="left" vertical="center"/>
    </xf>
    <xf numFmtId="0" fontId="26" fillId="0" borderId="0" xfId="0" applyFont="1" applyFill="1" applyBorder="1" applyAlignment="1">
      <alignment horizontal="center" vertical="center"/>
    </xf>
    <xf numFmtId="49" fontId="26" fillId="0" borderId="0" xfId="0" applyNumberFormat="1" applyFont="1" applyFill="1" applyBorder="1" applyAlignment="1">
      <alignment vertical="center"/>
    </xf>
    <xf numFmtId="49" fontId="22" fillId="0" borderId="39" xfId="0" applyNumberFormat="1" applyFont="1" applyFill="1" applyBorder="1" applyAlignment="1">
      <alignment vertical="center"/>
    </xf>
    <xf numFmtId="49" fontId="22" fillId="0" borderId="40" xfId="0" applyNumberFormat="1" applyFont="1" applyFill="1" applyBorder="1" applyAlignment="1">
      <alignment vertical="center"/>
    </xf>
    <xf numFmtId="49" fontId="22" fillId="0" borderId="41" xfId="0" applyNumberFormat="1" applyFont="1" applyFill="1" applyBorder="1" applyAlignment="1">
      <alignment vertical="center"/>
    </xf>
    <xf numFmtId="49" fontId="22" fillId="0" borderId="42" xfId="0" applyNumberFormat="1" applyFont="1" applyFill="1" applyBorder="1" applyAlignment="1">
      <alignment vertical="center"/>
    </xf>
    <xf numFmtId="49" fontId="6" fillId="0" borderId="43" xfId="0" applyNumberFormat="1" applyFont="1" applyFill="1" applyBorder="1" applyAlignment="1">
      <alignment vertical="center"/>
    </xf>
    <xf numFmtId="6" fontId="22" fillId="0" borderId="0" xfId="58" applyFont="1" applyFill="1" applyAlignment="1">
      <alignment vertical="center"/>
    </xf>
    <xf numFmtId="49" fontId="6" fillId="0" borderId="44" xfId="0" applyNumberFormat="1" applyFont="1" applyFill="1" applyBorder="1" applyAlignment="1">
      <alignment horizontal="left" vertical="center"/>
    </xf>
    <xf numFmtId="49" fontId="22" fillId="0" borderId="0" xfId="0" applyNumberFormat="1" applyFont="1" applyFill="1" applyAlignment="1">
      <alignment horizontal="left" vertical="top" wrapText="1"/>
    </xf>
    <xf numFmtId="49" fontId="26" fillId="0" borderId="45" xfId="0" applyNumberFormat="1" applyFont="1" applyFill="1" applyBorder="1" applyAlignment="1">
      <alignment horizontal="right" vertical="center"/>
    </xf>
    <xf numFmtId="49" fontId="6" fillId="0" borderId="11" xfId="0" applyNumberFormat="1" applyFont="1" applyFill="1" applyBorder="1" applyAlignment="1">
      <alignment vertical="center"/>
    </xf>
    <xf numFmtId="0" fontId="6" fillId="0" borderId="17" xfId="0" applyFont="1" applyFill="1" applyBorder="1" applyAlignment="1">
      <alignment vertical="center"/>
    </xf>
    <xf numFmtId="0" fontId="22" fillId="0" borderId="0" xfId="0" applyFont="1" applyFill="1" applyAlignment="1">
      <alignment horizontal="right" vertical="center"/>
    </xf>
    <xf numFmtId="3" fontId="6" fillId="0" borderId="46" xfId="0" applyNumberFormat="1" applyFont="1" applyFill="1" applyBorder="1" applyAlignment="1">
      <alignment vertical="center"/>
    </xf>
    <xf numFmtId="38" fontId="8" fillId="0" borderId="0" xfId="49" applyFont="1" applyFill="1" applyBorder="1" applyAlignment="1">
      <alignment vertical="center" wrapText="1"/>
    </xf>
    <xf numFmtId="0" fontId="9" fillId="0" borderId="33" xfId="0" applyFont="1" applyFill="1" applyBorder="1" applyAlignment="1">
      <alignment horizontal="center" vertical="center"/>
    </xf>
    <xf numFmtId="209" fontId="22" fillId="0" borderId="12" xfId="0" applyNumberFormat="1" applyFont="1" applyFill="1" applyBorder="1" applyAlignment="1">
      <alignment vertical="center"/>
    </xf>
    <xf numFmtId="49" fontId="6" fillId="0" borderId="16" xfId="0" applyNumberFormat="1" applyFont="1" applyFill="1" applyBorder="1" applyAlignment="1">
      <alignment vertical="center"/>
    </xf>
    <xf numFmtId="0" fontId="22" fillId="0" borderId="0" xfId="0" applyFont="1" applyAlignment="1">
      <alignment vertical="center"/>
    </xf>
    <xf numFmtId="3" fontId="22" fillId="0" borderId="12" xfId="0" applyNumberFormat="1" applyFont="1" applyFill="1" applyBorder="1" applyAlignment="1">
      <alignment vertical="center"/>
    </xf>
    <xf numFmtId="0" fontId="22" fillId="0" borderId="16" xfId="0" applyFont="1" applyFill="1" applyBorder="1" applyAlignment="1">
      <alignment vertical="center"/>
    </xf>
    <xf numFmtId="0" fontId="6" fillId="0" borderId="43" xfId="0" applyFont="1" applyFill="1" applyBorder="1" applyAlignment="1">
      <alignment horizontal="right" vertical="center"/>
    </xf>
    <xf numFmtId="0" fontId="6" fillId="0" borderId="22" xfId="0" applyFont="1" applyFill="1" applyBorder="1" applyAlignment="1">
      <alignment vertical="top" wrapText="1"/>
    </xf>
    <xf numFmtId="0" fontId="6" fillId="0" borderId="47" xfId="0" applyFont="1" applyFill="1" applyBorder="1" applyAlignment="1">
      <alignment vertical="center"/>
    </xf>
    <xf numFmtId="0" fontId="30" fillId="0" borderId="0" xfId="0" applyFont="1" applyFill="1" applyBorder="1" applyAlignment="1">
      <alignment horizontal="left" vertical="center"/>
    </xf>
    <xf numFmtId="0" fontId="30" fillId="0" borderId="0" xfId="0" applyFont="1" applyFill="1" applyBorder="1" applyAlignment="1">
      <alignment vertical="center"/>
    </xf>
    <xf numFmtId="0" fontId="6" fillId="0" borderId="0" xfId="0" applyFont="1" applyFill="1" applyAlignment="1">
      <alignment horizontal="right" vertical="center" wrapText="1"/>
    </xf>
    <xf numFmtId="58" fontId="26" fillId="0" borderId="41" xfId="0" applyNumberFormat="1" applyFont="1" applyFill="1" applyBorder="1" applyAlignment="1">
      <alignment vertical="center"/>
    </xf>
    <xf numFmtId="0" fontId="26" fillId="0" borderId="41" xfId="0" applyFont="1" applyFill="1" applyBorder="1" applyAlignment="1">
      <alignment horizontal="right" vertical="center"/>
    </xf>
    <xf numFmtId="49" fontId="6" fillId="0" borderId="0" xfId="0" applyNumberFormat="1" applyFont="1" applyFill="1" applyAlignment="1">
      <alignment horizontal="left" vertical="center"/>
    </xf>
    <xf numFmtId="49" fontId="26" fillId="0" borderId="0" xfId="0" applyNumberFormat="1" applyFont="1" applyFill="1" applyAlignment="1">
      <alignment vertical="center"/>
    </xf>
    <xf numFmtId="0" fontId="26" fillId="0" borderId="0" xfId="0" applyFont="1" applyFill="1" applyAlignment="1">
      <alignment vertical="center"/>
    </xf>
    <xf numFmtId="49" fontId="22" fillId="0" borderId="0" xfId="0" applyNumberFormat="1" applyFont="1" applyFill="1" applyBorder="1" applyAlignment="1">
      <alignment vertical="center"/>
    </xf>
    <xf numFmtId="189" fontId="6" fillId="0" borderId="40" xfId="0" applyNumberFormat="1" applyFont="1" applyFill="1" applyBorder="1" applyAlignment="1">
      <alignment vertical="center"/>
    </xf>
    <xf numFmtId="189" fontId="6" fillId="0" borderId="11" xfId="0" applyNumberFormat="1" applyFont="1" applyFill="1" applyBorder="1" applyAlignment="1">
      <alignment vertical="center"/>
    </xf>
    <xf numFmtId="189" fontId="6" fillId="0" borderId="48" xfId="0" applyNumberFormat="1" applyFont="1" applyFill="1" applyBorder="1" applyAlignment="1">
      <alignment vertical="center"/>
    </xf>
    <xf numFmtId="190" fontId="6" fillId="0" borderId="0" xfId="0" applyNumberFormat="1" applyFont="1" applyFill="1" applyBorder="1" applyAlignment="1">
      <alignment horizontal="right" vertical="center"/>
    </xf>
    <xf numFmtId="189" fontId="6" fillId="0" borderId="0" xfId="0" applyNumberFormat="1" applyFont="1" applyFill="1" applyBorder="1" applyAlignment="1">
      <alignment vertical="center"/>
    </xf>
    <xf numFmtId="0" fontId="6" fillId="0" borderId="19" xfId="0" applyFont="1" applyFill="1" applyBorder="1" applyAlignment="1">
      <alignment vertical="center"/>
    </xf>
    <xf numFmtId="0" fontId="6" fillId="0" borderId="49" xfId="0" applyFont="1" applyFill="1" applyBorder="1" applyAlignment="1">
      <alignment vertical="center"/>
    </xf>
    <xf numFmtId="190" fontId="6" fillId="0" borderId="19" xfId="0" applyNumberFormat="1" applyFont="1" applyFill="1" applyBorder="1" applyAlignment="1">
      <alignment vertical="center"/>
    </xf>
    <xf numFmtId="0" fontId="6" fillId="0" borderId="50" xfId="0" applyFont="1" applyFill="1" applyBorder="1" applyAlignment="1">
      <alignment vertical="center"/>
    </xf>
    <xf numFmtId="0" fontId="6" fillId="0" borderId="41" xfId="0" applyFont="1" applyFill="1" applyBorder="1" applyAlignment="1">
      <alignment vertical="center"/>
    </xf>
    <xf numFmtId="0" fontId="26" fillId="0" borderId="32" xfId="0" applyFont="1" applyFill="1" applyBorder="1" applyAlignment="1">
      <alignment horizontal="right" vertical="center"/>
    </xf>
    <xf numFmtId="0" fontId="6" fillId="0" borderId="51" xfId="0" applyFont="1" applyFill="1" applyBorder="1" applyAlignment="1">
      <alignment vertical="center"/>
    </xf>
    <xf numFmtId="0" fontId="7" fillId="0" borderId="17" xfId="0" applyFont="1" applyFill="1" applyBorder="1" applyAlignment="1">
      <alignment vertical="center"/>
    </xf>
    <xf numFmtId="0" fontId="6" fillId="0" borderId="40" xfId="0" applyFont="1" applyFill="1" applyBorder="1" applyAlignment="1">
      <alignment vertical="center"/>
    </xf>
    <xf numFmtId="0" fontId="22" fillId="0" borderId="0" xfId="0" applyFont="1" applyFill="1" applyAlignment="1">
      <alignment vertical="center" wrapText="1"/>
    </xf>
    <xf numFmtId="0" fontId="26" fillId="0" borderId="32" xfId="0" applyFont="1" applyFill="1" applyBorder="1" applyAlignment="1">
      <alignment vertical="center"/>
    </xf>
    <xf numFmtId="0" fontId="26" fillId="0" borderId="51" xfId="0" applyFont="1" applyFill="1" applyBorder="1" applyAlignment="1">
      <alignment vertical="center"/>
    </xf>
    <xf numFmtId="0" fontId="26" fillId="0" borderId="38" xfId="0" applyFont="1" applyFill="1" applyBorder="1" applyAlignment="1">
      <alignment vertical="center"/>
    </xf>
    <xf numFmtId="0" fontId="28" fillId="0" borderId="0" xfId="0" applyFont="1" applyFill="1" applyAlignment="1">
      <alignment vertical="center" wrapText="1"/>
    </xf>
    <xf numFmtId="0" fontId="6" fillId="0" borderId="38" xfId="0" applyFont="1" applyFill="1" applyBorder="1" applyAlignment="1">
      <alignment vertical="center"/>
    </xf>
    <xf numFmtId="49" fontId="24" fillId="0" borderId="0" xfId="0" applyNumberFormat="1" applyFont="1" applyFill="1" applyBorder="1" applyAlignment="1">
      <alignment vertical="center"/>
    </xf>
    <xf numFmtId="0" fontId="22" fillId="0" borderId="0" xfId="0" applyFont="1" applyFill="1" applyBorder="1" applyAlignment="1">
      <alignment vertical="top" wrapText="1"/>
    </xf>
    <xf numFmtId="49" fontId="6" fillId="0" borderId="52" xfId="0" applyNumberFormat="1" applyFont="1" applyFill="1" applyBorder="1" applyAlignment="1">
      <alignment vertical="center"/>
    </xf>
    <xf numFmtId="49" fontId="22" fillId="0" borderId="30" xfId="0" applyNumberFormat="1" applyFont="1" applyFill="1" applyBorder="1" applyAlignment="1">
      <alignment vertical="center"/>
    </xf>
    <xf numFmtId="49" fontId="22" fillId="0" borderId="31" xfId="0" applyNumberFormat="1" applyFont="1" applyFill="1" applyBorder="1" applyAlignment="1">
      <alignment vertical="center"/>
    </xf>
    <xf numFmtId="49" fontId="6" fillId="0" borderId="46" xfId="0" applyNumberFormat="1" applyFont="1" applyFill="1" applyBorder="1" applyAlignment="1">
      <alignment horizontal="left" vertical="center"/>
    </xf>
    <xf numFmtId="49" fontId="6" fillId="0" borderId="53" xfId="0" applyNumberFormat="1" applyFont="1" applyFill="1" applyBorder="1" applyAlignment="1">
      <alignment horizontal="left" vertical="center"/>
    </xf>
    <xf numFmtId="49" fontId="26" fillId="0" borderId="16" xfId="0" applyNumberFormat="1" applyFont="1" applyFill="1" applyBorder="1" applyAlignment="1">
      <alignment horizontal="center" vertical="center"/>
    </xf>
    <xf numFmtId="49" fontId="6" fillId="0" borderId="32" xfId="0" applyNumberFormat="1" applyFont="1" applyFill="1" applyBorder="1" applyAlignment="1">
      <alignment vertical="center"/>
    </xf>
    <xf numFmtId="49" fontId="6" fillId="0" borderId="0" xfId="0" applyNumberFormat="1" applyFont="1" applyFill="1" applyAlignment="1">
      <alignment vertical="center" wrapText="1"/>
    </xf>
    <xf numFmtId="0" fontId="6" fillId="0" borderId="13" xfId="0" applyFont="1" applyFill="1" applyBorder="1" applyAlignment="1">
      <alignment vertical="center" wrapText="1"/>
    </xf>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0" fontId="26" fillId="0" borderId="19" xfId="0" applyFont="1" applyFill="1" applyBorder="1" applyAlignment="1">
      <alignment horizontal="left" vertical="center"/>
    </xf>
    <xf numFmtId="0" fontId="8" fillId="0" borderId="0"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24" xfId="0" applyFont="1" applyFill="1" applyBorder="1" applyAlignment="1">
      <alignment horizontal="right" vertical="center"/>
    </xf>
    <xf numFmtId="182" fontId="6" fillId="0" borderId="11" xfId="0" applyNumberFormat="1" applyFont="1" applyFill="1" applyBorder="1" applyAlignment="1">
      <alignment vertical="center"/>
    </xf>
    <xf numFmtId="0" fontId="26" fillId="0" borderId="55" xfId="0" applyFont="1" applyFill="1" applyBorder="1" applyAlignment="1">
      <alignment horizontal="left" vertical="center"/>
    </xf>
    <xf numFmtId="0" fontId="6" fillId="0" borderId="43" xfId="0" applyNumberFormat="1" applyFont="1" applyFill="1" applyBorder="1" applyAlignment="1">
      <alignment horizontal="right" vertical="center"/>
    </xf>
    <xf numFmtId="203" fontId="6" fillId="0" borderId="45" xfId="0" applyNumberFormat="1" applyFont="1" applyFill="1" applyBorder="1" applyAlignment="1">
      <alignment horizontal="right" vertical="center"/>
    </xf>
    <xf numFmtId="204" fontId="6" fillId="0" borderId="11" xfId="0" applyNumberFormat="1" applyFont="1" applyFill="1" applyBorder="1" applyAlignment="1">
      <alignment horizontal="left" vertical="center"/>
    </xf>
    <xf numFmtId="0" fontId="7" fillId="0" borderId="16" xfId="0" applyFont="1" applyFill="1" applyBorder="1" applyAlignment="1">
      <alignment vertical="center" wrapText="1"/>
    </xf>
    <xf numFmtId="49" fontId="7" fillId="0" borderId="0" xfId="0" applyNumberFormat="1" applyFont="1" applyFill="1" applyAlignment="1">
      <alignment vertical="center"/>
    </xf>
    <xf numFmtId="0" fontId="7" fillId="0" borderId="55" xfId="0" applyFont="1" applyFill="1" applyBorder="1" applyAlignment="1">
      <alignment horizontal="left" vertical="center" wrapText="1"/>
    </xf>
    <xf numFmtId="0" fontId="6" fillId="0" borderId="16" xfId="0" applyFont="1" applyFill="1" applyBorder="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7" fillId="0" borderId="12" xfId="0" applyFont="1" applyFill="1" applyBorder="1" applyAlignment="1">
      <alignment horizontal="center" vertical="center" shrinkToFit="1"/>
    </xf>
    <xf numFmtId="200" fontId="6" fillId="0" borderId="41" xfId="0" applyNumberFormat="1" applyFont="1" applyFill="1" applyBorder="1" applyAlignment="1">
      <alignment horizontal="right" vertical="center" wrapText="1"/>
    </xf>
    <xf numFmtId="200" fontId="6" fillId="0" borderId="41"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6" fillId="0" borderId="43" xfId="0" applyFont="1" applyFill="1" applyBorder="1" applyAlignment="1">
      <alignment horizontal="left" vertical="center"/>
    </xf>
    <xf numFmtId="184" fontId="26" fillId="0" borderId="11" xfId="0" applyNumberFormat="1" applyFont="1" applyFill="1" applyBorder="1" applyAlignment="1">
      <alignment horizontal="left" vertical="center"/>
    </xf>
    <xf numFmtId="0" fontId="8" fillId="0" borderId="0" xfId="0" applyFont="1" applyFill="1" applyBorder="1" applyAlignment="1">
      <alignment horizontal="center" vertical="center" wrapText="1"/>
    </xf>
    <xf numFmtId="0" fontId="26" fillId="0" borderId="43" xfId="0" applyFont="1" applyFill="1" applyBorder="1" applyAlignment="1">
      <alignment vertical="center"/>
    </xf>
    <xf numFmtId="0" fontId="26" fillId="0" borderId="45" xfId="0" applyFont="1" applyFill="1" applyBorder="1" applyAlignment="1">
      <alignment vertical="center"/>
    </xf>
    <xf numFmtId="0" fontId="26" fillId="0" borderId="11" xfId="0" applyFont="1" applyFill="1" applyBorder="1" applyAlignment="1">
      <alignment vertical="center"/>
    </xf>
    <xf numFmtId="0" fontId="6" fillId="0" borderId="43" xfId="0" applyFont="1" applyFill="1" applyBorder="1" applyAlignment="1">
      <alignment vertical="center"/>
    </xf>
    <xf numFmtId="0" fontId="6" fillId="0" borderId="45" xfId="0" applyFont="1" applyFill="1" applyBorder="1" applyAlignment="1">
      <alignment vertical="center"/>
    </xf>
    <xf numFmtId="0" fontId="6" fillId="0" borderId="55" xfId="0" applyFont="1" applyFill="1" applyBorder="1" applyAlignment="1">
      <alignment vertical="center"/>
    </xf>
    <xf numFmtId="0" fontId="6" fillId="0" borderId="43" xfId="0" applyFont="1" applyFill="1" applyBorder="1" applyAlignment="1">
      <alignment vertical="center" wrapText="1"/>
    </xf>
    <xf numFmtId="0" fontId="6" fillId="0" borderId="45" xfId="0" applyFont="1" applyFill="1" applyBorder="1" applyAlignment="1">
      <alignment vertical="center" wrapText="1"/>
    </xf>
    <xf numFmtId="0" fontId="6" fillId="0" borderId="11" xfId="0" applyFont="1" applyFill="1" applyBorder="1" applyAlignment="1">
      <alignment vertical="center" wrapText="1"/>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0" fontId="6" fillId="0" borderId="54"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Alignment="1">
      <alignment vertical="center"/>
    </xf>
    <xf numFmtId="0" fontId="6" fillId="0" borderId="43" xfId="0" applyFont="1" applyFill="1" applyBorder="1" applyAlignment="1">
      <alignment horizontal="center" vertical="center"/>
    </xf>
    <xf numFmtId="0" fontId="6" fillId="0" borderId="56" xfId="0" applyFont="1" applyFill="1" applyBorder="1" applyAlignment="1">
      <alignment horizontal="left" vertical="center"/>
    </xf>
    <xf numFmtId="0" fontId="31" fillId="0" borderId="0" xfId="0" applyFont="1" applyFill="1" applyAlignment="1">
      <alignment horizontal="center" vertical="center"/>
    </xf>
    <xf numFmtId="0" fontId="25" fillId="0" borderId="0" xfId="0" applyFont="1" applyFill="1" applyAlignment="1">
      <alignment horizontal="center" vertical="center"/>
    </xf>
    <xf numFmtId="0" fontId="6" fillId="0" borderId="43" xfId="0" applyFont="1" applyFill="1" applyBorder="1" applyAlignment="1">
      <alignment horizontal="left" vertical="center"/>
    </xf>
    <xf numFmtId="0" fontId="6" fillId="0" borderId="45" xfId="0" applyFont="1" applyFill="1" applyBorder="1" applyAlignment="1">
      <alignment horizontal="left" vertical="center"/>
    </xf>
    <xf numFmtId="0" fontId="6" fillId="0" borderId="55" xfId="0" applyFont="1" applyFill="1" applyBorder="1" applyAlignment="1">
      <alignment horizontal="left" vertical="center"/>
    </xf>
    <xf numFmtId="0" fontId="6" fillId="0" borderId="43" xfId="0" applyFont="1" applyFill="1" applyBorder="1" applyAlignment="1">
      <alignment horizontal="left" vertical="center" wrapText="1"/>
    </xf>
    <xf numFmtId="49" fontId="26" fillId="0" borderId="45" xfId="0" applyNumberFormat="1" applyFont="1" applyFill="1" applyBorder="1" applyAlignment="1">
      <alignment horizontal="left" vertical="center"/>
    </xf>
    <xf numFmtId="49" fontId="26" fillId="0" borderId="11" xfId="0" applyNumberFormat="1" applyFont="1" applyFill="1" applyBorder="1" applyAlignment="1">
      <alignment horizontal="left" vertical="center"/>
    </xf>
    <xf numFmtId="0" fontId="6" fillId="0" borderId="11" xfId="0" applyFont="1" applyFill="1" applyBorder="1" applyAlignment="1">
      <alignment horizontal="left" vertical="center"/>
    </xf>
    <xf numFmtId="0" fontId="6" fillId="0" borderId="51" xfId="0" applyFont="1" applyFill="1" applyBorder="1" applyAlignment="1">
      <alignment horizontal="center" vertical="center"/>
    </xf>
    <xf numFmtId="49" fontId="24" fillId="0" borderId="0" xfId="0" applyNumberFormat="1" applyFont="1" applyFill="1" applyAlignment="1">
      <alignment horizontal="left" vertical="center"/>
    </xf>
    <xf numFmtId="0" fontId="8" fillId="0" borderId="43" xfId="0" applyFont="1" applyFill="1" applyBorder="1" applyAlignment="1">
      <alignment vertical="center"/>
    </xf>
    <xf numFmtId="0" fontId="6" fillId="0" borderId="11" xfId="0" applyFont="1" applyFill="1" applyBorder="1" applyAlignment="1">
      <alignment vertical="center"/>
    </xf>
    <xf numFmtId="0" fontId="6" fillId="0" borderId="34" xfId="0" applyFont="1" applyFill="1" applyBorder="1" applyAlignment="1">
      <alignment horizontal="left" vertical="center"/>
    </xf>
    <xf numFmtId="0" fontId="6" fillId="0" borderId="46"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8" fillId="0" borderId="43" xfId="0" applyFont="1" applyFill="1" applyBorder="1" applyAlignment="1">
      <alignment horizontal="left" vertical="center"/>
    </xf>
    <xf numFmtId="0" fontId="8" fillId="0" borderId="45" xfId="0" applyFont="1" applyFill="1" applyBorder="1" applyAlignment="1">
      <alignment horizontal="left" vertical="center"/>
    </xf>
    <xf numFmtId="0" fontId="26" fillId="0" borderId="43" xfId="0" applyFont="1" applyFill="1" applyBorder="1" applyAlignment="1">
      <alignment horizontal="right" vertical="center"/>
    </xf>
    <xf numFmtId="0" fontId="26" fillId="0" borderId="45" xfId="0" applyFont="1" applyFill="1" applyBorder="1" applyAlignment="1">
      <alignment horizontal="right" vertical="center"/>
    </xf>
    <xf numFmtId="0" fontId="6" fillId="0" borderId="12" xfId="0" applyFont="1" applyFill="1" applyBorder="1" applyAlignment="1">
      <alignment horizontal="left" vertical="center"/>
    </xf>
    <xf numFmtId="0" fontId="6" fillId="0" borderId="16" xfId="0" applyFont="1" applyFill="1" applyBorder="1" applyAlignment="1">
      <alignment horizontal="left"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19" xfId="0" applyFont="1" applyFill="1" applyBorder="1" applyAlignment="1">
      <alignment horizontal="left" vertical="center"/>
    </xf>
    <xf numFmtId="0" fontId="6" fillId="0" borderId="33" xfId="0" applyFont="1" applyFill="1" applyBorder="1" applyAlignment="1">
      <alignment horizontal="left" vertical="center"/>
    </xf>
    <xf numFmtId="0" fontId="8" fillId="0" borderId="11" xfId="0" applyFont="1" applyFill="1" applyBorder="1" applyAlignment="1">
      <alignment horizontal="lef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horizontal="left" vertical="center"/>
    </xf>
    <xf numFmtId="0" fontId="24" fillId="0" borderId="0" xfId="0" applyFont="1" applyFill="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5" xfId="0" applyFont="1" applyFill="1" applyBorder="1" applyAlignment="1">
      <alignment horizontal="left" vertical="center"/>
    </xf>
    <xf numFmtId="0" fontId="6" fillId="0" borderId="34"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39" xfId="0" applyFont="1" applyFill="1" applyBorder="1" applyAlignment="1">
      <alignment horizontal="left" vertical="center"/>
    </xf>
    <xf numFmtId="0" fontId="6" fillId="0" borderId="52" xfId="0" applyFont="1" applyFill="1" applyBorder="1" applyAlignment="1">
      <alignment horizontal="left" vertical="center"/>
    </xf>
    <xf numFmtId="0" fontId="26" fillId="0" borderId="13" xfId="0" applyFont="1" applyFill="1" applyBorder="1" applyAlignment="1">
      <alignment horizontal="left" vertical="center" wrapText="1"/>
    </xf>
    <xf numFmtId="0" fontId="26" fillId="0" borderId="24" xfId="0" applyFont="1" applyFill="1" applyBorder="1" applyAlignment="1">
      <alignment horizontal="left" vertical="center"/>
    </xf>
    <xf numFmtId="0" fontId="8" fillId="0" borderId="52"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xf>
    <xf numFmtId="0" fontId="6" fillId="0" borderId="46" xfId="0" applyFont="1" applyFill="1" applyBorder="1" applyAlignment="1">
      <alignment horizontal="center" vertical="center" wrapText="1"/>
    </xf>
    <xf numFmtId="0" fontId="26" fillId="0" borderId="12" xfId="0" applyFont="1" applyFill="1" applyBorder="1" applyAlignment="1">
      <alignment horizontal="left" vertical="center"/>
    </xf>
    <xf numFmtId="49" fontId="6" fillId="0" borderId="12" xfId="0" applyNumberFormat="1" applyFont="1" applyFill="1" applyBorder="1" applyAlignment="1">
      <alignment horizontal="left" vertical="center"/>
    </xf>
    <xf numFmtId="0" fontId="6" fillId="0" borderId="12"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45" xfId="0" applyFont="1" applyFill="1" applyBorder="1" applyAlignment="1">
      <alignment horizontal="center" vertical="center"/>
    </xf>
    <xf numFmtId="49" fontId="6" fillId="0" borderId="13" xfId="0" applyNumberFormat="1" applyFont="1" applyFill="1" applyBorder="1" applyAlignment="1">
      <alignment horizontal="left" vertical="center"/>
    </xf>
    <xf numFmtId="49" fontId="6" fillId="0" borderId="12" xfId="0" applyNumberFormat="1" applyFont="1" applyFill="1" applyBorder="1" applyAlignment="1">
      <alignment horizontal="left" vertical="center" wrapText="1"/>
    </xf>
    <xf numFmtId="49" fontId="6" fillId="0" borderId="55" xfId="0" applyNumberFormat="1" applyFont="1" applyFill="1" applyBorder="1" applyAlignment="1">
      <alignment horizontal="left" vertical="center"/>
    </xf>
    <xf numFmtId="49" fontId="6" fillId="0" borderId="57" xfId="0" applyNumberFormat="1" applyFont="1" applyFill="1" applyBorder="1" applyAlignment="1">
      <alignment vertical="center"/>
    </xf>
    <xf numFmtId="0" fontId="6" fillId="0" borderId="41" xfId="0" applyFont="1" applyFill="1" applyBorder="1" applyAlignment="1">
      <alignment horizontal="center" vertical="center"/>
    </xf>
    <xf numFmtId="49" fontId="24" fillId="0" borderId="0" xfId="0" applyNumberFormat="1" applyFont="1" applyFill="1" applyBorder="1" applyAlignment="1">
      <alignment horizontal="left" vertical="center"/>
    </xf>
    <xf numFmtId="49" fontId="26" fillId="0" borderId="12" xfId="0" applyNumberFormat="1" applyFont="1" applyFill="1" applyBorder="1" applyAlignment="1">
      <alignment horizontal="center" vertical="center"/>
    </xf>
    <xf numFmtId="49" fontId="26" fillId="0" borderId="51" xfId="0" applyNumberFormat="1" applyFont="1" applyFill="1" applyBorder="1" applyAlignment="1">
      <alignment horizontal="center" vertical="center"/>
    </xf>
    <xf numFmtId="49" fontId="26" fillId="0" borderId="43" xfId="0" applyNumberFormat="1" applyFont="1" applyFill="1" applyBorder="1" applyAlignment="1">
      <alignment horizontal="center" vertical="center"/>
    </xf>
    <xf numFmtId="0" fontId="8" fillId="0" borderId="12" xfId="0" applyFont="1" applyFill="1" applyBorder="1" applyAlignment="1">
      <alignment horizontal="left" vertical="center"/>
    </xf>
    <xf numFmtId="49" fontId="6" fillId="0" borderId="22" xfId="0" applyNumberFormat="1" applyFont="1" applyFill="1" applyBorder="1" applyAlignment="1">
      <alignment horizontal="left" vertical="center"/>
    </xf>
    <xf numFmtId="0" fontId="6" fillId="0" borderId="17" xfId="0"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6" fillId="0" borderId="43" xfId="0" applyNumberFormat="1" applyFont="1" applyFill="1" applyBorder="1" applyAlignment="1">
      <alignment horizontal="left" vertical="center"/>
    </xf>
    <xf numFmtId="0" fontId="6" fillId="0" borderId="40" xfId="0" applyFont="1" applyFill="1" applyBorder="1" applyAlignment="1">
      <alignment horizontal="left" vertical="center"/>
    </xf>
    <xf numFmtId="0" fontId="6" fillId="0" borderId="58" xfId="0" applyFont="1" applyFill="1" applyBorder="1" applyAlignment="1">
      <alignment vertical="center"/>
    </xf>
    <xf numFmtId="0" fontId="6" fillId="0" borderId="56" xfId="0" applyFont="1" applyFill="1" applyBorder="1" applyAlignment="1">
      <alignment vertical="center"/>
    </xf>
    <xf numFmtId="0" fontId="24" fillId="0" borderId="0" xfId="0" applyFont="1" applyFill="1" applyAlignment="1">
      <alignment vertical="center"/>
    </xf>
    <xf numFmtId="49" fontId="26" fillId="0" borderId="45" xfId="0" applyNumberFormat="1" applyFont="1" applyFill="1" applyBorder="1" applyAlignment="1">
      <alignment vertical="center"/>
    </xf>
    <xf numFmtId="49" fontId="6" fillId="0" borderId="33" xfId="0" applyNumberFormat="1" applyFont="1" applyFill="1" applyBorder="1" applyAlignment="1">
      <alignment horizontal="left" vertical="center"/>
    </xf>
    <xf numFmtId="0" fontId="8" fillId="0" borderId="45" xfId="0" applyFont="1" applyFill="1" applyBorder="1" applyAlignment="1">
      <alignment vertical="center"/>
    </xf>
    <xf numFmtId="0" fontId="24" fillId="0" borderId="1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22" xfId="0" applyFont="1" applyFill="1" applyBorder="1" applyAlignment="1">
      <alignment vertical="center"/>
    </xf>
    <xf numFmtId="49" fontId="6" fillId="0" borderId="0" xfId="0" applyNumberFormat="1" applyFont="1" applyFill="1" applyAlignment="1">
      <alignment horizontal="left" vertical="top" wrapText="1"/>
    </xf>
    <xf numFmtId="49" fontId="8" fillId="0" borderId="11"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8" fillId="0" borderId="25" xfId="0" applyNumberFormat="1" applyFont="1" applyFill="1" applyBorder="1" applyAlignment="1">
      <alignment horizontal="left" vertical="center"/>
    </xf>
    <xf numFmtId="49" fontId="6" fillId="0" borderId="45" xfId="0" applyNumberFormat="1" applyFont="1" applyFill="1" applyBorder="1" applyAlignment="1">
      <alignment vertical="center"/>
    </xf>
    <xf numFmtId="49" fontId="6" fillId="0" borderId="55" xfId="0" applyNumberFormat="1" applyFont="1" applyFill="1" applyBorder="1" applyAlignment="1">
      <alignment vertical="center"/>
    </xf>
    <xf numFmtId="0" fontId="8" fillId="0" borderId="19" xfId="0" applyFont="1" applyFill="1" applyBorder="1" applyAlignment="1">
      <alignment horizontal="center" vertical="center"/>
    </xf>
    <xf numFmtId="0" fontId="6" fillId="0" borderId="12" xfId="0" applyFont="1" applyFill="1" applyBorder="1" applyAlignment="1">
      <alignment vertical="center" wrapText="1" shrinkToFit="1"/>
    </xf>
    <xf numFmtId="0" fontId="6" fillId="0" borderId="43" xfId="0" applyFont="1" applyFill="1" applyBorder="1" applyAlignment="1">
      <alignment vertical="center" wrapText="1" shrinkToFit="1"/>
    </xf>
    <xf numFmtId="49" fontId="26" fillId="0" borderId="51" xfId="0" applyNumberFormat="1" applyFont="1" applyFill="1" applyBorder="1" applyAlignment="1">
      <alignment horizontal="left" vertical="center"/>
    </xf>
    <xf numFmtId="49" fontId="26" fillId="0" borderId="38" xfId="0" applyNumberFormat="1" applyFont="1" applyFill="1" applyBorder="1" applyAlignment="1">
      <alignment horizontal="left" vertical="center"/>
    </xf>
    <xf numFmtId="49" fontId="6" fillId="0" borderId="12" xfId="0" applyNumberFormat="1" applyFont="1" applyFill="1" applyBorder="1" applyAlignment="1">
      <alignment horizontal="right" vertical="center"/>
    </xf>
    <xf numFmtId="0" fontId="6" fillId="0" borderId="12" xfId="0" applyNumberFormat="1" applyFont="1" applyFill="1" applyBorder="1" applyAlignment="1">
      <alignment vertical="center"/>
    </xf>
    <xf numFmtId="0" fontId="6" fillId="0" borderId="12" xfId="0" applyNumberFormat="1" applyFont="1" applyFill="1" applyBorder="1" applyAlignment="1">
      <alignment horizontal="right" vertical="center"/>
    </xf>
    <xf numFmtId="0" fontId="6" fillId="0" borderId="17" xfId="0" applyNumberFormat="1" applyFont="1" applyFill="1" applyBorder="1" applyAlignment="1">
      <alignment horizontal="right" vertical="center"/>
    </xf>
    <xf numFmtId="3" fontId="8" fillId="0" borderId="12" xfId="0" applyNumberFormat="1" applyFont="1" applyFill="1" applyBorder="1" applyAlignment="1">
      <alignment horizontal="right" vertical="center"/>
    </xf>
    <xf numFmtId="3" fontId="8" fillId="0" borderId="43" xfId="0" applyNumberFormat="1" applyFont="1" applyFill="1" applyBorder="1" applyAlignment="1">
      <alignment horizontal="right" vertical="center"/>
    </xf>
    <xf numFmtId="3" fontId="8" fillId="0" borderId="43" xfId="0" applyNumberFormat="1" applyFont="1" applyFill="1" applyBorder="1" applyAlignment="1">
      <alignment vertical="center"/>
    </xf>
    <xf numFmtId="3" fontId="8" fillId="0" borderId="16" xfId="0" applyNumberFormat="1" applyFont="1" applyFill="1" applyBorder="1" applyAlignment="1">
      <alignment horizontal="right" vertical="center"/>
    </xf>
    <xf numFmtId="38" fontId="8" fillId="0" borderId="12" xfId="49" applyFont="1" applyFill="1" applyBorder="1" applyAlignment="1">
      <alignment horizontal="right" vertical="center"/>
    </xf>
    <xf numFmtId="3" fontId="8" fillId="0" borderId="33" xfId="0" applyNumberFormat="1" applyFont="1" applyFill="1" applyBorder="1" applyAlignment="1">
      <alignment horizontal="right" vertical="center"/>
    </xf>
    <xf numFmtId="38" fontId="8" fillId="0" borderId="33" xfId="49" applyFont="1" applyFill="1" applyBorder="1" applyAlignment="1">
      <alignment horizontal="right" vertical="center"/>
    </xf>
    <xf numFmtId="3" fontId="8" fillId="0" borderId="59" xfId="0" applyNumberFormat="1" applyFont="1" applyFill="1" applyBorder="1" applyAlignment="1">
      <alignment horizontal="right" vertical="center"/>
    </xf>
    <xf numFmtId="190" fontId="26" fillId="0" borderId="60" xfId="0" applyNumberFormat="1" applyFont="1" applyFill="1" applyBorder="1" applyAlignment="1">
      <alignment vertical="center"/>
    </xf>
    <xf numFmtId="190" fontId="26" fillId="0" borderId="61" xfId="0" applyNumberFormat="1" applyFont="1" applyFill="1" applyBorder="1" applyAlignment="1">
      <alignment vertical="center"/>
    </xf>
    <xf numFmtId="49" fontId="26" fillId="0" borderId="21" xfId="0" applyNumberFormat="1"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28" borderId="62"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12" xfId="0" applyFont="1" applyFill="1" applyBorder="1" applyAlignment="1">
      <alignment horizontal="left" vertical="center"/>
    </xf>
    <xf numFmtId="49" fontId="8" fillId="0" borderId="11"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49" fontId="6" fillId="0" borderId="63" xfId="0" applyNumberFormat="1" applyFont="1" applyFill="1" applyBorder="1" applyAlignment="1">
      <alignment vertical="center"/>
    </xf>
    <xf numFmtId="49" fontId="8" fillId="0" borderId="64" xfId="0" applyNumberFormat="1" applyFont="1" applyFill="1" applyBorder="1" applyAlignment="1">
      <alignment horizontal="left" vertical="center"/>
    </xf>
    <xf numFmtId="49" fontId="8" fillId="0" borderId="28" xfId="0" applyNumberFormat="1" applyFont="1" applyFill="1" applyBorder="1" applyAlignment="1">
      <alignment horizontal="left" vertical="center"/>
    </xf>
    <xf numFmtId="49" fontId="32" fillId="0" borderId="33" xfId="0" applyNumberFormat="1" applyFont="1" applyFill="1" applyBorder="1" applyAlignment="1">
      <alignment vertical="center"/>
    </xf>
    <xf numFmtId="0" fontId="11" fillId="0" borderId="0" xfId="0" applyFont="1" applyFill="1" applyBorder="1" applyAlignment="1">
      <alignment horizontal="centerContinuous" vertical="center"/>
    </xf>
    <xf numFmtId="0" fontId="12" fillId="0" borderId="0" xfId="0" applyFont="1" applyBorder="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4" fillId="0" borderId="0" xfId="0" applyFont="1" applyBorder="1" applyAlignment="1">
      <alignment horizontal="centerContinuous" vertical="center"/>
    </xf>
    <xf numFmtId="0" fontId="13" fillId="0" borderId="0" xfId="0" applyFont="1" applyAlignment="1">
      <alignment horizontal="centerContinuous" vertical="center"/>
    </xf>
    <xf numFmtId="0" fontId="13" fillId="0" borderId="0" xfId="0" applyFont="1" applyFill="1" applyAlignment="1">
      <alignment horizontal="centerContinuous" vertical="center"/>
    </xf>
    <xf numFmtId="0" fontId="12" fillId="0" borderId="0" xfId="0" applyFont="1" applyAlignment="1">
      <alignment horizontal="center" vertical="center"/>
    </xf>
    <xf numFmtId="210" fontId="10" fillId="0" borderId="0" xfId="49" applyNumberFormat="1" applyFont="1" applyFill="1" applyBorder="1" applyAlignment="1">
      <alignment horizontal="left" vertical="center"/>
    </xf>
    <xf numFmtId="0" fontId="10" fillId="0" borderId="0" xfId="0" applyFont="1" applyFill="1" applyBorder="1" applyAlignment="1">
      <alignment vertical="center"/>
    </xf>
    <xf numFmtId="0" fontId="13" fillId="0" borderId="0" xfId="0" applyFont="1" applyFill="1" applyBorder="1" applyAlignment="1">
      <alignment horizontal="center" vertical="center"/>
    </xf>
    <xf numFmtId="0" fontId="15" fillId="0" borderId="0" xfId="0" applyFont="1" applyFill="1" applyAlignment="1">
      <alignment horizontal="right" vertical="center"/>
    </xf>
    <xf numFmtId="0" fontId="12" fillId="0" borderId="0" xfId="0" applyFont="1" applyFill="1" applyBorder="1" applyAlignment="1">
      <alignment horizontal="center" vertical="center"/>
    </xf>
    <xf numFmtId="0" fontId="16" fillId="0" borderId="62" xfId="0" applyFont="1" applyFill="1" applyBorder="1" applyAlignment="1">
      <alignment horizontal="center" vertical="center"/>
    </xf>
    <xf numFmtId="0" fontId="17" fillId="0" borderId="0" xfId="0" applyFont="1" applyAlignment="1">
      <alignment vertical="center"/>
    </xf>
    <xf numFmtId="0" fontId="17" fillId="0" borderId="0" xfId="0" applyFont="1" applyAlignment="1">
      <alignment horizontal="left" vertical="center"/>
    </xf>
    <xf numFmtId="0" fontId="16" fillId="0" borderId="16" xfId="62" applyFont="1" applyFill="1" applyBorder="1" applyAlignment="1">
      <alignment horizontal="center" vertical="center"/>
      <protection/>
    </xf>
    <xf numFmtId="0" fontId="16" fillId="0" borderId="65"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7" xfId="62" applyFont="1" applyFill="1" applyBorder="1" applyAlignment="1">
      <alignment horizontal="center" vertical="center" wrapText="1"/>
      <protection/>
    </xf>
    <xf numFmtId="0" fontId="16" fillId="0" borderId="17" xfId="62" applyFont="1" applyFill="1" applyBorder="1" applyAlignment="1">
      <alignment horizontal="center" vertical="center" wrapText="1"/>
      <protection/>
    </xf>
    <xf numFmtId="0" fontId="16" fillId="0" borderId="18" xfId="62" applyFont="1" applyFill="1" applyBorder="1" applyAlignment="1">
      <alignment horizontal="center" vertical="center" wrapText="1"/>
      <protection/>
    </xf>
    <xf numFmtId="0" fontId="16" fillId="0" borderId="6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56"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37" xfId="0" applyFont="1" applyFill="1" applyBorder="1" applyAlignment="1">
      <alignment horizontal="center" vertical="center"/>
    </xf>
    <xf numFmtId="0" fontId="16" fillId="0" borderId="19" xfId="62" applyFont="1" applyFill="1" applyBorder="1" applyAlignment="1">
      <alignment horizontal="center" vertical="center" textRotation="255"/>
      <protection/>
    </xf>
    <xf numFmtId="0" fontId="16" fillId="0" borderId="21" xfId="62" applyFont="1" applyFill="1" applyBorder="1" applyAlignment="1">
      <alignment horizontal="center" vertical="center" wrapText="1"/>
      <protection/>
    </xf>
    <xf numFmtId="0" fontId="16" fillId="0" borderId="68"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36" xfId="0" applyNumberFormat="1" applyFont="1" applyFill="1" applyBorder="1" applyAlignment="1">
      <alignment horizontal="center" vertical="center" wrapText="1" shrinkToFit="1"/>
    </xf>
    <xf numFmtId="0" fontId="16" fillId="0" borderId="19" xfId="0" applyFont="1" applyFill="1" applyBorder="1" applyAlignment="1">
      <alignment horizontal="center" vertical="center"/>
    </xf>
    <xf numFmtId="0" fontId="16" fillId="0" borderId="12" xfId="62" applyFont="1" applyFill="1" applyBorder="1" applyAlignment="1">
      <alignment horizontal="center" vertical="center" textRotation="255"/>
      <protection/>
    </xf>
    <xf numFmtId="0" fontId="16" fillId="0" borderId="16" xfId="62" applyFont="1" applyFill="1" applyBorder="1" applyAlignment="1">
      <alignment horizontal="center" vertical="center" wrapText="1"/>
      <protection/>
    </xf>
    <xf numFmtId="0" fontId="16" fillId="0" borderId="69"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2" xfId="0" applyFont="1" applyFill="1" applyBorder="1" applyAlignment="1">
      <alignment horizontal="center" vertical="center" textRotation="255"/>
    </xf>
    <xf numFmtId="0" fontId="16" fillId="0" borderId="20" xfId="0" applyNumberFormat="1" applyFont="1" applyFill="1" applyBorder="1" applyAlignment="1">
      <alignment horizontal="center" vertical="center" wrapText="1" shrinkToFit="1"/>
    </xf>
    <xf numFmtId="0" fontId="16" fillId="0" borderId="43" xfId="0" applyFont="1" applyFill="1" applyBorder="1" applyAlignment="1">
      <alignment horizontal="center" vertical="center" wrapText="1"/>
    </xf>
    <xf numFmtId="0" fontId="16" fillId="0" borderId="12" xfId="62" applyFont="1" applyFill="1" applyBorder="1" applyAlignment="1">
      <alignment horizontal="center" vertical="center" wrapText="1"/>
      <protection/>
    </xf>
    <xf numFmtId="0" fontId="16" fillId="0" borderId="18" xfId="62" applyFont="1" applyFill="1" applyBorder="1" applyAlignment="1">
      <alignment horizontal="center" vertical="center"/>
      <protection/>
    </xf>
    <xf numFmtId="0" fontId="16" fillId="0" borderId="18" xfId="0" applyFont="1" applyFill="1" applyBorder="1" applyAlignment="1">
      <alignment horizontal="center" vertical="center" wrapText="1"/>
    </xf>
    <xf numFmtId="0" fontId="16" fillId="0" borderId="37" xfId="0" applyNumberFormat="1"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6" xfId="0" applyNumberFormat="1"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6" xfId="0" applyFont="1" applyFill="1" applyBorder="1" applyAlignment="1">
      <alignment horizontal="center" vertical="center" shrinkToFit="1"/>
    </xf>
    <xf numFmtId="0" fontId="17" fillId="0" borderId="0" xfId="0" applyFont="1" applyFill="1" applyAlignment="1">
      <alignment horizontal="left" vertical="center"/>
    </xf>
    <xf numFmtId="0" fontId="16" fillId="0" borderId="69" xfId="0" applyFont="1" applyFill="1" applyBorder="1" applyAlignment="1">
      <alignment horizontal="center" vertical="center" shrinkToFit="1"/>
    </xf>
    <xf numFmtId="0" fontId="16" fillId="0" borderId="70" xfId="0" applyFont="1" applyFill="1" applyBorder="1" applyAlignment="1">
      <alignment horizontal="center" vertical="center"/>
    </xf>
    <xf numFmtId="0" fontId="16" fillId="0" borderId="18" xfId="0" applyFont="1" applyFill="1" applyBorder="1" applyAlignment="1">
      <alignment horizontal="center" vertical="center" shrinkToFit="1"/>
    </xf>
    <xf numFmtId="0" fontId="16" fillId="0" borderId="68" xfId="0" applyNumberFormat="1" applyFont="1" applyFill="1" applyBorder="1" applyAlignment="1">
      <alignment horizontal="center" vertical="center" wrapText="1"/>
    </xf>
    <xf numFmtId="0" fontId="39" fillId="0" borderId="21" xfId="0"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18" xfId="62" applyFont="1" applyFill="1" applyBorder="1" applyAlignment="1">
      <alignment horizontal="center" vertical="center" wrapText="1" shrinkToFit="1"/>
      <protection/>
    </xf>
    <xf numFmtId="0" fontId="16" fillId="0" borderId="68" xfId="0" applyFont="1" applyFill="1" applyBorder="1" applyAlignment="1">
      <alignment horizontal="center" vertical="center" wrapText="1"/>
    </xf>
    <xf numFmtId="0" fontId="16" fillId="0" borderId="65" xfId="0" applyNumberFormat="1"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37" xfId="0" applyNumberFormat="1" applyFont="1" applyFill="1" applyBorder="1" applyAlignment="1">
      <alignment horizontal="center" vertical="center"/>
    </xf>
    <xf numFmtId="0" fontId="16" fillId="0" borderId="21" xfId="62" applyFont="1" applyFill="1" applyBorder="1" applyAlignment="1">
      <alignment horizontal="center" vertical="center"/>
      <protection/>
    </xf>
    <xf numFmtId="0" fontId="16" fillId="0" borderId="69" xfId="0" applyFont="1" applyFill="1" applyBorder="1" applyAlignment="1">
      <alignment horizontal="center" vertical="center" wrapText="1" shrinkToFit="1"/>
    </xf>
    <xf numFmtId="0" fontId="16" fillId="0" borderId="17" xfId="0" applyFont="1" applyFill="1" applyBorder="1" applyAlignment="1">
      <alignment horizontal="center" vertical="center"/>
    </xf>
    <xf numFmtId="0" fontId="16" fillId="0" borderId="69" xfId="62" applyFont="1" applyFill="1" applyBorder="1" applyAlignment="1">
      <alignment horizontal="center" vertical="center" wrapText="1"/>
      <protection/>
    </xf>
    <xf numFmtId="0" fontId="16" fillId="0" borderId="20" xfId="62" applyFont="1" applyFill="1" applyBorder="1" applyAlignment="1">
      <alignment horizontal="center" vertical="center" wrapText="1"/>
      <protection/>
    </xf>
    <xf numFmtId="0" fontId="39" fillId="0" borderId="16" xfId="0" applyFont="1" applyFill="1" applyBorder="1" applyAlignment="1">
      <alignment horizontal="center" vertical="center" wrapText="1"/>
    </xf>
    <xf numFmtId="0" fontId="17" fillId="0" borderId="0" xfId="0" applyFont="1" applyAlignment="1">
      <alignment horizontal="left" vertical="center" wrapText="1"/>
    </xf>
    <xf numFmtId="0" fontId="16" fillId="0" borderId="18" xfId="0" applyFont="1" applyFill="1" applyBorder="1" applyAlignment="1">
      <alignment horizontal="center" vertical="center" wrapText="1" shrinkToFit="1"/>
    </xf>
    <xf numFmtId="0" fontId="13" fillId="0" borderId="0" xfId="0" applyFont="1" applyFill="1" applyBorder="1" applyAlignment="1">
      <alignment horizontal="left" vertical="center" shrinkToFit="1"/>
    </xf>
    <xf numFmtId="0" fontId="13" fillId="0" borderId="0" xfId="0" applyFont="1" applyFill="1" applyAlignment="1">
      <alignment horizontal="center" vertical="center" wrapText="1"/>
    </xf>
    <xf numFmtId="0" fontId="16" fillId="0" borderId="0" xfId="0" applyFont="1" applyFill="1" applyAlignment="1">
      <alignment horizontal="left" vertical="center"/>
    </xf>
    <xf numFmtId="0" fontId="13" fillId="0" borderId="0" xfId="0" applyNumberFormat="1" applyFont="1" applyFill="1" applyAlignment="1">
      <alignment horizontal="left" vertical="center" wrapText="1"/>
    </xf>
    <xf numFmtId="0" fontId="13" fillId="0" borderId="0" xfId="0" applyFont="1" applyFill="1" applyAlignment="1">
      <alignment horizontal="left" vertical="center"/>
    </xf>
    <xf numFmtId="0" fontId="12" fillId="0" borderId="0" xfId="0" applyFont="1" applyAlignment="1">
      <alignment horizontal="left" vertical="center"/>
    </xf>
    <xf numFmtId="0" fontId="13" fillId="0" borderId="0" xfId="0" applyFont="1" applyFill="1" applyBorder="1" applyAlignment="1">
      <alignment horizontal="left" vertical="top" textRotation="255" wrapText="1"/>
    </xf>
    <xf numFmtId="0" fontId="13" fillId="0" borderId="0" xfId="0" applyFont="1" applyFill="1" applyBorder="1" applyAlignment="1">
      <alignment horizontal="center" vertical="center" shrinkToFit="1"/>
    </xf>
    <xf numFmtId="0" fontId="13" fillId="0" borderId="0" xfId="0" applyNumberFormat="1" applyFont="1" applyFill="1" applyAlignment="1">
      <alignment horizontal="center" vertical="center"/>
    </xf>
    <xf numFmtId="0" fontId="12" fillId="0" borderId="0" xfId="0" applyFont="1" applyAlignment="1">
      <alignment vertical="center"/>
    </xf>
    <xf numFmtId="0" fontId="12"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49" fontId="3" fillId="0" borderId="0" xfId="0" applyNumberFormat="1" applyFont="1" applyFill="1" applyAlignment="1">
      <alignment horizontal="left" vertical="center" wrapText="1"/>
    </xf>
    <xf numFmtId="49" fontId="2" fillId="34" borderId="0" xfId="0" applyNumberFormat="1" applyFont="1" applyFill="1" applyAlignment="1">
      <alignment horizontal="left" vertical="center"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left" vertical="top"/>
    </xf>
    <xf numFmtId="0" fontId="6" fillId="0" borderId="71" xfId="0" applyFont="1" applyFill="1" applyBorder="1" applyAlignment="1">
      <alignment horizontal="left" vertical="center"/>
    </xf>
    <xf numFmtId="0" fontId="6" fillId="0" borderId="54" xfId="0" applyFont="1" applyFill="1" applyBorder="1" applyAlignment="1">
      <alignment horizontal="left" vertical="center"/>
    </xf>
    <xf numFmtId="0" fontId="6" fillId="0" borderId="23" xfId="0" applyFont="1" applyFill="1" applyBorder="1" applyAlignment="1">
      <alignment horizontal="left" vertical="center"/>
    </xf>
    <xf numFmtId="0" fontId="6" fillId="0" borderId="72" xfId="0" applyFont="1" applyFill="1" applyBorder="1" applyAlignment="1">
      <alignment horizontal="left" vertical="center"/>
    </xf>
    <xf numFmtId="0" fontId="6" fillId="0" borderId="57" xfId="0" applyFont="1" applyFill="1" applyBorder="1" applyAlignment="1">
      <alignment horizontal="left" vertical="center"/>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191" fontId="26" fillId="0" borderId="24" xfId="0" applyNumberFormat="1" applyFont="1" applyFill="1" applyBorder="1" applyAlignment="1">
      <alignment horizontal="left" vertical="center"/>
    </xf>
    <xf numFmtId="191" fontId="26" fillId="0" borderId="25" xfId="0" applyNumberFormat="1" applyFont="1" applyFill="1" applyBorder="1" applyAlignment="1">
      <alignment horizontal="left" vertical="center"/>
    </xf>
    <xf numFmtId="49" fontId="8" fillId="0" borderId="29" xfId="0" applyNumberFormat="1" applyFont="1" applyFill="1" applyBorder="1" applyAlignment="1">
      <alignment horizontal="left" vertical="center"/>
    </xf>
    <xf numFmtId="49" fontId="8" fillId="0" borderId="30" xfId="0" applyNumberFormat="1" applyFont="1" applyFill="1" applyBorder="1" applyAlignment="1">
      <alignment horizontal="left" vertical="center"/>
    </xf>
    <xf numFmtId="0" fontId="33" fillId="0" borderId="43" xfId="43" applyFont="1" applyFill="1" applyBorder="1" applyAlignment="1">
      <alignment vertical="center"/>
    </xf>
    <xf numFmtId="0" fontId="34" fillId="0" borderId="45" xfId="0" applyFont="1" applyFill="1" applyBorder="1" applyAlignment="1">
      <alignment vertical="center"/>
    </xf>
    <xf numFmtId="0" fontId="34" fillId="0" borderId="11" xfId="0" applyFont="1" applyFill="1" applyBorder="1" applyAlignment="1">
      <alignment vertical="center"/>
    </xf>
    <xf numFmtId="0" fontId="24" fillId="0" borderId="10" xfId="0" applyFont="1" applyFill="1" applyBorder="1" applyAlignment="1">
      <alignment horizontal="left" vertical="center"/>
    </xf>
    <xf numFmtId="0" fontId="6" fillId="0" borderId="43"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43" xfId="0" applyFont="1" applyFill="1" applyBorder="1" applyAlignment="1">
      <alignment horizontal="left" vertical="center"/>
    </xf>
    <xf numFmtId="0" fontId="6" fillId="0" borderId="45" xfId="0" applyFont="1" applyFill="1" applyBorder="1" applyAlignment="1">
      <alignment horizontal="left" vertical="center"/>
    </xf>
    <xf numFmtId="0" fontId="6" fillId="0" borderId="55" xfId="0" applyFont="1" applyFill="1" applyBorder="1" applyAlignment="1">
      <alignment horizontal="left" vertical="center"/>
    </xf>
    <xf numFmtId="0" fontId="6" fillId="0" borderId="43"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32"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1" xfId="0" applyFont="1" applyFill="1" applyBorder="1" applyAlignment="1">
      <alignment horizontal="left" vertical="center"/>
    </xf>
    <xf numFmtId="0" fontId="6" fillId="0" borderId="38" xfId="0" applyFont="1" applyFill="1" applyBorder="1" applyAlignment="1">
      <alignment horizontal="left" vertical="center"/>
    </xf>
    <xf numFmtId="0" fontId="26" fillId="0" borderId="43" xfId="0" applyFont="1" applyFill="1" applyBorder="1" applyAlignment="1">
      <alignment vertical="center"/>
    </xf>
    <xf numFmtId="0" fontId="26" fillId="0" borderId="45" xfId="0" applyFont="1" applyFill="1" applyBorder="1" applyAlignment="1">
      <alignment vertical="center"/>
    </xf>
    <xf numFmtId="0" fontId="26" fillId="0" borderId="11" xfId="0" applyFont="1" applyFill="1" applyBorder="1" applyAlignment="1">
      <alignment vertical="center"/>
    </xf>
    <xf numFmtId="0" fontId="6" fillId="0" borderId="43" xfId="0" applyFont="1" applyFill="1" applyBorder="1" applyAlignment="1">
      <alignment vertical="center"/>
    </xf>
    <xf numFmtId="0" fontId="6" fillId="0" borderId="45" xfId="0" applyFont="1" applyFill="1" applyBorder="1" applyAlignment="1">
      <alignment vertical="center"/>
    </xf>
    <xf numFmtId="0" fontId="6" fillId="0" borderId="55" xfId="0" applyFont="1" applyFill="1" applyBorder="1" applyAlignment="1">
      <alignment vertical="center"/>
    </xf>
    <xf numFmtId="0" fontId="6" fillId="0" borderId="43" xfId="0" applyFont="1" applyFill="1" applyBorder="1" applyAlignment="1">
      <alignment vertical="center" wrapText="1"/>
    </xf>
    <xf numFmtId="0" fontId="6" fillId="0" borderId="45" xfId="0" applyFont="1" applyFill="1" applyBorder="1" applyAlignment="1">
      <alignment vertical="center" wrapText="1"/>
    </xf>
    <xf numFmtId="0" fontId="6" fillId="0" borderId="11" xfId="0" applyFont="1" applyFill="1" applyBorder="1" applyAlignment="1">
      <alignment vertical="center" wrapText="1"/>
    </xf>
    <xf numFmtId="0" fontId="31" fillId="0" borderId="0" xfId="0" applyFont="1" applyFill="1" applyAlignment="1">
      <alignment horizontal="center" vertical="center"/>
    </xf>
    <xf numFmtId="0" fontId="25" fillId="0" borderId="0" xfId="0" applyFont="1" applyFill="1" applyAlignment="1">
      <alignment horizontal="center" vertical="center"/>
    </xf>
    <xf numFmtId="0" fontId="6" fillId="0" borderId="71"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2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Alignment="1">
      <alignment vertical="center"/>
    </xf>
    <xf numFmtId="49" fontId="26" fillId="0" borderId="45" xfId="0" applyNumberFormat="1" applyFont="1" applyFill="1" applyBorder="1" applyAlignment="1">
      <alignment horizontal="left" vertical="center"/>
    </xf>
    <xf numFmtId="49" fontId="26" fillId="0" borderId="11" xfId="0" applyNumberFormat="1" applyFont="1" applyFill="1" applyBorder="1" applyAlignment="1">
      <alignment horizontal="left" vertical="center"/>
    </xf>
    <xf numFmtId="0" fontId="6" fillId="0" borderId="65" xfId="0" applyFont="1" applyFill="1" applyBorder="1" applyAlignment="1">
      <alignment horizontal="left" vertical="center"/>
    </xf>
    <xf numFmtId="209" fontId="6" fillId="0" borderId="43" xfId="0" applyNumberFormat="1" applyFont="1" applyFill="1" applyBorder="1" applyAlignment="1">
      <alignment horizontal="left" vertical="center"/>
    </xf>
    <xf numFmtId="209" fontId="6" fillId="0" borderId="45" xfId="0" applyNumberFormat="1" applyFont="1" applyFill="1" applyBorder="1" applyAlignment="1">
      <alignment horizontal="left" vertical="center"/>
    </xf>
    <xf numFmtId="209" fontId="6" fillId="0" borderId="11" xfId="0" applyNumberFormat="1" applyFont="1" applyFill="1" applyBorder="1" applyAlignment="1">
      <alignment horizontal="left" vertical="center"/>
    </xf>
    <xf numFmtId="0" fontId="6" fillId="0" borderId="62" xfId="0" applyFont="1" applyFill="1" applyBorder="1" applyAlignment="1">
      <alignment horizontal="left" vertical="center"/>
    </xf>
    <xf numFmtId="0" fontId="6" fillId="0" borderId="74" xfId="0" applyFont="1" applyFill="1" applyBorder="1" applyAlignment="1">
      <alignment horizontal="left" vertical="center"/>
    </xf>
    <xf numFmtId="49" fontId="6" fillId="0" borderId="30" xfId="0" applyNumberFormat="1" applyFont="1" applyFill="1" applyBorder="1" applyAlignment="1">
      <alignment horizontal="left" vertical="center"/>
    </xf>
    <xf numFmtId="49" fontId="6" fillId="0" borderId="31" xfId="0" applyNumberFormat="1" applyFont="1" applyFill="1" applyBorder="1" applyAlignment="1">
      <alignment horizontal="left" vertical="center"/>
    </xf>
    <xf numFmtId="0" fontId="6" fillId="0" borderId="11" xfId="0" applyFont="1" applyFill="1" applyBorder="1" applyAlignment="1">
      <alignment horizontal="center" vertical="center"/>
    </xf>
    <xf numFmtId="49" fontId="24" fillId="0" borderId="0" xfId="0" applyNumberFormat="1" applyFont="1" applyFill="1" applyAlignment="1">
      <alignment horizontal="left" vertical="center"/>
    </xf>
    <xf numFmtId="0" fontId="6" fillId="0" borderId="11" xfId="0" applyFont="1" applyFill="1" applyBorder="1" applyAlignment="1">
      <alignment horizontal="left" vertical="center"/>
    </xf>
    <xf numFmtId="0" fontId="24" fillId="0" borderId="30" xfId="0" applyFont="1" applyFill="1" applyBorder="1" applyAlignment="1">
      <alignment horizontal="left" vertical="center"/>
    </xf>
    <xf numFmtId="0" fontId="6" fillId="0" borderId="66" xfId="0" applyFont="1" applyFill="1" applyBorder="1" applyAlignment="1">
      <alignment horizontal="left" vertical="center"/>
    </xf>
    <xf numFmtId="0" fontId="6" fillId="0" borderId="56" xfId="0" applyFont="1" applyFill="1" applyBorder="1" applyAlignment="1">
      <alignment horizontal="left" vertical="center"/>
    </xf>
    <xf numFmtId="0" fontId="8" fillId="0" borderId="65" xfId="0" applyFont="1" applyFill="1" applyBorder="1" applyAlignment="1">
      <alignment horizontal="left" vertical="center" wrapText="1"/>
    </xf>
    <xf numFmtId="0" fontId="8" fillId="0" borderId="55" xfId="0" applyFont="1" applyFill="1" applyBorder="1" applyAlignment="1">
      <alignment horizontal="left" vertical="center" wrapText="1"/>
    </xf>
    <xf numFmtId="49" fontId="26" fillId="0" borderId="57" xfId="0" applyNumberFormat="1" applyFont="1" applyFill="1" applyBorder="1" applyAlignment="1">
      <alignment horizontal="left" vertical="center"/>
    </xf>
    <xf numFmtId="49" fontId="26" fillId="0" borderId="41" xfId="0" applyNumberFormat="1" applyFont="1" applyFill="1" applyBorder="1" applyAlignment="1">
      <alignment horizontal="left" vertical="center"/>
    </xf>
    <xf numFmtId="0" fontId="8" fillId="0" borderId="57" xfId="0" applyFont="1" applyFill="1" applyBorder="1" applyAlignment="1">
      <alignment horizontal="left" vertical="center"/>
    </xf>
    <xf numFmtId="0" fontId="8" fillId="0" borderId="72" xfId="0" applyFont="1" applyFill="1" applyBorder="1" applyAlignment="1">
      <alignment horizontal="left" vertical="center"/>
    </xf>
    <xf numFmtId="0" fontId="6" fillId="0" borderId="58" xfId="0" applyFont="1" applyFill="1" applyBorder="1" applyAlignment="1">
      <alignment horizontal="left" vertical="center"/>
    </xf>
    <xf numFmtId="0" fontId="6" fillId="0" borderId="73" xfId="0" applyFont="1" applyFill="1" applyBorder="1" applyAlignment="1">
      <alignment horizontal="left" vertical="center"/>
    </xf>
    <xf numFmtId="0" fontId="8" fillId="0" borderId="75" xfId="0" applyFont="1" applyFill="1" applyBorder="1" applyAlignment="1">
      <alignment horizontal="left" vertical="center" wrapText="1"/>
    </xf>
    <xf numFmtId="0" fontId="8" fillId="0" borderId="49" xfId="0" applyFont="1" applyFill="1" applyBorder="1" applyAlignment="1">
      <alignment horizontal="left" vertical="center"/>
    </xf>
    <xf numFmtId="0" fontId="6" fillId="0" borderId="65" xfId="0" applyFont="1" applyFill="1" applyBorder="1" applyAlignment="1">
      <alignment horizontal="left" vertical="center" wrapText="1"/>
    </xf>
    <xf numFmtId="0" fontId="6" fillId="0" borderId="32" xfId="0" applyFont="1" applyFill="1" applyBorder="1" applyAlignment="1">
      <alignment horizontal="center" vertical="center"/>
    </xf>
    <xf numFmtId="0" fontId="6" fillId="0" borderId="51" xfId="0" applyFont="1" applyFill="1" applyBorder="1" applyAlignment="1">
      <alignment horizontal="center" vertical="center"/>
    </xf>
    <xf numFmtId="195" fontId="26" fillId="0" borderId="52" xfId="0" applyNumberFormat="1" applyFont="1" applyFill="1" applyBorder="1" applyAlignment="1">
      <alignment horizontal="left" vertical="center"/>
    </xf>
    <xf numFmtId="195" fontId="26" fillId="0" borderId="39" xfId="0" applyNumberFormat="1" applyFont="1" applyFill="1" applyBorder="1" applyAlignment="1">
      <alignment horizontal="left" vertical="center"/>
    </xf>
    <xf numFmtId="195" fontId="26" fillId="0" borderId="49" xfId="0" applyNumberFormat="1" applyFont="1" applyFill="1" applyBorder="1" applyAlignment="1">
      <alignment horizontal="left" vertical="center"/>
    </xf>
    <xf numFmtId="0" fontId="24" fillId="0" borderId="10" xfId="0" applyFont="1" applyFill="1" applyBorder="1" applyAlignment="1">
      <alignment horizontal="left" vertical="center" wrapText="1"/>
    </xf>
    <xf numFmtId="0" fontId="8" fillId="0" borderId="52" xfId="0" applyFont="1" applyFill="1" applyBorder="1" applyAlignment="1">
      <alignment horizontal="left" vertical="center"/>
    </xf>
    <xf numFmtId="0" fontId="33" fillId="0" borderId="43" xfId="43" applyFont="1" applyFill="1" applyBorder="1" applyAlignment="1">
      <alignment horizontal="left" vertical="center"/>
    </xf>
    <xf numFmtId="0" fontId="23" fillId="0" borderId="45" xfId="43" applyFont="1" applyFill="1" applyBorder="1" applyAlignment="1">
      <alignment horizontal="left" vertical="center"/>
    </xf>
    <xf numFmtId="0" fontId="23" fillId="0" borderId="11" xfId="43" applyFont="1" applyFill="1" applyBorder="1" applyAlignment="1">
      <alignment horizontal="left" vertical="center"/>
    </xf>
    <xf numFmtId="0" fontId="33" fillId="0" borderId="45" xfId="43" applyFont="1" applyFill="1" applyBorder="1" applyAlignment="1">
      <alignment horizontal="left" vertical="center"/>
    </xf>
    <xf numFmtId="0" fontId="33" fillId="0" borderId="11" xfId="43" applyFont="1" applyFill="1" applyBorder="1" applyAlignment="1">
      <alignment horizontal="left" vertical="center"/>
    </xf>
    <xf numFmtId="0" fontId="32" fillId="0" borderId="45" xfId="0" applyFont="1" applyFill="1" applyBorder="1" applyAlignment="1">
      <alignment horizontal="center" vertical="center"/>
    </xf>
    <xf numFmtId="0" fontId="32" fillId="0" borderId="11" xfId="0" applyFont="1" applyFill="1" applyBorder="1" applyAlignment="1">
      <alignment horizontal="center" vertical="center"/>
    </xf>
    <xf numFmtId="0" fontId="6" fillId="0" borderId="55" xfId="0" applyFont="1" applyFill="1" applyBorder="1" applyAlignment="1">
      <alignment vertical="center" wrapText="1"/>
    </xf>
    <xf numFmtId="0" fontId="9" fillId="0" borderId="71"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76" xfId="0" applyFont="1" applyFill="1" applyBorder="1" applyAlignment="1">
      <alignment horizontal="left" vertical="center" wrapText="1"/>
    </xf>
    <xf numFmtId="195" fontId="6" fillId="0" borderId="43" xfId="0" applyNumberFormat="1" applyFont="1" applyFill="1" applyBorder="1" applyAlignment="1">
      <alignment horizontal="left" vertical="center"/>
    </xf>
    <xf numFmtId="195" fontId="6" fillId="0" borderId="45" xfId="0" applyNumberFormat="1" applyFont="1" applyFill="1" applyBorder="1" applyAlignment="1">
      <alignment horizontal="left" vertical="center"/>
    </xf>
    <xf numFmtId="0" fontId="6" fillId="0" borderId="66"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32" xfId="0" applyFont="1" applyFill="1" applyBorder="1" applyAlignment="1">
      <alignment horizontal="left" vertical="center"/>
    </xf>
    <xf numFmtId="0" fontId="7" fillId="0" borderId="45" xfId="0" applyFont="1" applyFill="1" applyBorder="1" applyAlignment="1">
      <alignment horizontal="left" vertical="center"/>
    </xf>
    <xf numFmtId="49" fontId="26" fillId="0" borderId="43" xfId="0" applyNumberFormat="1" applyFont="1" applyFill="1" applyBorder="1" applyAlignment="1">
      <alignment horizontal="left" vertical="center"/>
    </xf>
    <xf numFmtId="49" fontId="26" fillId="0" borderId="55" xfId="0" applyNumberFormat="1" applyFont="1" applyFill="1" applyBorder="1" applyAlignment="1">
      <alignment horizontal="left" vertical="center"/>
    </xf>
    <xf numFmtId="0" fontId="7" fillId="0" borderId="0" xfId="0" applyFont="1" applyFill="1" applyAlignment="1">
      <alignment horizontal="left" vertical="top" wrapText="1"/>
    </xf>
    <xf numFmtId="0" fontId="8" fillId="0" borderId="43" xfId="0" applyFont="1" applyFill="1" applyBorder="1" applyAlignment="1">
      <alignment horizontal="left" vertical="center" wrapText="1"/>
    </xf>
    <xf numFmtId="0" fontId="8" fillId="0" borderId="12" xfId="0" applyFont="1" applyFill="1" applyBorder="1" applyAlignment="1">
      <alignment vertical="center"/>
    </xf>
    <xf numFmtId="0" fontId="8" fillId="0" borderId="43" xfId="0" applyFont="1" applyFill="1" applyBorder="1" applyAlignment="1">
      <alignment vertical="center"/>
    </xf>
    <xf numFmtId="0" fontId="26" fillId="0" borderId="12" xfId="0" applyFont="1" applyFill="1" applyBorder="1" applyAlignment="1">
      <alignment vertical="center"/>
    </xf>
    <xf numFmtId="0" fontId="6" fillId="0" borderId="55" xfId="0" applyFont="1" applyFill="1" applyBorder="1" applyAlignment="1">
      <alignment horizontal="center" vertical="center"/>
    </xf>
    <xf numFmtId="0" fontId="6" fillId="0" borderId="35" xfId="0" applyFont="1" applyFill="1" applyBorder="1" applyAlignment="1">
      <alignment horizontal="left" vertical="center" wrapText="1"/>
    </xf>
    <xf numFmtId="0" fontId="6" fillId="0" borderId="22" xfId="0" applyFont="1" applyFill="1" applyBorder="1" applyAlignment="1">
      <alignment horizontal="left" vertical="center"/>
    </xf>
    <xf numFmtId="0" fontId="6" fillId="0" borderId="63" xfId="0" applyFont="1" applyFill="1" applyBorder="1" applyAlignment="1">
      <alignment horizontal="left" vertical="center"/>
    </xf>
    <xf numFmtId="0" fontId="6" fillId="0" borderId="11" xfId="0" applyFont="1" applyFill="1" applyBorder="1" applyAlignment="1">
      <alignment vertical="center"/>
    </xf>
    <xf numFmtId="0" fontId="8" fillId="0" borderId="12" xfId="0" applyFont="1" applyFill="1" applyBorder="1" applyAlignment="1">
      <alignment vertical="center" wrapText="1"/>
    </xf>
    <xf numFmtId="0" fontId="6" fillId="0" borderId="34" xfId="0" applyFont="1" applyFill="1" applyBorder="1" applyAlignment="1">
      <alignment horizontal="left" vertical="center"/>
    </xf>
    <xf numFmtId="0" fontId="6" fillId="0" borderId="46" xfId="0" applyFont="1" applyFill="1" applyBorder="1" applyAlignment="1">
      <alignment horizontal="left" vertical="center"/>
    </xf>
    <xf numFmtId="0" fontId="26" fillId="0" borderId="13" xfId="0" applyFont="1" applyFill="1" applyBorder="1" applyAlignment="1">
      <alignment horizontal="right" vertical="center"/>
    </xf>
    <xf numFmtId="0" fontId="26" fillId="0" borderId="57" xfId="0" applyFont="1" applyFill="1" applyBorder="1" applyAlignment="1">
      <alignment horizontal="right" vertical="center"/>
    </xf>
    <xf numFmtId="0" fontId="6" fillId="0" borderId="12"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8" fillId="0" borderId="43" xfId="0" applyFont="1" applyFill="1" applyBorder="1" applyAlignment="1">
      <alignment horizontal="left" vertical="center"/>
    </xf>
    <xf numFmtId="0" fontId="8" fillId="0" borderId="45" xfId="0" applyFont="1" applyFill="1" applyBorder="1" applyAlignment="1">
      <alignment horizontal="left" vertical="center"/>
    </xf>
    <xf numFmtId="0" fontId="26" fillId="0" borderId="43" xfId="0" applyFont="1" applyFill="1" applyBorder="1" applyAlignment="1">
      <alignment horizontal="left" vertical="center" wrapText="1"/>
    </xf>
    <xf numFmtId="0" fontId="26" fillId="0" borderId="45"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6" fillId="0" borderId="11" xfId="0" applyFont="1" applyFill="1" applyBorder="1" applyAlignment="1">
      <alignment horizontal="left" vertical="center" wrapText="1"/>
    </xf>
    <xf numFmtId="192" fontId="6" fillId="0" borderId="45" xfId="0" applyNumberFormat="1" applyFont="1" applyFill="1" applyBorder="1" applyAlignment="1">
      <alignment horizontal="left" vertical="center"/>
    </xf>
    <xf numFmtId="192" fontId="6" fillId="0" borderId="11" xfId="0" applyNumberFormat="1" applyFont="1" applyFill="1" applyBorder="1" applyAlignment="1">
      <alignment horizontal="left" vertical="center"/>
    </xf>
    <xf numFmtId="0" fontId="26" fillId="0" borderId="43" xfId="0" applyFont="1" applyFill="1" applyBorder="1" applyAlignment="1">
      <alignment horizontal="right" vertical="center"/>
    </xf>
    <xf numFmtId="0" fontId="26" fillId="0" borderId="45" xfId="0" applyFont="1" applyFill="1" applyBorder="1" applyAlignment="1">
      <alignment horizontal="right" vertical="center"/>
    </xf>
    <xf numFmtId="0" fontId="6" fillId="0" borderId="13"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24" fillId="0" borderId="0" xfId="0" applyFont="1" applyFill="1" applyBorder="1" applyAlignment="1">
      <alignment horizontal="left" vertical="center"/>
    </xf>
    <xf numFmtId="197" fontId="26" fillId="0" borderId="45" xfId="0" applyNumberFormat="1" applyFont="1" applyFill="1" applyBorder="1" applyAlignment="1">
      <alignment horizontal="right" vertical="center"/>
    </xf>
    <xf numFmtId="0" fontId="6" fillId="0" borderId="35" xfId="0" applyFont="1" applyFill="1" applyBorder="1" applyAlignment="1">
      <alignment horizontal="left" vertical="center"/>
    </xf>
    <xf numFmtId="0" fontId="6" fillId="0" borderId="44" xfId="0" applyFont="1" applyFill="1" applyBorder="1" applyAlignment="1">
      <alignment horizontal="left" vertical="center"/>
    </xf>
    <xf numFmtId="182" fontId="6" fillId="0" borderId="45" xfId="0" applyNumberFormat="1" applyFont="1" applyFill="1" applyBorder="1" applyAlignment="1">
      <alignment horizontal="left" vertical="center"/>
    </xf>
    <xf numFmtId="182" fontId="6" fillId="0" borderId="11" xfId="0" applyNumberFormat="1" applyFont="1" applyFill="1" applyBorder="1" applyAlignment="1">
      <alignment horizontal="left" vertical="center"/>
    </xf>
    <xf numFmtId="0" fontId="6" fillId="0" borderId="22"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49" xfId="0" applyFont="1" applyFill="1" applyBorder="1" applyAlignment="1">
      <alignment horizontal="left" vertical="center" wrapText="1"/>
    </xf>
    <xf numFmtId="182" fontId="6" fillId="0" borderId="45" xfId="0" applyNumberFormat="1" applyFont="1" applyFill="1" applyBorder="1" applyAlignment="1">
      <alignment horizontal="center" vertical="center"/>
    </xf>
    <xf numFmtId="0" fontId="6" fillId="0" borderId="77" xfId="0" applyFont="1" applyFill="1" applyBorder="1" applyAlignment="1">
      <alignment horizontal="left" vertical="center"/>
    </xf>
    <xf numFmtId="196" fontId="26" fillId="0" borderId="13" xfId="0" applyNumberFormat="1" applyFont="1" applyFill="1" applyBorder="1" applyAlignment="1">
      <alignment horizontal="right" vertical="center"/>
    </xf>
    <xf numFmtId="196" fontId="26" fillId="0" borderId="45" xfId="0" applyNumberFormat="1" applyFont="1" applyFill="1" applyBorder="1" applyAlignment="1">
      <alignment horizontal="right" vertical="center"/>
    </xf>
    <xf numFmtId="196" fontId="26" fillId="0" borderId="43" xfId="0" applyNumberFormat="1" applyFont="1" applyFill="1" applyBorder="1" applyAlignment="1">
      <alignment horizontal="right" vertical="center"/>
    </xf>
    <xf numFmtId="0" fontId="6" fillId="0" borderId="12" xfId="0" applyFont="1" applyFill="1" applyBorder="1" applyAlignment="1">
      <alignment horizontal="left" vertical="center"/>
    </xf>
    <xf numFmtId="0" fontId="6" fillId="0" borderId="16" xfId="0" applyFont="1" applyFill="1" applyBorder="1" applyAlignment="1">
      <alignment horizontal="left"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19"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1" xfId="0" applyFont="1" applyFill="1" applyBorder="1" applyAlignment="1">
      <alignment horizontal="left" vertical="center"/>
    </xf>
    <xf numFmtId="0" fontId="6" fillId="0" borderId="52" xfId="0" applyFont="1" applyFill="1" applyBorder="1" applyAlignment="1">
      <alignment vertical="center" wrapText="1"/>
    </xf>
    <xf numFmtId="0" fontId="22" fillId="0" borderId="39" xfId="0" applyFont="1" applyFill="1" applyBorder="1" applyAlignment="1">
      <alignment vertical="center" wrapText="1"/>
    </xf>
    <xf numFmtId="0" fontId="22" fillId="0" borderId="40" xfId="0" applyFont="1" applyFill="1" applyBorder="1" applyAlignment="1">
      <alignment vertical="center" wrapText="1"/>
    </xf>
    <xf numFmtId="0" fontId="22" fillId="0" borderId="45" xfId="0" applyFont="1" applyFill="1" applyBorder="1" applyAlignment="1">
      <alignment vertical="center" wrapText="1"/>
    </xf>
    <xf numFmtId="0" fontId="22" fillId="0" borderId="11" xfId="0" applyFont="1" applyFill="1" applyBorder="1" applyAlignment="1">
      <alignment vertical="center" wrapText="1"/>
    </xf>
    <xf numFmtId="0" fontId="6" fillId="0" borderId="65" xfId="0" applyFont="1" applyFill="1" applyBorder="1" applyAlignment="1">
      <alignment horizontal="center" vertical="center" textRotation="255" wrapText="1"/>
    </xf>
    <xf numFmtId="0" fontId="6" fillId="0" borderId="55" xfId="0" applyFont="1" applyFill="1" applyBorder="1" applyAlignment="1">
      <alignment horizontal="center" vertical="center" textRotation="255" wrapText="1"/>
    </xf>
    <xf numFmtId="0" fontId="6" fillId="0" borderId="58" xfId="0" applyFont="1" applyFill="1" applyBorder="1" applyAlignment="1">
      <alignment horizontal="center" vertical="center" textRotation="255" wrapText="1"/>
    </xf>
    <xf numFmtId="0" fontId="6" fillId="0" borderId="73"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0" fontId="6" fillId="0" borderId="72" xfId="0" applyFont="1" applyFill="1" applyBorder="1" applyAlignment="1">
      <alignment horizontal="center" vertical="center" textRotation="255" wrapText="1"/>
    </xf>
    <xf numFmtId="0" fontId="6" fillId="0" borderId="33" xfId="0" applyFont="1" applyFill="1" applyBorder="1" applyAlignment="1">
      <alignment horizontal="left" vertical="center"/>
    </xf>
    <xf numFmtId="0" fontId="6" fillId="0" borderId="59" xfId="0" applyFont="1" applyFill="1" applyBorder="1" applyAlignment="1">
      <alignment horizontal="left" vertical="center"/>
    </xf>
    <xf numFmtId="0" fontId="6" fillId="0" borderId="35" xfId="0" applyFont="1" applyFill="1" applyBorder="1" applyAlignment="1">
      <alignment vertical="center" wrapText="1"/>
    </xf>
    <xf numFmtId="0" fontId="6" fillId="0" borderId="12" xfId="0" applyFont="1" applyFill="1" applyBorder="1" applyAlignment="1">
      <alignment vertical="center" wrapText="1"/>
    </xf>
    <xf numFmtId="0" fontId="6" fillId="0" borderId="62"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7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11" xfId="0" applyFont="1" applyFill="1" applyBorder="1" applyAlignment="1">
      <alignment horizontal="left" vertical="center"/>
    </xf>
    <xf numFmtId="187" fontId="6" fillId="0" borderId="43" xfId="0" applyNumberFormat="1" applyFont="1" applyFill="1" applyBorder="1" applyAlignment="1">
      <alignment horizontal="left" vertical="center" wrapText="1"/>
    </xf>
    <xf numFmtId="187" fontId="6" fillId="0" borderId="11" xfId="0" applyNumberFormat="1" applyFont="1" applyFill="1" applyBorder="1" applyAlignment="1">
      <alignment horizontal="left" vertical="center"/>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46" xfId="0" applyFont="1" applyFill="1" applyBorder="1" applyAlignment="1">
      <alignment horizontal="left" vertical="center" wrapText="1"/>
    </xf>
    <xf numFmtId="0" fontId="22" fillId="0" borderId="39" xfId="0" applyFont="1" applyFill="1" applyBorder="1" applyAlignment="1">
      <alignment horizontal="left" vertical="center"/>
    </xf>
    <xf numFmtId="0" fontId="22" fillId="0" borderId="40" xfId="0" applyFont="1" applyFill="1" applyBorder="1" applyAlignment="1">
      <alignment horizontal="left" vertical="center"/>
    </xf>
    <xf numFmtId="0" fontId="6" fillId="0" borderId="17" xfId="0" applyFont="1" applyFill="1" applyBorder="1" applyAlignment="1">
      <alignment horizontal="left" vertical="center"/>
    </xf>
    <xf numFmtId="0" fontId="24" fillId="0" borderId="0" xfId="0" applyFont="1" applyFill="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2" xfId="0" applyFont="1" applyFill="1" applyBorder="1" applyAlignment="1">
      <alignment horizontal="left" vertical="center" shrinkToFit="1"/>
    </xf>
    <xf numFmtId="0" fontId="6" fillId="0" borderId="20" xfId="0" applyFont="1" applyFill="1" applyBorder="1" applyAlignment="1">
      <alignment vertical="center" wrapText="1"/>
    </xf>
    <xf numFmtId="0" fontId="6" fillId="0" borderId="47"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6" fillId="0" borderId="64" xfId="0" applyFont="1" applyFill="1" applyBorder="1" applyAlignment="1">
      <alignment horizontal="left" vertical="center"/>
    </xf>
    <xf numFmtId="0" fontId="6" fillId="0" borderId="10" xfId="0" applyFont="1" applyFill="1" applyBorder="1" applyAlignment="1">
      <alignment horizontal="left" vertical="center"/>
    </xf>
    <xf numFmtId="0" fontId="6" fillId="0" borderId="28" xfId="0" applyFont="1" applyFill="1" applyBorder="1" applyAlignment="1">
      <alignment horizontal="left" vertical="center"/>
    </xf>
    <xf numFmtId="0" fontId="6" fillId="0" borderId="31" xfId="0" applyFont="1" applyFill="1" applyBorder="1" applyAlignment="1">
      <alignment horizontal="left" vertical="center"/>
    </xf>
    <xf numFmtId="0" fontId="6" fillId="0" borderId="25" xfId="0" applyFont="1" applyFill="1" applyBorder="1" applyAlignment="1">
      <alignment horizontal="left" vertical="center"/>
    </xf>
    <xf numFmtId="0" fontId="6" fillId="0" borderId="34"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75" xfId="0" applyFont="1" applyFill="1" applyBorder="1" applyAlignment="1">
      <alignment horizontal="left" vertical="center"/>
    </xf>
    <xf numFmtId="0" fontId="6" fillId="0" borderId="39" xfId="0" applyFont="1" applyFill="1" applyBorder="1" applyAlignment="1">
      <alignment horizontal="left" vertical="center"/>
    </xf>
    <xf numFmtId="0" fontId="6" fillId="0" borderId="49" xfId="0" applyFont="1" applyFill="1" applyBorder="1" applyAlignment="1">
      <alignment horizontal="left" vertical="center"/>
    </xf>
    <xf numFmtId="0" fontId="6" fillId="0" borderId="52"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2" xfId="0" applyFont="1" applyFill="1" applyBorder="1" applyAlignment="1">
      <alignment horizontal="center" vertical="center"/>
    </xf>
    <xf numFmtId="0" fontId="26" fillId="0" borderId="13" xfId="0" applyFont="1" applyFill="1" applyBorder="1" applyAlignment="1">
      <alignment horizontal="left" vertical="center" wrapText="1"/>
    </xf>
    <xf numFmtId="0" fontId="26" fillId="0" borderId="24" xfId="0" applyFont="1" applyFill="1" applyBorder="1" applyAlignment="1">
      <alignment horizontal="left" vertical="center"/>
    </xf>
    <xf numFmtId="0" fontId="26" fillId="0" borderId="25" xfId="0" applyFont="1" applyFill="1" applyBorder="1" applyAlignment="1">
      <alignment horizontal="left" vertical="center"/>
    </xf>
    <xf numFmtId="0" fontId="8" fillId="0" borderId="39" xfId="0" applyFont="1" applyFill="1" applyBorder="1" applyAlignment="1">
      <alignment horizontal="left" vertical="center"/>
    </xf>
    <xf numFmtId="0" fontId="6" fillId="0" borderId="71" xfId="0" applyFont="1" applyFill="1" applyBorder="1" applyAlignment="1">
      <alignment horizontal="center" vertical="center" textRotation="255" wrapText="1"/>
    </xf>
    <xf numFmtId="0" fontId="6" fillId="0" borderId="54" xfId="0" applyFont="1" applyFill="1" applyBorder="1" applyAlignment="1">
      <alignment horizontal="center" vertical="center" textRotation="255"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shrinkToFit="1"/>
    </xf>
    <xf numFmtId="0" fontId="6" fillId="0" borderId="18" xfId="0" applyFont="1" applyFill="1" applyBorder="1" applyAlignment="1">
      <alignment horizontal="left" vertical="center"/>
    </xf>
    <xf numFmtId="0" fontId="6" fillId="0" borderId="3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26" fillId="0" borderId="12" xfId="0" applyFont="1" applyFill="1" applyBorder="1" applyAlignment="1">
      <alignment horizontal="left" vertical="center"/>
    </xf>
    <xf numFmtId="0" fontId="26" fillId="0" borderId="16" xfId="0" applyFont="1" applyFill="1" applyBorder="1" applyAlignment="1">
      <alignment horizontal="left" vertical="center"/>
    </xf>
    <xf numFmtId="0" fontId="6" fillId="0" borderId="7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43" xfId="0" applyFont="1" applyFill="1" applyBorder="1" applyAlignment="1">
      <alignment horizontal="left" vertical="center" wrapText="1" shrinkToFit="1"/>
    </xf>
    <xf numFmtId="0" fontId="6" fillId="0" borderId="55" xfId="0" applyFont="1" applyFill="1" applyBorder="1" applyAlignment="1">
      <alignment horizontal="left" vertical="center" wrapText="1" shrinkToFit="1"/>
    </xf>
    <xf numFmtId="49" fontId="6" fillId="0" borderId="19"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26" fillId="0" borderId="12" xfId="0" applyNumberFormat="1" applyFont="1" applyFill="1" applyBorder="1" applyAlignment="1">
      <alignment vertical="center"/>
    </xf>
    <xf numFmtId="49" fontId="26" fillId="0" borderId="16" xfId="0" applyNumberFormat="1" applyFont="1" applyFill="1" applyBorder="1" applyAlignment="1">
      <alignment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49" fontId="6" fillId="0" borderId="71" xfId="0" applyNumberFormat="1" applyFont="1" applyFill="1" applyBorder="1" applyAlignment="1">
      <alignment horizontal="left" vertical="center"/>
    </xf>
    <xf numFmtId="0" fontId="26" fillId="0" borderId="12" xfId="0" applyFont="1" applyFill="1" applyBorder="1" applyAlignment="1">
      <alignment horizontal="center" vertical="center"/>
    </xf>
    <xf numFmtId="0" fontId="26" fillId="0" borderId="45" xfId="0" applyFont="1" applyFill="1" applyBorder="1" applyAlignment="1">
      <alignment horizontal="center" vertical="center"/>
    </xf>
    <xf numFmtId="49" fontId="6" fillId="0" borderId="52" xfId="0" applyNumberFormat="1" applyFont="1" applyFill="1" applyBorder="1" applyAlignment="1">
      <alignment horizontal="left" vertical="center"/>
    </xf>
    <xf numFmtId="49" fontId="6" fillId="0" borderId="39"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24" xfId="0" applyNumberFormat="1" applyFont="1" applyFill="1" applyBorder="1" applyAlignment="1">
      <alignment horizontal="left" vertical="center"/>
    </xf>
    <xf numFmtId="49" fontId="6" fillId="0" borderId="19"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8" fillId="0" borderId="65" xfId="0" applyNumberFormat="1" applyFont="1" applyFill="1" applyBorder="1" applyAlignment="1">
      <alignment horizontal="left" vertical="center" wrapText="1"/>
    </xf>
    <xf numFmtId="49" fontId="8" fillId="0" borderId="45" xfId="0" applyNumberFormat="1" applyFont="1" applyFill="1" applyBorder="1" applyAlignment="1">
      <alignment horizontal="left" vertical="center" wrapText="1"/>
    </xf>
    <xf numFmtId="49" fontId="8" fillId="0" borderId="55" xfId="0" applyNumberFormat="1" applyFont="1" applyFill="1" applyBorder="1" applyAlignment="1">
      <alignment horizontal="left" vertical="center" wrapText="1"/>
    </xf>
    <xf numFmtId="49" fontId="6" fillId="0" borderId="65" xfId="0" applyNumberFormat="1" applyFont="1" applyFill="1" applyBorder="1" applyAlignment="1">
      <alignment horizontal="left" vertical="center"/>
    </xf>
    <xf numFmtId="49" fontId="6" fillId="0" borderId="55" xfId="0" applyNumberFormat="1" applyFont="1" applyFill="1" applyBorder="1" applyAlignment="1">
      <alignment horizontal="left" vertical="center"/>
    </xf>
    <xf numFmtId="49" fontId="6" fillId="0" borderId="29" xfId="0" applyNumberFormat="1" applyFont="1" applyFill="1" applyBorder="1" applyAlignment="1">
      <alignment vertical="center" wrapText="1"/>
    </xf>
    <xf numFmtId="49" fontId="6" fillId="0" borderId="30" xfId="0" applyNumberFormat="1" applyFont="1" applyFill="1" applyBorder="1" applyAlignment="1">
      <alignment vertical="center"/>
    </xf>
    <xf numFmtId="49" fontId="6" fillId="0" borderId="31" xfId="0" applyNumberFormat="1" applyFont="1" applyFill="1" applyBorder="1" applyAlignment="1">
      <alignment vertical="center"/>
    </xf>
    <xf numFmtId="49" fontId="6" fillId="0" borderId="57" xfId="0" applyNumberFormat="1" applyFont="1" applyFill="1" applyBorder="1" applyAlignment="1">
      <alignment vertical="center"/>
    </xf>
    <xf numFmtId="49" fontId="6" fillId="0" borderId="41" xfId="0" applyNumberFormat="1" applyFont="1" applyFill="1" applyBorder="1" applyAlignment="1">
      <alignment vertical="center"/>
    </xf>
    <xf numFmtId="49" fontId="6" fillId="0" borderId="42" xfId="0" applyNumberFormat="1" applyFont="1" applyFill="1" applyBorder="1" applyAlignment="1">
      <alignment vertical="center"/>
    </xf>
    <xf numFmtId="0" fontId="6" fillId="0" borderId="29" xfId="0" applyFont="1" applyFill="1" applyBorder="1" applyAlignment="1">
      <alignment horizontal="left" vertical="center"/>
    </xf>
    <xf numFmtId="49" fontId="22" fillId="0" borderId="43" xfId="0" applyNumberFormat="1" applyFont="1" applyFill="1" applyBorder="1" applyAlignment="1">
      <alignment horizontal="left" vertical="center"/>
    </xf>
    <xf numFmtId="49" fontId="9" fillId="0" borderId="45"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9" fillId="0" borderId="43" xfId="0" applyNumberFormat="1" applyFont="1" applyFill="1" applyBorder="1" applyAlignment="1">
      <alignment horizontal="left" vertical="center"/>
    </xf>
    <xf numFmtId="0" fontId="8" fillId="0" borderId="4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55" xfId="0" applyFont="1" applyFill="1" applyBorder="1" applyAlignment="1">
      <alignment horizontal="center" vertical="center" wrapText="1"/>
    </xf>
    <xf numFmtId="49" fontId="24" fillId="0" borderId="10"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6" fillId="0" borderId="66" xfId="0" applyNumberFormat="1" applyFont="1" applyFill="1" applyBorder="1" applyAlignment="1">
      <alignment horizontal="left" vertical="center"/>
    </xf>
    <xf numFmtId="49" fontId="6" fillId="0" borderId="51" xfId="0" applyNumberFormat="1" applyFont="1" applyFill="1" applyBorder="1" applyAlignment="1">
      <alignment horizontal="left" vertical="center"/>
    </xf>
    <xf numFmtId="49" fontId="6" fillId="0" borderId="56" xfId="0" applyNumberFormat="1" applyFont="1" applyFill="1" applyBorder="1" applyAlignment="1">
      <alignment horizontal="left" vertical="center"/>
    </xf>
    <xf numFmtId="0" fontId="6" fillId="0" borderId="41" xfId="0" applyFont="1" applyFill="1" applyBorder="1" applyAlignment="1">
      <alignment horizontal="center" vertical="center"/>
    </xf>
    <xf numFmtId="49" fontId="6" fillId="0" borderId="78" xfId="0" applyNumberFormat="1" applyFont="1" applyFill="1" applyBorder="1" applyAlignment="1">
      <alignment horizontal="left" vertical="center"/>
    </xf>
    <xf numFmtId="0" fontId="6" fillId="0" borderId="79" xfId="0" applyFont="1" applyFill="1" applyBorder="1" applyAlignment="1">
      <alignment horizontal="left" vertical="center"/>
    </xf>
    <xf numFmtId="0" fontId="6" fillId="0" borderId="80" xfId="0" applyFont="1" applyFill="1" applyBorder="1" applyAlignment="1">
      <alignment horizontal="left" vertical="center"/>
    </xf>
    <xf numFmtId="0" fontId="6" fillId="0" borderId="81" xfId="0" applyFont="1" applyFill="1" applyBorder="1" applyAlignment="1">
      <alignment horizontal="left" vertical="center"/>
    </xf>
    <xf numFmtId="49" fontId="24" fillId="0" borderId="0" xfId="0" applyNumberFormat="1" applyFont="1" applyFill="1" applyBorder="1" applyAlignment="1">
      <alignment horizontal="left" vertical="center"/>
    </xf>
    <xf numFmtId="49" fontId="29" fillId="0" borderId="78" xfId="0" applyNumberFormat="1" applyFont="1" applyFill="1" applyBorder="1" applyAlignment="1">
      <alignment horizontal="left" vertical="center"/>
    </xf>
    <xf numFmtId="0" fontId="6" fillId="0" borderId="82" xfId="0" applyFont="1" applyFill="1" applyBorder="1" applyAlignment="1">
      <alignment horizontal="left" vertical="center"/>
    </xf>
    <xf numFmtId="0" fontId="6" fillId="0" borderId="83" xfId="0" applyFont="1" applyFill="1" applyBorder="1" applyAlignment="1">
      <alignment horizontal="left" vertical="center"/>
    </xf>
    <xf numFmtId="0" fontId="6" fillId="0" borderId="84" xfId="0" applyFont="1" applyFill="1" applyBorder="1" applyAlignment="1">
      <alignment horizontal="left" vertical="center"/>
    </xf>
    <xf numFmtId="0" fontId="6" fillId="0" borderId="85" xfId="0" applyFont="1" applyFill="1" applyBorder="1" applyAlignment="1">
      <alignment horizontal="left" vertical="center"/>
    </xf>
    <xf numFmtId="49" fontId="7" fillId="0" borderId="65" xfId="0" applyNumberFormat="1" applyFont="1" applyFill="1" applyBorder="1" applyAlignment="1">
      <alignment horizontal="left" vertical="center"/>
    </xf>
    <xf numFmtId="49" fontId="7" fillId="0" borderId="45" xfId="0" applyNumberFormat="1" applyFont="1" applyFill="1" applyBorder="1" applyAlignment="1">
      <alignment horizontal="left" vertical="center"/>
    </xf>
    <xf numFmtId="49" fontId="7" fillId="0" borderId="55" xfId="0" applyNumberFormat="1" applyFont="1" applyFill="1" applyBorder="1" applyAlignment="1">
      <alignment horizontal="left" vertical="center"/>
    </xf>
    <xf numFmtId="49" fontId="8" fillId="0" borderId="66" xfId="0" applyNumberFormat="1"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56" xfId="0" applyFont="1" applyFill="1" applyBorder="1" applyAlignment="1">
      <alignment horizontal="left" vertical="center" wrapText="1"/>
    </xf>
    <xf numFmtId="49" fontId="6" fillId="0" borderId="20" xfId="0" applyNumberFormat="1" applyFont="1" applyFill="1" applyBorder="1" applyAlignment="1">
      <alignment horizontal="left" vertical="center"/>
    </xf>
    <xf numFmtId="0" fontId="6" fillId="0" borderId="86" xfId="0" applyFont="1" applyFill="1" applyBorder="1" applyAlignment="1">
      <alignment horizontal="left" vertical="center"/>
    </xf>
    <xf numFmtId="0" fontId="26" fillId="0" borderId="17" xfId="0" applyFont="1" applyFill="1" applyBorder="1" applyAlignment="1">
      <alignment horizontal="center" vertical="center"/>
    </xf>
    <xf numFmtId="49" fontId="26" fillId="0" borderId="12" xfId="0" applyNumberFormat="1" applyFont="1" applyFill="1" applyBorder="1" applyAlignment="1">
      <alignment horizontal="center" vertical="center"/>
    </xf>
    <xf numFmtId="49" fontId="6" fillId="0" borderId="86" xfId="0" applyNumberFormat="1" applyFont="1" applyFill="1" applyBorder="1" applyAlignment="1">
      <alignment horizontal="left" vertical="center"/>
    </xf>
    <xf numFmtId="49" fontId="6" fillId="0" borderId="43" xfId="0" applyNumberFormat="1" applyFont="1" applyFill="1" applyBorder="1" applyAlignment="1">
      <alignment horizontal="left" vertical="center" wrapText="1"/>
    </xf>
    <xf numFmtId="49" fontId="6" fillId="0" borderId="77" xfId="0" applyNumberFormat="1" applyFont="1" applyFill="1" applyBorder="1" applyAlignment="1">
      <alignment horizontal="left" vertical="center"/>
    </xf>
    <xf numFmtId="0" fontId="6" fillId="0" borderId="50" xfId="0" applyFont="1" applyFill="1" applyBorder="1" applyAlignment="1">
      <alignment horizontal="left" vertical="center"/>
    </xf>
    <xf numFmtId="49" fontId="6" fillId="0" borderId="37" xfId="0" applyNumberFormat="1" applyFont="1" applyFill="1" applyBorder="1" applyAlignment="1">
      <alignment horizontal="left" vertical="center"/>
    </xf>
    <xf numFmtId="49" fontId="26" fillId="0" borderId="32" xfId="0" applyNumberFormat="1" applyFont="1" applyFill="1" applyBorder="1" applyAlignment="1">
      <alignment horizontal="center" vertical="center"/>
    </xf>
    <xf numFmtId="49" fontId="26" fillId="0" borderId="51" xfId="0" applyNumberFormat="1" applyFont="1" applyFill="1" applyBorder="1" applyAlignment="1">
      <alignment horizontal="center" vertical="center"/>
    </xf>
    <xf numFmtId="49" fontId="9" fillId="0" borderId="32" xfId="0" applyNumberFormat="1" applyFont="1" applyFill="1" applyBorder="1" applyAlignment="1">
      <alignment horizontal="left" vertical="center" wrapText="1"/>
    </xf>
    <xf numFmtId="49" fontId="9" fillId="0" borderId="51" xfId="0" applyNumberFormat="1" applyFont="1" applyFill="1" applyBorder="1" applyAlignment="1">
      <alignment horizontal="left" vertical="center"/>
    </xf>
    <xf numFmtId="49" fontId="9" fillId="0" borderId="38" xfId="0" applyNumberFormat="1" applyFont="1" applyFill="1" applyBorder="1" applyAlignment="1">
      <alignment horizontal="left" vertical="center"/>
    </xf>
    <xf numFmtId="0" fontId="26" fillId="0" borderId="43"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51" xfId="0" applyFont="1" applyFill="1" applyBorder="1" applyAlignment="1">
      <alignment horizontal="center" vertical="center"/>
    </xf>
    <xf numFmtId="49" fontId="6" fillId="0" borderId="49" xfId="0" applyNumberFormat="1" applyFont="1" applyFill="1" applyBorder="1" applyAlignment="1">
      <alignment horizontal="left" vertical="center"/>
    </xf>
    <xf numFmtId="0" fontId="26" fillId="0" borderId="16" xfId="0" applyFont="1" applyFill="1" applyBorder="1" applyAlignment="1">
      <alignment horizontal="center" vertical="center"/>
    </xf>
    <xf numFmtId="49" fontId="6" fillId="0" borderId="38"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0" fontId="8" fillId="0" borderId="16" xfId="0" applyFont="1" applyFill="1" applyBorder="1" applyAlignment="1">
      <alignment horizontal="left" vertical="center"/>
    </xf>
    <xf numFmtId="49" fontId="6" fillId="0" borderId="87" xfId="0" applyNumberFormat="1" applyFont="1" applyFill="1" applyBorder="1" applyAlignment="1">
      <alignment horizontal="left" vertical="center"/>
    </xf>
    <xf numFmtId="0" fontId="6" fillId="0" borderId="88" xfId="0" applyFont="1" applyFill="1" applyBorder="1" applyAlignment="1">
      <alignment horizontal="left" vertical="center"/>
    </xf>
    <xf numFmtId="0" fontId="6" fillId="0" borderId="89" xfId="0" applyFont="1" applyFill="1" applyBorder="1" applyAlignment="1">
      <alignment horizontal="left" vertical="center"/>
    </xf>
    <xf numFmtId="0" fontId="6" fillId="0" borderId="90" xfId="0" applyFont="1" applyFill="1" applyBorder="1" applyAlignment="1">
      <alignment horizontal="left" vertical="center"/>
    </xf>
    <xf numFmtId="49" fontId="6" fillId="0" borderId="20" xfId="0" applyNumberFormat="1" applyFont="1" applyFill="1" applyBorder="1" applyAlignment="1">
      <alignment horizontal="left" vertical="center" wrapText="1"/>
    </xf>
    <xf numFmtId="49" fontId="26" fillId="0" borderId="43" xfId="0" applyNumberFormat="1" applyFont="1" applyFill="1" applyBorder="1" applyAlignment="1">
      <alignment horizontal="center" vertical="center"/>
    </xf>
    <xf numFmtId="0" fontId="26" fillId="0" borderId="11" xfId="0" applyFont="1" applyFill="1" applyBorder="1" applyAlignment="1">
      <alignment horizontal="center" vertical="center"/>
    </xf>
    <xf numFmtId="49" fontId="7" fillId="0" borderId="35" xfId="0" applyNumberFormat="1" applyFont="1" applyFill="1" applyBorder="1" applyAlignment="1">
      <alignment horizontal="center" vertical="top" textRotation="255" wrapText="1"/>
    </xf>
    <xf numFmtId="0" fontId="7" fillId="0" borderId="22" xfId="0" applyFont="1" applyFill="1" applyBorder="1" applyAlignment="1">
      <alignment horizontal="center" vertical="top" textRotation="255" wrapText="1"/>
    </xf>
    <xf numFmtId="0" fontId="22" fillId="0" borderId="44" xfId="0" applyFont="1" applyFill="1" applyBorder="1" applyAlignment="1">
      <alignment horizontal="center" vertical="top" textRotation="255" wrapText="1"/>
    </xf>
    <xf numFmtId="0" fontId="8" fillId="0" borderId="12" xfId="0" applyFont="1" applyFill="1" applyBorder="1" applyAlignment="1">
      <alignment horizontal="left" vertical="center"/>
    </xf>
    <xf numFmtId="49" fontId="26" fillId="0" borderId="17" xfId="0" applyNumberFormat="1" applyFont="1" applyFill="1" applyBorder="1" applyAlignment="1">
      <alignment horizontal="center" vertical="center"/>
    </xf>
    <xf numFmtId="0" fontId="26" fillId="0" borderId="18" xfId="0" applyFont="1" applyFill="1" applyBorder="1" applyAlignment="1">
      <alignment horizontal="center" vertical="center"/>
    </xf>
    <xf numFmtId="49" fontId="6" fillId="0" borderId="22" xfId="0" applyNumberFormat="1" applyFont="1" applyFill="1" applyBorder="1" applyAlignment="1">
      <alignment horizontal="left" vertical="center"/>
    </xf>
    <xf numFmtId="0" fontId="26" fillId="0" borderId="32" xfId="0" applyFont="1" applyFill="1" applyBorder="1" applyAlignment="1">
      <alignment horizontal="center" vertical="center"/>
    </xf>
    <xf numFmtId="49" fontId="6" fillId="0" borderId="36" xfId="0" applyNumberFormat="1" applyFont="1" applyFill="1" applyBorder="1" applyAlignment="1">
      <alignment horizontal="left" vertical="center"/>
    </xf>
    <xf numFmtId="49" fontId="29" fillId="0" borderId="87" xfId="0" applyNumberFormat="1" applyFont="1" applyFill="1" applyBorder="1" applyAlignment="1">
      <alignment horizontal="left" vertical="center"/>
    </xf>
    <xf numFmtId="49" fontId="26" fillId="0" borderId="86" xfId="0" applyNumberFormat="1" applyFont="1" applyFill="1" applyBorder="1" applyAlignment="1">
      <alignment horizontal="left" vertical="center"/>
    </xf>
    <xf numFmtId="0" fontId="26" fillId="0" borderId="86" xfId="0" applyFont="1" applyFill="1" applyBorder="1" applyAlignment="1">
      <alignment horizontal="left" vertical="center"/>
    </xf>
    <xf numFmtId="0" fontId="26" fillId="0" borderId="91" xfId="0" applyFont="1" applyFill="1" applyBorder="1" applyAlignment="1">
      <alignment horizontal="left" vertical="center"/>
    </xf>
    <xf numFmtId="49" fontId="26" fillId="0" borderId="45" xfId="0" applyNumberFormat="1" applyFont="1" applyFill="1" applyBorder="1" applyAlignment="1">
      <alignment horizontal="center" vertical="center"/>
    </xf>
    <xf numFmtId="49" fontId="26" fillId="0" borderId="13" xfId="0" applyNumberFormat="1" applyFont="1" applyFill="1" applyBorder="1" applyAlignment="1">
      <alignment horizontal="center" vertical="center"/>
    </xf>
    <xf numFmtId="49" fontId="26" fillId="0" borderId="24" xfId="0" applyNumberFormat="1" applyFont="1" applyFill="1" applyBorder="1" applyAlignment="1">
      <alignment horizontal="center" vertical="center"/>
    </xf>
    <xf numFmtId="0" fontId="26" fillId="0" borderId="13" xfId="0" applyFont="1" applyFill="1" applyBorder="1" applyAlignment="1">
      <alignment horizontal="center" vertical="center"/>
    </xf>
    <xf numFmtId="0" fontId="26" fillId="0" borderId="24" xfId="0" applyFont="1" applyFill="1" applyBorder="1" applyAlignment="1">
      <alignment horizontal="center" vertical="center"/>
    </xf>
    <xf numFmtId="49" fontId="6" fillId="0" borderId="34" xfId="0" applyNumberFormat="1" applyFont="1" applyFill="1" applyBorder="1" applyAlignment="1">
      <alignment horizontal="left" vertical="center"/>
    </xf>
    <xf numFmtId="0" fontId="6" fillId="0" borderId="20"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17" xfId="0" applyFont="1" applyFill="1" applyBorder="1" applyAlignment="1">
      <alignment horizontal="left" vertical="center" wrapText="1"/>
    </xf>
    <xf numFmtId="49" fontId="6" fillId="0" borderId="62" xfId="0" applyNumberFormat="1" applyFont="1" applyFill="1" applyBorder="1" applyAlignment="1">
      <alignment horizontal="left" vertical="center" wrapText="1"/>
    </xf>
    <xf numFmtId="49" fontId="6" fillId="0" borderId="30" xfId="0" applyNumberFormat="1" applyFont="1" applyFill="1" applyBorder="1" applyAlignment="1">
      <alignment horizontal="left" vertical="center" wrapText="1"/>
    </xf>
    <xf numFmtId="49" fontId="6" fillId="0" borderId="58"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26" fillId="0" borderId="13" xfId="0" applyNumberFormat="1" applyFont="1" applyFill="1" applyBorder="1" applyAlignment="1">
      <alignment horizontal="right" vertical="center"/>
    </xf>
    <xf numFmtId="49" fontId="26" fillId="0" borderId="24" xfId="0" applyNumberFormat="1" applyFont="1" applyFill="1" applyBorder="1" applyAlignment="1">
      <alignment horizontal="right" vertical="center"/>
    </xf>
    <xf numFmtId="49" fontId="26" fillId="0" borderId="57" xfId="0" applyNumberFormat="1" applyFont="1" applyFill="1" applyBorder="1" applyAlignment="1">
      <alignment horizontal="right" vertical="center"/>
    </xf>
    <xf numFmtId="49" fontId="26" fillId="0" borderId="41" xfId="0" applyNumberFormat="1" applyFont="1" applyFill="1" applyBorder="1" applyAlignment="1">
      <alignment horizontal="right" vertical="center"/>
    </xf>
    <xf numFmtId="49" fontId="24" fillId="0" borderId="10" xfId="0" applyNumberFormat="1" applyFont="1" applyFill="1" applyBorder="1" applyAlignment="1">
      <alignment vertical="center"/>
    </xf>
    <xf numFmtId="0" fontId="26" fillId="0" borderId="42" xfId="0" applyFont="1" applyFill="1" applyBorder="1" applyAlignment="1">
      <alignment horizontal="left" vertical="center"/>
    </xf>
    <xf numFmtId="49" fontId="6" fillId="0" borderId="62" xfId="0" applyNumberFormat="1" applyFont="1" applyFill="1" applyBorder="1" applyAlignment="1">
      <alignment horizontal="left" vertical="center"/>
    </xf>
    <xf numFmtId="49" fontId="6" fillId="0" borderId="54" xfId="0" applyNumberFormat="1" applyFont="1" applyFill="1" applyBorder="1" applyAlignment="1">
      <alignment horizontal="left" vertical="center"/>
    </xf>
    <xf numFmtId="49" fontId="6" fillId="0" borderId="58"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73" xfId="0" applyNumberFormat="1" applyFont="1" applyFill="1" applyBorder="1" applyAlignment="1">
      <alignment horizontal="left" vertical="center"/>
    </xf>
    <xf numFmtId="49" fontId="6" fillId="0" borderId="45"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xf>
    <xf numFmtId="49" fontId="22" fillId="0" borderId="45"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6" fillId="0" borderId="45"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35" xfId="0" applyNumberFormat="1"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33" xfId="0" applyFont="1" applyFill="1" applyBorder="1" applyAlignment="1">
      <alignment horizontal="left" vertical="center" wrapText="1"/>
    </xf>
    <xf numFmtId="49" fontId="6" fillId="0" borderId="32" xfId="0" applyNumberFormat="1" applyFont="1" applyFill="1" applyBorder="1" applyAlignment="1">
      <alignment horizontal="left" vertical="center" wrapText="1"/>
    </xf>
    <xf numFmtId="0" fontId="6" fillId="0" borderId="38" xfId="0" applyFont="1" applyFill="1" applyBorder="1" applyAlignment="1">
      <alignment horizontal="left" vertical="center" wrapText="1"/>
    </xf>
    <xf numFmtId="49" fontId="6" fillId="0" borderId="89" xfId="0" applyNumberFormat="1" applyFont="1" applyFill="1" applyBorder="1" applyAlignment="1">
      <alignment horizontal="left" vertical="center"/>
    </xf>
    <xf numFmtId="0" fontId="6" fillId="0" borderId="5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9" xfId="0" applyFont="1" applyFill="1" applyBorder="1" applyAlignment="1">
      <alignment horizontal="center" vertical="center"/>
    </xf>
    <xf numFmtId="49" fontId="6" fillId="0" borderId="52"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0" fontId="6" fillId="0" borderId="20" xfId="0" applyFont="1" applyFill="1" applyBorder="1" applyAlignment="1">
      <alignment horizontal="left" vertical="center"/>
    </xf>
    <xf numFmtId="49" fontId="6" fillId="0" borderId="12" xfId="0" applyNumberFormat="1" applyFont="1" applyFill="1" applyBorder="1" applyAlignment="1">
      <alignment horizontal="center" vertical="center"/>
    </xf>
    <xf numFmtId="0" fontId="6" fillId="0" borderId="16" xfId="0" applyFont="1" applyFill="1" applyBorder="1" applyAlignment="1">
      <alignment horizontal="center" vertical="center"/>
    </xf>
    <xf numFmtId="185" fontId="6" fillId="0" borderId="12" xfId="0" applyNumberFormat="1" applyFont="1" applyFill="1" applyBorder="1" applyAlignment="1">
      <alignment horizontal="center" vertical="center"/>
    </xf>
    <xf numFmtId="185" fontId="6" fillId="0" borderId="16" xfId="0" applyNumberFormat="1" applyFont="1" applyFill="1" applyBorder="1" applyAlignment="1">
      <alignment horizontal="center" vertical="center"/>
    </xf>
    <xf numFmtId="49" fontId="6" fillId="0" borderId="71" xfId="0" applyNumberFormat="1" applyFont="1" applyFill="1" applyBorder="1" applyAlignment="1">
      <alignment horizontal="left" vertical="center" wrapText="1"/>
    </xf>
    <xf numFmtId="49" fontId="6" fillId="0" borderId="24" xfId="0" applyNumberFormat="1" applyFont="1" applyFill="1" applyBorder="1" applyAlignment="1">
      <alignment horizontal="left" vertical="center" wrapText="1"/>
    </xf>
    <xf numFmtId="49" fontId="6" fillId="0" borderId="54" xfId="0" applyNumberFormat="1" applyFont="1" applyFill="1" applyBorder="1" applyAlignment="1">
      <alignment horizontal="left" vertical="center" wrapText="1"/>
    </xf>
    <xf numFmtId="49" fontId="6" fillId="0" borderId="7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41" xfId="0" applyNumberFormat="1" applyFont="1" applyFill="1" applyBorder="1" applyAlignment="1">
      <alignment horizontal="left" vertical="center" wrapText="1"/>
    </xf>
    <xf numFmtId="49" fontId="6" fillId="0" borderId="72" xfId="0" applyNumberFormat="1"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49" fontId="6" fillId="0" borderId="16" xfId="0" applyNumberFormat="1" applyFont="1" applyFill="1" applyBorder="1" applyAlignment="1">
      <alignment horizontal="center" vertical="center"/>
    </xf>
    <xf numFmtId="0" fontId="22" fillId="0" borderId="12" xfId="0" applyFont="1" applyFill="1" applyBorder="1" applyAlignment="1">
      <alignment horizontal="center" vertical="center"/>
    </xf>
    <xf numFmtId="49" fontId="6" fillId="0" borderId="43" xfId="0" applyNumberFormat="1" applyFont="1" applyFill="1" applyBorder="1" applyAlignment="1">
      <alignment horizontal="center" vertical="center" wrapText="1"/>
    </xf>
    <xf numFmtId="0" fontId="6" fillId="0" borderId="55" xfId="0" applyFont="1" applyFill="1" applyBorder="1" applyAlignment="1">
      <alignment horizontal="center" vertical="center" wrapText="1"/>
    </xf>
    <xf numFmtId="187" fontId="6" fillId="0" borderId="13" xfId="0" applyNumberFormat="1" applyFont="1" applyFill="1" applyBorder="1" applyAlignment="1">
      <alignment horizontal="center" vertical="center"/>
    </xf>
    <xf numFmtId="187" fontId="6" fillId="0" borderId="24" xfId="0" applyNumberFormat="1" applyFont="1" applyFill="1" applyBorder="1" applyAlignment="1">
      <alignment horizontal="center" vertical="center"/>
    </xf>
    <xf numFmtId="187" fontId="6" fillId="0" borderId="54" xfId="0" applyNumberFormat="1" applyFont="1" applyFill="1" applyBorder="1" applyAlignment="1">
      <alignment horizontal="center" vertical="center"/>
    </xf>
    <xf numFmtId="187" fontId="6" fillId="0" borderId="25"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wrapText="1"/>
    </xf>
    <xf numFmtId="0" fontId="8" fillId="0" borderId="55" xfId="0" applyFont="1" applyFill="1" applyBorder="1" applyAlignment="1">
      <alignment horizontal="center" vertical="center"/>
    </xf>
    <xf numFmtId="187" fontId="6" fillId="0" borderId="43" xfId="0" applyNumberFormat="1" applyFont="1" applyFill="1" applyBorder="1" applyAlignment="1">
      <alignment horizontal="center" vertical="center"/>
    </xf>
    <xf numFmtId="187" fontId="6" fillId="0" borderId="45" xfId="0" applyNumberFormat="1" applyFont="1" applyFill="1" applyBorder="1" applyAlignment="1">
      <alignment horizontal="center" vertical="center"/>
    </xf>
    <xf numFmtId="187" fontId="6" fillId="0" borderId="55" xfId="0" applyNumberFormat="1" applyFont="1" applyFill="1" applyBorder="1" applyAlignment="1">
      <alignment horizontal="center" vertical="center"/>
    </xf>
    <xf numFmtId="187" fontId="6" fillId="0" borderId="11" xfId="0" applyNumberFormat="1" applyFont="1" applyFill="1" applyBorder="1" applyAlignment="1">
      <alignment horizontal="center" vertical="center"/>
    </xf>
    <xf numFmtId="6" fontId="6" fillId="0" borderId="35" xfId="58" applyFont="1" applyFill="1" applyBorder="1" applyAlignment="1">
      <alignment horizontal="left" vertical="center"/>
    </xf>
    <xf numFmtId="6" fontId="6" fillId="0" borderId="12" xfId="58" applyFont="1" applyFill="1" applyBorder="1" applyAlignment="1">
      <alignment horizontal="left" vertical="center"/>
    </xf>
    <xf numFmtId="187" fontId="2" fillId="0" borderId="12" xfId="58" applyNumberFormat="1" applyFont="1" applyFill="1" applyBorder="1" applyAlignment="1">
      <alignment horizontal="right" vertical="center"/>
    </xf>
    <xf numFmtId="187" fontId="2" fillId="0" borderId="16" xfId="58" applyNumberFormat="1" applyFont="1" applyFill="1" applyBorder="1" applyAlignment="1">
      <alignment horizontal="right" vertical="center"/>
    </xf>
    <xf numFmtId="187" fontId="6" fillId="0" borderId="12" xfId="58" applyNumberFormat="1" applyFont="1" applyFill="1" applyBorder="1" applyAlignment="1">
      <alignment horizontal="right" vertical="center"/>
    </xf>
    <xf numFmtId="187" fontId="6" fillId="0" borderId="43" xfId="58" applyNumberFormat="1" applyFont="1" applyFill="1" applyBorder="1" applyAlignment="1">
      <alignment horizontal="right" vertical="center"/>
    </xf>
    <xf numFmtId="187" fontId="6" fillId="0" borderId="45" xfId="58" applyNumberFormat="1" applyFont="1" applyFill="1" applyBorder="1" applyAlignment="1">
      <alignment horizontal="right" vertical="center"/>
    </xf>
    <xf numFmtId="187" fontId="6" fillId="0" borderId="11" xfId="58" applyNumberFormat="1" applyFont="1" applyFill="1" applyBorder="1" applyAlignment="1">
      <alignment horizontal="right" vertical="center"/>
    </xf>
    <xf numFmtId="187" fontId="8" fillId="0" borderId="12" xfId="58" applyNumberFormat="1" applyFont="1" applyFill="1" applyBorder="1" applyAlignment="1">
      <alignment horizontal="right" vertical="center"/>
    </xf>
    <xf numFmtId="187" fontId="8" fillId="0" borderId="16" xfId="58" applyNumberFormat="1" applyFont="1" applyFill="1" applyBorder="1" applyAlignment="1">
      <alignment horizontal="right" vertical="center"/>
    </xf>
    <xf numFmtId="49" fontId="6" fillId="0" borderId="34" xfId="0" applyNumberFormat="1" applyFont="1" applyFill="1" applyBorder="1" applyAlignment="1">
      <alignment horizontal="center" vertical="center" textRotation="255"/>
    </xf>
    <xf numFmtId="49" fontId="6" fillId="0" borderId="50" xfId="0" applyNumberFormat="1" applyFont="1" applyFill="1" applyBorder="1" applyAlignment="1">
      <alignment horizontal="center" vertical="center" textRotation="255"/>
    </xf>
    <xf numFmtId="49" fontId="6" fillId="0" borderId="46" xfId="0" applyNumberFormat="1" applyFont="1" applyFill="1" applyBorder="1" applyAlignment="1">
      <alignment horizontal="center" vertical="center" textRotation="255"/>
    </xf>
    <xf numFmtId="49" fontId="7" fillId="0" borderId="12" xfId="0" applyNumberFormat="1" applyFont="1" applyFill="1" applyBorder="1" applyAlignment="1">
      <alignment horizontal="left" vertical="center"/>
    </xf>
    <xf numFmtId="0" fontId="7" fillId="0" borderId="12" xfId="0" applyFont="1" applyFill="1" applyBorder="1" applyAlignment="1">
      <alignment horizontal="left" vertical="center"/>
    </xf>
    <xf numFmtId="49" fontId="6" fillId="0" borderId="34" xfId="0" applyNumberFormat="1" applyFont="1" applyFill="1" applyBorder="1" applyAlignment="1">
      <alignment horizontal="center" vertical="center" textRotation="255" wrapText="1"/>
    </xf>
    <xf numFmtId="49" fontId="6" fillId="0" borderId="50" xfId="0" applyNumberFormat="1" applyFont="1" applyFill="1" applyBorder="1" applyAlignment="1">
      <alignment horizontal="center" vertical="center" textRotation="255" wrapText="1"/>
    </xf>
    <xf numFmtId="0" fontId="6" fillId="0" borderId="50" xfId="0" applyFont="1" applyFill="1" applyBorder="1" applyAlignment="1">
      <alignment horizontal="center" vertical="center" textRotation="255" wrapText="1"/>
    </xf>
    <xf numFmtId="0" fontId="6" fillId="0" borderId="46" xfId="0" applyFont="1" applyFill="1" applyBorder="1" applyAlignment="1">
      <alignment horizontal="center" vertical="center" textRotation="255" wrapText="1"/>
    </xf>
    <xf numFmtId="49" fontId="6" fillId="0" borderId="75" xfId="0" applyNumberFormat="1" applyFont="1" applyFill="1" applyBorder="1" applyAlignment="1">
      <alignment horizontal="left" vertical="center"/>
    </xf>
    <xf numFmtId="49" fontId="6" fillId="0" borderId="52" xfId="0" applyNumberFormat="1" applyFont="1" applyFill="1" applyBorder="1" applyAlignment="1">
      <alignment horizontal="left" vertical="center" wrapText="1"/>
    </xf>
    <xf numFmtId="49" fontId="6" fillId="0" borderId="39" xfId="0" applyNumberFormat="1" applyFont="1" applyFill="1" applyBorder="1" applyAlignment="1">
      <alignment horizontal="left" vertical="center" wrapText="1"/>
    </xf>
    <xf numFmtId="49" fontId="6" fillId="0" borderId="40" xfId="0" applyNumberFormat="1" applyFont="1" applyFill="1" applyBorder="1" applyAlignment="1">
      <alignment horizontal="left" vertical="center" wrapText="1"/>
    </xf>
    <xf numFmtId="187" fontId="6" fillId="0" borderId="16" xfId="58" applyNumberFormat="1" applyFont="1" applyFill="1" applyBorder="1" applyAlignment="1">
      <alignment horizontal="right" vertical="center"/>
    </xf>
    <xf numFmtId="49" fontId="7" fillId="0" borderId="66" xfId="0" applyNumberFormat="1" applyFont="1" applyFill="1" applyBorder="1" applyAlignment="1">
      <alignment horizontal="left" vertical="center" wrapText="1"/>
    </xf>
    <xf numFmtId="49" fontId="7" fillId="0" borderId="51" xfId="0" applyNumberFormat="1" applyFont="1" applyFill="1" applyBorder="1" applyAlignment="1">
      <alignment horizontal="left" vertical="center"/>
    </xf>
    <xf numFmtId="49" fontId="7" fillId="0" borderId="38"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41" xfId="0" applyNumberFormat="1" applyFont="1" applyFill="1" applyBorder="1" applyAlignment="1">
      <alignment horizontal="left" vertical="center"/>
    </xf>
    <xf numFmtId="49" fontId="6" fillId="0" borderId="72" xfId="0" applyNumberFormat="1" applyFont="1" applyFill="1" applyBorder="1" applyAlignment="1">
      <alignment horizontal="left" vertical="center"/>
    </xf>
    <xf numFmtId="49" fontId="6" fillId="0" borderId="43" xfId="0" applyNumberFormat="1" applyFont="1" applyFill="1" applyBorder="1" applyAlignment="1">
      <alignment horizontal="left" vertical="center"/>
    </xf>
    <xf numFmtId="49" fontId="6" fillId="0" borderId="11" xfId="0" applyNumberFormat="1" applyFont="1" applyFill="1" applyBorder="1" applyAlignment="1">
      <alignment horizontal="left" vertical="center" wrapText="1"/>
    </xf>
    <xf numFmtId="187" fontId="6" fillId="0" borderId="45" xfId="0" applyNumberFormat="1" applyFont="1" applyFill="1" applyBorder="1" applyAlignment="1">
      <alignment horizontal="left" vertical="center"/>
    </xf>
    <xf numFmtId="187" fontId="6" fillId="0" borderId="45" xfId="0" applyNumberFormat="1" applyFont="1" applyFill="1" applyBorder="1" applyAlignment="1">
      <alignment horizontal="left" vertical="center" wrapText="1"/>
    </xf>
    <xf numFmtId="187" fontId="6" fillId="0" borderId="11" xfId="0" applyNumberFormat="1" applyFont="1" applyFill="1" applyBorder="1" applyAlignment="1">
      <alignment horizontal="left" vertical="center" wrapText="1"/>
    </xf>
    <xf numFmtId="187" fontId="6" fillId="0" borderId="43" xfId="0" applyNumberFormat="1" applyFont="1" applyFill="1" applyBorder="1" applyAlignment="1">
      <alignment horizontal="left" vertical="center"/>
    </xf>
    <xf numFmtId="49" fontId="6" fillId="0" borderId="25" xfId="0" applyNumberFormat="1" applyFont="1" applyFill="1" applyBorder="1" applyAlignment="1">
      <alignment horizontal="left" vertical="center" wrapText="1"/>
    </xf>
    <xf numFmtId="187" fontId="6" fillId="0" borderId="32" xfId="0" applyNumberFormat="1" applyFont="1" applyFill="1" applyBorder="1" applyAlignment="1">
      <alignment horizontal="left" vertical="center"/>
    </xf>
    <xf numFmtId="187" fontId="6" fillId="0" borderId="51" xfId="0" applyNumberFormat="1" applyFont="1" applyFill="1" applyBorder="1" applyAlignment="1">
      <alignment horizontal="left" vertical="center"/>
    </xf>
    <xf numFmtId="187" fontId="6" fillId="0" borderId="38" xfId="0" applyNumberFormat="1" applyFont="1" applyFill="1" applyBorder="1" applyAlignment="1">
      <alignment horizontal="left" vertical="center"/>
    </xf>
    <xf numFmtId="0" fontId="6" fillId="0" borderId="40" xfId="0" applyFont="1" applyFill="1" applyBorder="1" applyAlignment="1">
      <alignment horizontal="left" vertical="center"/>
    </xf>
    <xf numFmtId="0" fontId="22" fillId="0" borderId="57"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2" fillId="0" borderId="42" xfId="0" applyFont="1" applyFill="1" applyBorder="1" applyAlignment="1">
      <alignment horizontal="left" vertical="center" wrapText="1"/>
    </xf>
    <xf numFmtId="188" fontId="6" fillId="0" borderId="52" xfId="0" applyNumberFormat="1" applyFont="1" applyFill="1" applyBorder="1" applyAlignment="1">
      <alignment horizontal="left" vertical="center" wrapText="1"/>
    </xf>
    <xf numFmtId="188" fontId="6" fillId="0" borderId="39" xfId="0" applyNumberFormat="1" applyFont="1" applyFill="1" applyBorder="1" applyAlignment="1">
      <alignment horizontal="left" vertical="center" wrapText="1"/>
    </xf>
    <xf numFmtId="188" fontId="6" fillId="0" borderId="40" xfId="0" applyNumberFormat="1" applyFont="1" applyFill="1" applyBorder="1" applyAlignment="1">
      <alignment horizontal="left" vertical="center" wrapText="1"/>
    </xf>
    <xf numFmtId="9" fontId="6" fillId="0" borderId="43" xfId="0" applyNumberFormat="1" applyFont="1" applyFill="1" applyBorder="1" applyAlignment="1">
      <alignment horizontal="left" vertical="center" wrapText="1"/>
    </xf>
    <xf numFmtId="9" fontId="6" fillId="0" borderId="45" xfId="0" applyNumberFormat="1" applyFont="1" applyFill="1" applyBorder="1" applyAlignment="1">
      <alignment horizontal="left" vertical="center" wrapText="1"/>
    </xf>
    <xf numFmtId="9" fontId="6" fillId="0" borderId="11" xfId="0" applyNumberFormat="1" applyFont="1" applyFill="1" applyBorder="1" applyAlignment="1">
      <alignment horizontal="left" vertical="center" wrapText="1"/>
    </xf>
    <xf numFmtId="49" fontId="6" fillId="0" borderId="47"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76" xfId="0" applyNumberFormat="1" applyFont="1" applyFill="1" applyBorder="1" applyAlignment="1">
      <alignment horizontal="left" vertical="center" wrapText="1"/>
    </xf>
    <xf numFmtId="49" fontId="6" fillId="0" borderId="32" xfId="0" applyNumberFormat="1" applyFont="1" applyFill="1" applyBorder="1" applyAlignment="1">
      <alignment horizontal="left" vertical="center"/>
    </xf>
    <xf numFmtId="187" fontId="6" fillId="0" borderId="13" xfId="0" applyNumberFormat="1" applyFont="1" applyFill="1" applyBorder="1" applyAlignment="1">
      <alignment horizontal="left" vertical="center" wrapText="1"/>
    </xf>
    <xf numFmtId="187" fontId="6" fillId="0" borderId="24" xfId="0" applyNumberFormat="1" applyFont="1" applyFill="1" applyBorder="1" applyAlignment="1">
      <alignment horizontal="left" vertical="center" wrapText="1"/>
    </xf>
    <xf numFmtId="187" fontId="6" fillId="0" borderId="25" xfId="0" applyNumberFormat="1" applyFont="1" applyFill="1" applyBorder="1" applyAlignment="1">
      <alignment horizontal="left" vertical="center" wrapText="1"/>
    </xf>
    <xf numFmtId="187" fontId="6" fillId="0" borderId="57" xfId="0" applyNumberFormat="1" applyFont="1" applyFill="1" applyBorder="1" applyAlignment="1">
      <alignment horizontal="left" vertical="center" wrapText="1"/>
    </xf>
    <xf numFmtId="187" fontId="6" fillId="0" borderId="41" xfId="0" applyNumberFormat="1" applyFont="1" applyFill="1" applyBorder="1" applyAlignment="1">
      <alignment horizontal="left" vertical="center" wrapText="1"/>
    </xf>
    <xf numFmtId="187" fontId="6" fillId="0" borderId="42" xfId="0" applyNumberFormat="1" applyFont="1" applyFill="1" applyBorder="1" applyAlignment="1">
      <alignment horizontal="left" vertical="center" wrapText="1"/>
    </xf>
    <xf numFmtId="0" fontId="22" fillId="0" borderId="0" xfId="0" applyFont="1" applyFill="1" applyBorder="1" applyAlignment="1">
      <alignment horizontal="left" vertical="center"/>
    </xf>
    <xf numFmtId="0" fontId="6" fillId="0" borderId="92" xfId="0" applyFont="1" applyFill="1" applyBorder="1" applyAlignment="1">
      <alignment horizontal="left" vertical="center"/>
    </xf>
    <xf numFmtId="0" fontId="6" fillId="0" borderId="61" xfId="0" applyFont="1" applyFill="1" applyBorder="1" applyAlignment="1">
      <alignment horizontal="left" vertical="center"/>
    </xf>
    <xf numFmtId="0" fontId="6" fillId="0" borderId="93" xfId="0" applyFont="1" applyFill="1" applyBorder="1" applyAlignment="1">
      <alignment horizontal="left" vertical="center"/>
    </xf>
    <xf numFmtId="190" fontId="26" fillId="0" borderId="60" xfId="0" applyNumberFormat="1" applyFont="1" applyFill="1" applyBorder="1" applyAlignment="1">
      <alignment horizontal="right" vertical="center"/>
    </xf>
    <xf numFmtId="190" fontId="26" fillId="0" borderId="61" xfId="0" applyNumberFormat="1" applyFont="1" applyFill="1" applyBorder="1" applyAlignment="1">
      <alignment horizontal="right" vertical="center"/>
    </xf>
    <xf numFmtId="190" fontId="26" fillId="0" borderId="43" xfId="0" applyNumberFormat="1" applyFont="1" applyFill="1" applyBorder="1" applyAlignment="1">
      <alignment horizontal="right" vertical="center"/>
    </xf>
    <xf numFmtId="190" fontId="26" fillId="0" borderId="45" xfId="0" applyNumberFormat="1" applyFont="1" applyFill="1" applyBorder="1" applyAlignment="1">
      <alignment horizontal="right" vertical="center"/>
    </xf>
    <xf numFmtId="190" fontId="26" fillId="0" borderId="52" xfId="0" applyNumberFormat="1" applyFont="1" applyFill="1" applyBorder="1" applyAlignment="1">
      <alignment horizontal="right" vertical="center"/>
    </xf>
    <xf numFmtId="190" fontId="26" fillId="0" borderId="39" xfId="0" applyNumberFormat="1" applyFont="1" applyFill="1" applyBorder="1" applyAlignment="1">
      <alignment horizontal="right" vertical="center"/>
    </xf>
    <xf numFmtId="0" fontId="26" fillId="0" borderId="39" xfId="0" applyFont="1" applyFill="1" applyBorder="1" applyAlignment="1">
      <alignment horizontal="right" vertical="center"/>
    </xf>
    <xf numFmtId="0" fontId="6" fillId="0" borderId="47" xfId="0" applyFont="1" applyFill="1" applyBorder="1" applyAlignment="1">
      <alignment horizontal="left" vertical="center"/>
    </xf>
    <xf numFmtId="0" fontId="6" fillId="0" borderId="76" xfId="0" applyFont="1" applyFill="1" applyBorder="1" applyAlignment="1">
      <alignment horizontal="left" vertical="center"/>
    </xf>
    <xf numFmtId="0" fontId="6" fillId="0" borderId="38" xfId="0" applyFont="1" applyFill="1" applyBorder="1" applyAlignment="1">
      <alignment horizontal="center" vertical="center"/>
    </xf>
    <xf numFmtId="0" fontId="6" fillId="0" borderId="58" xfId="0" applyFont="1" applyFill="1" applyBorder="1" applyAlignment="1">
      <alignment vertical="center"/>
    </xf>
    <xf numFmtId="0" fontId="6" fillId="0" borderId="73" xfId="0" applyFont="1" applyFill="1" applyBorder="1" applyAlignment="1">
      <alignment vertical="center"/>
    </xf>
    <xf numFmtId="0" fontId="6" fillId="0" borderId="66" xfId="0" applyFont="1" applyFill="1" applyBorder="1" applyAlignment="1">
      <alignment vertical="center"/>
    </xf>
    <xf numFmtId="0" fontId="6" fillId="0" borderId="56" xfId="0" applyFont="1" applyFill="1" applyBorder="1" applyAlignment="1">
      <alignment vertical="center"/>
    </xf>
    <xf numFmtId="0" fontId="26" fillId="0" borderId="52" xfId="0" applyFont="1" applyFill="1" applyBorder="1" applyAlignment="1">
      <alignment horizontal="right" vertical="center"/>
    </xf>
    <xf numFmtId="0" fontId="24" fillId="0" borderId="0" xfId="0" applyFont="1" applyFill="1" applyAlignment="1">
      <alignment vertical="center"/>
    </xf>
    <xf numFmtId="0" fontId="6" fillId="0" borderId="64" xfId="0" applyFont="1" applyFill="1" applyBorder="1" applyAlignment="1">
      <alignment horizontal="left" vertical="center" wrapText="1"/>
    </xf>
    <xf numFmtId="0" fontId="6" fillId="0" borderId="13" xfId="0" applyFont="1" applyFill="1" applyBorder="1" applyAlignment="1">
      <alignment horizontal="left" vertical="center"/>
    </xf>
    <xf numFmtId="49" fontId="26" fillId="0" borderId="43" xfId="0" applyNumberFormat="1" applyFont="1" applyFill="1" applyBorder="1" applyAlignment="1">
      <alignment vertical="center"/>
    </xf>
    <xf numFmtId="49" fontId="26" fillId="0" borderId="45" xfId="0" applyNumberFormat="1" applyFont="1" applyFill="1" applyBorder="1" applyAlignment="1">
      <alignment vertical="center"/>
    </xf>
    <xf numFmtId="49" fontId="6" fillId="0" borderId="33" xfId="0" applyNumberFormat="1" applyFont="1" applyFill="1" applyBorder="1" applyAlignment="1">
      <alignment horizontal="left" vertical="center"/>
    </xf>
    <xf numFmtId="49" fontId="6" fillId="0" borderId="57" xfId="0" applyNumberFormat="1" applyFont="1" applyFill="1" applyBorder="1" applyAlignment="1">
      <alignment horizontal="left" vertical="center"/>
    </xf>
    <xf numFmtId="49" fontId="6" fillId="0" borderId="28" xfId="0" applyNumberFormat="1" applyFont="1" applyFill="1" applyBorder="1" applyAlignment="1">
      <alignment horizontal="left" vertical="center"/>
    </xf>
    <xf numFmtId="49" fontId="8" fillId="0" borderId="43" xfId="0" applyNumberFormat="1" applyFont="1" applyFill="1" applyBorder="1" applyAlignment="1">
      <alignment vertical="center"/>
    </xf>
    <xf numFmtId="49" fontId="8" fillId="0" borderId="45" xfId="0" applyNumberFormat="1" applyFont="1" applyFill="1" applyBorder="1" applyAlignment="1">
      <alignment vertical="center"/>
    </xf>
    <xf numFmtId="49" fontId="6" fillId="0" borderId="50" xfId="0" applyNumberFormat="1"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6" fillId="0" borderId="45" xfId="0" applyFont="1" applyFill="1" applyBorder="1" applyAlignment="1">
      <alignment horizontal="left" vertical="center"/>
    </xf>
    <xf numFmtId="0" fontId="26" fillId="0" borderId="11" xfId="0" applyFont="1" applyFill="1" applyBorder="1" applyAlignment="1">
      <alignment horizontal="left" vertical="center"/>
    </xf>
    <xf numFmtId="0" fontId="26" fillId="0" borderId="45" xfId="0" applyFont="1" applyFill="1" applyBorder="1" applyAlignment="1">
      <alignment vertical="center" wrapText="1"/>
    </xf>
    <xf numFmtId="49" fontId="26" fillId="0" borderId="43" xfId="0" applyNumberFormat="1" applyFont="1" applyFill="1" applyBorder="1" applyAlignment="1">
      <alignment horizontal="left" vertical="center" wrapText="1"/>
    </xf>
    <xf numFmtId="49" fontId="26" fillId="0" borderId="43" xfId="0" applyNumberFormat="1" applyFont="1" applyFill="1" applyBorder="1" applyAlignment="1">
      <alignment vertical="center" wrapText="1"/>
    </xf>
    <xf numFmtId="0" fontId="8" fillId="0" borderId="62" xfId="0" applyFont="1" applyFill="1" applyBorder="1" applyAlignment="1">
      <alignment horizontal="left" vertical="center"/>
    </xf>
    <xf numFmtId="0" fontId="8" fillId="0" borderId="30" xfId="0" applyFont="1" applyFill="1" applyBorder="1" applyAlignment="1">
      <alignment horizontal="left" vertical="center"/>
    </xf>
    <xf numFmtId="0" fontId="8" fillId="0" borderId="74" xfId="0" applyFont="1" applyFill="1" applyBorder="1" applyAlignment="1">
      <alignment horizontal="left" vertical="center"/>
    </xf>
    <xf numFmtId="0" fontId="35" fillId="0" borderId="10" xfId="0" applyFont="1" applyFill="1" applyBorder="1" applyAlignment="1">
      <alignment vertical="center"/>
    </xf>
    <xf numFmtId="0" fontId="28" fillId="0" borderId="10" xfId="0" applyFont="1" applyFill="1" applyBorder="1" applyAlignment="1">
      <alignment vertical="center"/>
    </xf>
    <xf numFmtId="49" fontId="2" fillId="0" borderId="52" xfId="0" applyNumberFormat="1" applyFont="1" applyFill="1" applyBorder="1" applyAlignment="1">
      <alignment horizontal="left" vertical="center" wrapText="1"/>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2" fillId="0" borderId="11" xfId="0" applyFont="1" applyFill="1" applyBorder="1" applyAlignment="1">
      <alignment horizontal="left" vertical="center"/>
    </xf>
    <xf numFmtId="49" fontId="6" fillId="0" borderId="40" xfId="0" applyNumberFormat="1" applyFont="1" applyFill="1" applyBorder="1" applyAlignment="1">
      <alignment horizontal="left" vertical="center"/>
    </xf>
    <xf numFmtId="0" fontId="8" fillId="0" borderId="45" xfId="0" applyFont="1" applyFill="1" applyBorder="1" applyAlignment="1">
      <alignment vertical="center"/>
    </xf>
    <xf numFmtId="0" fontId="8" fillId="0" borderId="11" xfId="0" applyFont="1" applyFill="1" applyBorder="1" applyAlignment="1">
      <alignment vertical="center"/>
    </xf>
    <xf numFmtId="0" fontId="2" fillId="0" borderId="5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4" fillId="0" borderId="10" xfId="0" applyFont="1" applyFill="1" applyBorder="1" applyAlignment="1">
      <alignment vertical="center"/>
    </xf>
    <xf numFmtId="0" fontId="31" fillId="0" borderId="10" xfId="0" applyFont="1" applyFill="1" applyBorder="1" applyAlignment="1">
      <alignment vertical="center"/>
    </xf>
    <xf numFmtId="49" fontId="6" fillId="0" borderId="32" xfId="0" applyNumberFormat="1" applyFont="1" applyFill="1" applyBorder="1" applyAlignment="1">
      <alignment horizontal="left" vertical="center" shrinkToFit="1"/>
    </xf>
    <xf numFmtId="49" fontId="6" fillId="0" borderId="51" xfId="0" applyNumberFormat="1" applyFont="1" applyFill="1" applyBorder="1" applyAlignment="1">
      <alignment horizontal="left" vertical="center" shrinkToFit="1"/>
    </xf>
    <xf numFmtId="49" fontId="6" fillId="0" borderId="38" xfId="0" applyNumberFormat="1" applyFont="1" applyFill="1" applyBorder="1" applyAlignment="1">
      <alignment horizontal="left" vertical="center" shrinkToFit="1"/>
    </xf>
    <xf numFmtId="49" fontId="6" fillId="0" borderId="43" xfId="0" applyNumberFormat="1" applyFont="1" applyFill="1" applyBorder="1" applyAlignment="1">
      <alignment horizontal="left" vertical="center" shrinkToFit="1"/>
    </xf>
    <xf numFmtId="49" fontId="6" fillId="0" borderId="45" xfId="0" applyNumberFormat="1" applyFont="1" applyFill="1" applyBorder="1" applyAlignment="1">
      <alignment horizontal="left" vertical="center" shrinkToFit="1"/>
    </xf>
    <xf numFmtId="49" fontId="6" fillId="0" borderId="11" xfId="0" applyNumberFormat="1" applyFont="1" applyFill="1" applyBorder="1" applyAlignment="1">
      <alignment horizontal="left" vertical="center" shrinkToFit="1"/>
    </xf>
    <xf numFmtId="49" fontId="6" fillId="0" borderId="27" xfId="0" applyNumberFormat="1" applyFont="1" applyFill="1" applyBorder="1" applyAlignment="1">
      <alignment horizontal="left" vertical="center"/>
    </xf>
    <xf numFmtId="49" fontId="6" fillId="0" borderId="29" xfId="0" applyNumberFormat="1" applyFont="1" applyFill="1" applyBorder="1" applyAlignment="1">
      <alignment horizontal="left" vertical="center"/>
    </xf>
    <xf numFmtId="49" fontId="6" fillId="0" borderId="74" xfId="0" applyNumberFormat="1" applyFont="1" applyFill="1" applyBorder="1" applyAlignment="1">
      <alignment horizontal="left" vertical="center"/>
    </xf>
    <xf numFmtId="49" fontId="6" fillId="0" borderId="63" xfId="0" applyNumberFormat="1" applyFont="1" applyFill="1" applyBorder="1" applyAlignment="1">
      <alignment horizontal="left" vertical="center"/>
    </xf>
    <xf numFmtId="49" fontId="6" fillId="0" borderId="55" xfId="0" applyNumberFormat="1" applyFont="1" applyFill="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13" xfId="0" applyNumberFormat="1" applyFont="1" applyFill="1" applyBorder="1" applyAlignment="1">
      <alignment horizontal="left" vertical="top" wrapText="1"/>
    </xf>
    <xf numFmtId="0" fontId="6" fillId="0" borderId="24" xfId="0" applyNumberFormat="1" applyFont="1" applyFill="1" applyBorder="1" applyAlignment="1">
      <alignment horizontal="left" vertical="top" wrapText="1"/>
    </xf>
    <xf numFmtId="0" fontId="6" fillId="0" borderId="25" xfId="0" applyNumberFormat="1" applyFont="1" applyFill="1" applyBorder="1" applyAlignment="1">
      <alignment horizontal="left" vertical="top" wrapText="1"/>
    </xf>
    <xf numFmtId="0" fontId="6" fillId="0" borderId="57" xfId="0" applyNumberFormat="1" applyFont="1" applyFill="1" applyBorder="1" applyAlignment="1">
      <alignment horizontal="left" vertical="top" wrapText="1"/>
    </xf>
    <xf numFmtId="0" fontId="6" fillId="0" borderId="41" xfId="0" applyNumberFormat="1" applyFont="1" applyFill="1" applyBorder="1" applyAlignment="1">
      <alignment horizontal="left" vertical="top" wrapText="1"/>
    </xf>
    <xf numFmtId="0" fontId="6" fillId="0" borderId="42" xfId="0" applyNumberFormat="1" applyFont="1" applyFill="1" applyBorder="1" applyAlignment="1">
      <alignment horizontal="left" vertical="top" wrapText="1"/>
    </xf>
    <xf numFmtId="49" fontId="6" fillId="0" borderId="24" xfId="0" applyNumberFormat="1" applyFont="1" applyFill="1" applyBorder="1" applyAlignment="1">
      <alignment vertical="center"/>
    </xf>
    <xf numFmtId="49" fontId="6" fillId="0" borderId="25" xfId="0" applyNumberFormat="1" applyFont="1" applyFill="1" applyBorder="1" applyAlignment="1">
      <alignment vertical="center"/>
    </xf>
    <xf numFmtId="0" fontId="6" fillId="0" borderId="26" xfId="0" applyFont="1" applyFill="1" applyBorder="1" applyAlignment="1">
      <alignment horizontal="left" vertical="center" wrapText="1"/>
    </xf>
    <xf numFmtId="0" fontId="6" fillId="0" borderId="13" xfId="0" applyFont="1" applyFill="1" applyBorder="1" applyAlignment="1">
      <alignment horizontal="left" vertical="top"/>
    </xf>
    <xf numFmtId="0" fontId="6" fillId="0" borderId="24" xfId="0" applyFont="1" applyFill="1" applyBorder="1" applyAlignment="1">
      <alignment horizontal="left" vertical="top"/>
    </xf>
    <xf numFmtId="0" fontId="6" fillId="0" borderId="25" xfId="0" applyFont="1" applyFill="1" applyBorder="1" applyAlignment="1">
      <alignment horizontal="left" vertical="top"/>
    </xf>
    <xf numFmtId="49" fontId="6" fillId="0" borderId="50"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0" fontId="6" fillId="0" borderId="32" xfId="0" applyFont="1" applyFill="1" applyBorder="1" applyAlignment="1">
      <alignment horizontal="left" vertical="top"/>
    </xf>
    <xf numFmtId="0" fontId="6" fillId="0" borderId="51" xfId="0" applyFont="1" applyFill="1" applyBorder="1" applyAlignment="1">
      <alignment horizontal="left" vertical="top"/>
    </xf>
    <xf numFmtId="0" fontId="6" fillId="0" borderId="38" xfId="0" applyFont="1" applyFill="1" applyBorder="1" applyAlignment="1">
      <alignment horizontal="left" vertical="top"/>
    </xf>
    <xf numFmtId="0" fontId="8" fillId="0" borderId="41" xfId="0" applyFont="1" applyFill="1" applyBorder="1" applyAlignment="1">
      <alignment horizontal="left" vertical="center"/>
    </xf>
    <xf numFmtId="0" fontId="8" fillId="0" borderId="42" xfId="0" applyFont="1" applyFill="1" applyBorder="1" applyAlignment="1">
      <alignment horizontal="left" vertical="center"/>
    </xf>
    <xf numFmtId="0" fontId="30" fillId="0" borderId="45" xfId="0" applyFont="1" applyFill="1" applyBorder="1" applyAlignment="1">
      <alignment horizontal="left" vertical="center"/>
    </xf>
    <xf numFmtId="0" fontId="30" fillId="0" borderId="41" xfId="0" applyFont="1" applyFill="1" applyBorder="1" applyAlignment="1">
      <alignment horizontal="left" vertical="center"/>
    </xf>
    <xf numFmtId="0" fontId="22" fillId="0" borderId="10" xfId="0" applyFont="1" applyFill="1" applyBorder="1" applyAlignment="1">
      <alignment vertical="center"/>
    </xf>
    <xf numFmtId="0" fontId="6" fillId="0" borderId="92"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22" xfId="0" applyFont="1" applyFill="1" applyBorder="1" applyAlignment="1">
      <alignment vertical="center"/>
    </xf>
    <xf numFmtId="0" fontId="6" fillId="0" borderId="63" xfId="0" applyFont="1" applyFill="1" applyBorder="1" applyAlignment="1">
      <alignment vertical="center"/>
    </xf>
    <xf numFmtId="0" fontId="2" fillId="28" borderId="22" xfId="0" applyFont="1" applyFill="1" applyBorder="1" applyAlignment="1">
      <alignment vertical="center"/>
    </xf>
    <xf numFmtId="0" fontId="2" fillId="28" borderId="63" xfId="0" applyFont="1" applyFill="1" applyBorder="1" applyAlignment="1">
      <alignment vertical="center"/>
    </xf>
    <xf numFmtId="3" fontId="32" fillId="0" borderId="32" xfId="0" applyNumberFormat="1" applyFont="1" applyFill="1" applyBorder="1" applyAlignment="1">
      <alignment horizontal="center" vertical="center"/>
    </xf>
    <xf numFmtId="3" fontId="32" fillId="0" borderId="51" xfId="0" applyNumberFormat="1" applyFont="1" applyFill="1" applyBorder="1" applyAlignment="1">
      <alignment horizontal="center" vertical="center"/>
    </xf>
    <xf numFmtId="3" fontId="32" fillId="0" borderId="56" xfId="0" applyNumberFormat="1" applyFont="1" applyFill="1" applyBorder="1" applyAlignment="1">
      <alignment horizontal="center" vertical="center"/>
    </xf>
    <xf numFmtId="49" fontId="6" fillId="0" borderId="0" xfId="0" applyNumberFormat="1" applyFont="1" applyFill="1" applyAlignment="1">
      <alignment horizontal="left" vertical="top" wrapText="1"/>
    </xf>
    <xf numFmtId="49" fontId="29" fillId="0" borderId="0" xfId="0" applyNumberFormat="1" applyFont="1" applyFill="1" applyBorder="1" applyAlignment="1">
      <alignment horizontal="left" vertical="center"/>
    </xf>
    <xf numFmtId="49" fontId="8" fillId="0" borderId="11" xfId="0" applyNumberFormat="1" applyFont="1" applyFill="1" applyBorder="1" applyAlignment="1">
      <alignment horizontal="left" vertical="center"/>
    </xf>
    <xf numFmtId="49" fontId="36" fillId="0" borderId="43" xfId="0" applyNumberFormat="1" applyFont="1" applyFill="1" applyBorder="1" applyAlignment="1">
      <alignment horizontal="left" vertical="center" wrapText="1" shrinkToFit="1"/>
    </xf>
    <xf numFmtId="49" fontId="36" fillId="0" borderId="11" xfId="0" applyNumberFormat="1" applyFont="1" applyFill="1" applyBorder="1" applyAlignment="1">
      <alignment horizontal="left" vertical="center" wrapText="1" shrinkToFit="1"/>
    </xf>
    <xf numFmtId="49" fontId="6" fillId="0" borderId="65" xfId="0" applyNumberFormat="1" applyFont="1" applyFill="1" applyBorder="1" applyAlignment="1">
      <alignment vertical="center" shrinkToFit="1"/>
    </xf>
    <xf numFmtId="0" fontId="22" fillId="0" borderId="45" xfId="0" applyFont="1" applyFill="1" applyBorder="1" applyAlignment="1">
      <alignment vertical="center" shrinkToFit="1"/>
    </xf>
    <xf numFmtId="0" fontId="22" fillId="0" borderId="55" xfId="0" applyFont="1" applyFill="1" applyBorder="1" applyAlignment="1">
      <alignment vertical="center" shrinkToFit="1"/>
    </xf>
    <xf numFmtId="0" fontId="22" fillId="0" borderId="45" xfId="0" applyFont="1" applyFill="1" applyBorder="1" applyAlignment="1">
      <alignment horizontal="left" vertical="center"/>
    </xf>
    <xf numFmtId="0" fontId="22" fillId="0" borderId="55" xfId="0" applyFont="1" applyFill="1" applyBorder="1" applyAlignment="1">
      <alignment horizontal="left" vertical="center"/>
    </xf>
    <xf numFmtId="49" fontId="8" fillId="0" borderId="65" xfId="0" applyNumberFormat="1" applyFont="1" applyFill="1" applyBorder="1" applyAlignment="1">
      <alignment vertical="center" wrapText="1"/>
    </xf>
    <xf numFmtId="0" fontId="28" fillId="0" borderId="45" xfId="0" applyFont="1" applyFill="1" applyBorder="1" applyAlignment="1">
      <alignment vertical="center" wrapText="1"/>
    </xf>
    <xf numFmtId="0" fontId="28" fillId="0" borderId="55" xfId="0" applyFont="1" applyFill="1" applyBorder="1" applyAlignment="1">
      <alignment vertical="center" wrapText="1"/>
    </xf>
    <xf numFmtId="0" fontId="6" fillId="0" borderId="20" xfId="0" applyFont="1" applyFill="1" applyBorder="1" applyAlignment="1">
      <alignment horizontal="left" vertical="center" shrinkToFit="1"/>
    </xf>
    <xf numFmtId="49" fontId="8" fillId="0" borderId="43" xfId="0" applyNumberFormat="1" applyFont="1" applyFill="1" applyBorder="1" applyAlignment="1">
      <alignment horizontal="left" vertical="center"/>
    </xf>
    <xf numFmtId="187" fontId="26" fillId="0" borderId="13" xfId="0" applyNumberFormat="1" applyFont="1" applyFill="1" applyBorder="1" applyAlignment="1">
      <alignment horizontal="center" vertical="center" shrinkToFit="1"/>
    </xf>
    <xf numFmtId="187" fontId="26" fillId="0" borderId="24" xfId="0" applyNumberFormat="1" applyFont="1" applyFill="1" applyBorder="1" applyAlignment="1">
      <alignment horizontal="center" vertical="center" shrinkToFit="1"/>
    </xf>
    <xf numFmtId="187" fontId="26" fillId="0" borderId="54" xfId="0" applyNumberFormat="1" applyFont="1" applyFill="1" applyBorder="1" applyAlignment="1">
      <alignment horizontal="center" vertical="center" shrinkToFit="1"/>
    </xf>
    <xf numFmtId="49" fontId="8" fillId="0" borderId="13" xfId="0" applyNumberFormat="1" applyFont="1" applyFill="1" applyBorder="1" applyAlignment="1">
      <alignment horizontal="left" vertical="center"/>
    </xf>
    <xf numFmtId="49" fontId="8" fillId="0" borderId="25" xfId="0" applyNumberFormat="1" applyFont="1" applyFill="1" applyBorder="1" applyAlignment="1">
      <alignment horizontal="left" vertical="center"/>
    </xf>
    <xf numFmtId="49" fontId="6" fillId="0" borderId="65" xfId="0" applyNumberFormat="1" applyFont="1" applyFill="1" applyBorder="1" applyAlignment="1">
      <alignment vertical="center"/>
    </xf>
    <xf numFmtId="49" fontId="6" fillId="0" borderId="45" xfId="0" applyNumberFormat="1" applyFont="1" applyFill="1" applyBorder="1" applyAlignment="1">
      <alignment vertical="center"/>
    </xf>
    <xf numFmtId="49" fontId="6" fillId="0" borderId="55" xfId="0" applyNumberFormat="1" applyFont="1" applyFill="1" applyBorder="1" applyAlignment="1">
      <alignment vertical="center"/>
    </xf>
    <xf numFmtId="49" fontId="8" fillId="0" borderId="43"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6" fillId="0" borderId="71"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54" xfId="0" applyNumberFormat="1" applyFont="1" applyFill="1" applyBorder="1" applyAlignment="1">
      <alignment horizontal="center" vertical="center"/>
    </xf>
    <xf numFmtId="49" fontId="6" fillId="0" borderId="5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73"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72"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187" fontId="8" fillId="0" borderId="43" xfId="0" applyNumberFormat="1" applyFont="1" applyFill="1" applyBorder="1" applyAlignment="1">
      <alignment horizontal="center" vertical="center"/>
    </xf>
    <xf numFmtId="187" fontId="8" fillId="0" borderId="11"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202" fontId="6" fillId="0" borderId="19" xfId="0" applyNumberFormat="1" applyFont="1" applyFill="1" applyBorder="1" applyAlignment="1">
      <alignment horizontal="center" vertical="center"/>
    </xf>
    <xf numFmtId="202" fontId="8" fillId="0" borderId="19" xfId="0" applyNumberFormat="1" applyFont="1" applyFill="1" applyBorder="1" applyAlignment="1">
      <alignment horizontal="center" vertical="center"/>
    </xf>
    <xf numFmtId="49" fontId="24" fillId="0" borderId="0" xfId="0" applyNumberFormat="1" applyFont="1" applyFill="1" applyBorder="1" applyAlignment="1">
      <alignment horizontal="left" vertical="center" wrapText="1"/>
    </xf>
    <xf numFmtId="187" fontId="6" fillId="0" borderId="52" xfId="0" applyNumberFormat="1" applyFont="1" applyFill="1" applyBorder="1" applyAlignment="1">
      <alignment horizontal="center" vertical="center"/>
    </xf>
    <xf numFmtId="187" fontId="6" fillId="0" borderId="40" xfId="0" applyNumberFormat="1" applyFont="1" applyFill="1" applyBorder="1" applyAlignment="1">
      <alignment horizontal="center" vertical="center"/>
    </xf>
    <xf numFmtId="211" fontId="8" fillId="0" borderId="43" xfId="49" applyNumberFormat="1" applyFont="1" applyFill="1" applyBorder="1" applyAlignment="1">
      <alignment horizontal="center" vertical="center" wrapText="1"/>
    </xf>
    <xf numFmtId="211" fontId="8" fillId="0" borderId="45" xfId="49" applyNumberFormat="1" applyFont="1" applyFill="1" applyBorder="1" applyAlignment="1">
      <alignment horizontal="center" vertical="center" wrapText="1"/>
    </xf>
    <xf numFmtId="38" fontId="8" fillId="0" borderId="12" xfId="49" applyFont="1" applyFill="1" applyBorder="1" applyAlignment="1">
      <alignment horizontal="center" vertical="center" wrapText="1"/>
    </xf>
    <xf numFmtId="38" fontId="8" fillId="0" borderId="55" xfId="49" applyFont="1" applyFill="1" applyBorder="1" applyAlignment="1">
      <alignment horizontal="center" vertical="center" wrapText="1"/>
    </xf>
    <xf numFmtId="38" fontId="8" fillId="0" borderId="16" xfId="49" applyFont="1" applyFill="1" applyBorder="1" applyAlignment="1">
      <alignment horizontal="center" vertical="center" wrapText="1"/>
    </xf>
    <xf numFmtId="0" fontId="8" fillId="0" borderId="65" xfId="0" applyFont="1" applyBorder="1" applyAlignment="1">
      <alignment horizontal="center" vertical="center" wrapText="1"/>
    </xf>
    <xf numFmtId="0" fontId="8" fillId="0" borderId="55"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1" xfId="0" applyFont="1" applyFill="1" applyBorder="1" applyAlignment="1">
      <alignment horizontal="center" vertical="center"/>
    </xf>
    <xf numFmtId="0" fontId="28" fillId="0" borderId="0" xfId="0" applyFont="1" applyFill="1" applyBorder="1" applyAlignment="1">
      <alignment vertical="center" wrapText="1"/>
    </xf>
    <xf numFmtId="0" fontId="8" fillId="0" borderId="3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7" xfId="0" applyFont="1" applyFill="1" applyBorder="1" applyAlignment="1">
      <alignment horizontal="center" vertical="center"/>
    </xf>
    <xf numFmtId="0" fontId="22" fillId="0" borderId="0" xfId="0" applyFont="1" applyFill="1" applyBorder="1" applyAlignment="1">
      <alignment horizontal="left" vertical="center" wrapText="1"/>
    </xf>
    <xf numFmtId="0" fontId="28" fillId="0" borderId="0" xfId="0" applyFont="1" applyBorder="1" applyAlignment="1">
      <alignment vertical="center" wrapText="1"/>
    </xf>
    <xf numFmtId="0" fontId="37" fillId="0" borderId="37" xfId="0" applyFont="1" applyFill="1" applyBorder="1" applyAlignment="1">
      <alignment horizontal="center" vertical="center" wrapText="1"/>
    </xf>
    <xf numFmtId="0" fontId="37" fillId="0" borderId="17" xfId="0" applyFont="1" applyFill="1" applyBorder="1" applyAlignment="1">
      <alignment horizontal="center" vertical="center" wrapText="1"/>
    </xf>
    <xf numFmtId="206" fontId="38" fillId="0" borderId="17" xfId="0" applyNumberFormat="1" applyFont="1" applyFill="1" applyBorder="1" applyAlignment="1">
      <alignment horizontal="center" vertical="center" wrapText="1"/>
    </xf>
    <xf numFmtId="38" fontId="38" fillId="0" borderId="64" xfId="49" applyFont="1" applyFill="1" applyBorder="1" applyAlignment="1">
      <alignment horizontal="center" vertical="center" wrapText="1"/>
    </xf>
    <xf numFmtId="38" fontId="38" fillId="0" borderId="76" xfId="49" applyFont="1" applyFill="1" applyBorder="1" applyAlignment="1">
      <alignment horizontal="center" vertical="center" wrapText="1"/>
    </xf>
    <xf numFmtId="211" fontId="38" fillId="0" borderId="64" xfId="49" applyNumberFormat="1" applyFont="1" applyFill="1" applyBorder="1" applyAlignment="1">
      <alignment horizontal="center" vertical="center" wrapText="1"/>
    </xf>
    <xf numFmtId="211" fontId="38" fillId="0" borderId="10" xfId="49" applyNumberFormat="1" applyFont="1" applyFill="1" applyBorder="1" applyAlignment="1">
      <alignment horizontal="center" vertical="center" wrapText="1"/>
    </xf>
    <xf numFmtId="38" fontId="38" fillId="0" borderId="33" xfId="49" applyFont="1" applyFill="1" applyBorder="1" applyAlignment="1">
      <alignment horizontal="center" vertical="center" wrapText="1"/>
    </xf>
    <xf numFmtId="38" fontId="38" fillId="0" borderId="59" xfId="49"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207" fontId="8" fillId="0" borderId="43" xfId="0" applyNumberFormat="1" applyFont="1" applyFill="1" applyBorder="1" applyAlignment="1">
      <alignment horizontal="center" vertical="center" wrapText="1"/>
    </xf>
    <xf numFmtId="207" fontId="8" fillId="0" borderId="55" xfId="0" applyNumberFormat="1" applyFont="1" applyFill="1" applyBorder="1" applyAlignment="1">
      <alignment horizontal="center" vertical="center" wrapText="1"/>
    </xf>
    <xf numFmtId="207" fontId="8" fillId="0" borderId="11" xfId="0" applyNumberFormat="1" applyFont="1" applyFill="1" applyBorder="1" applyAlignment="1">
      <alignment horizontal="center" vertical="center" wrapText="1"/>
    </xf>
    <xf numFmtId="206" fontId="8" fillId="0" borderId="43" xfId="0" applyNumberFormat="1" applyFont="1" applyFill="1" applyBorder="1" applyAlignment="1">
      <alignment horizontal="center" vertical="center" wrapText="1"/>
    </xf>
    <xf numFmtId="206" fontId="8" fillId="0" borderId="55" xfId="0" applyNumberFormat="1" applyFont="1" applyFill="1" applyBorder="1" applyAlignment="1">
      <alignment horizontal="center" vertical="center" wrapText="1"/>
    </xf>
    <xf numFmtId="38" fontId="8" fillId="0" borderId="43" xfId="49" applyFont="1" applyFill="1" applyBorder="1" applyAlignment="1">
      <alignment horizontal="center" vertical="center" wrapText="1"/>
    </xf>
    <xf numFmtId="0" fontId="8" fillId="0" borderId="20" xfId="0" applyFont="1" applyFill="1" applyBorder="1" applyAlignment="1">
      <alignment horizontal="center" vertical="center" wrapText="1"/>
    </xf>
    <xf numFmtId="206" fontId="8" fillId="0" borderId="12" xfId="0" applyNumberFormat="1" applyFont="1" applyFill="1" applyBorder="1" applyAlignment="1">
      <alignment horizontal="center" vertical="center" wrapText="1"/>
    </xf>
    <xf numFmtId="0" fontId="8" fillId="0" borderId="65" xfId="0" applyFont="1" applyFill="1" applyBorder="1" applyAlignment="1">
      <alignment horizontal="center" vertical="center" wrapText="1"/>
    </xf>
    <xf numFmtId="205" fontId="8" fillId="0" borderId="12" xfId="0" applyNumberFormat="1" applyFont="1" applyFill="1" applyBorder="1" applyAlignment="1">
      <alignment horizontal="center" vertical="center" wrapText="1"/>
    </xf>
    <xf numFmtId="0" fontId="8" fillId="0" borderId="65"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209" fontId="8" fillId="0" borderId="43" xfId="0" applyNumberFormat="1" applyFont="1" applyFill="1" applyBorder="1" applyAlignment="1">
      <alignment horizontal="center" vertical="center" wrapText="1"/>
    </xf>
    <xf numFmtId="209" fontId="8" fillId="0" borderId="55"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205" fontId="8" fillId="0" borderId="43" xfId="0" applyNumberFormat="1" applyFont="1" applyFill="1" applyBorder="1" applyAlignment="1">
      <alignment horizontal="center" vertical="center" wrapText="1"/>
    </xf>
    <xf numFmtId="205" fontId="8" fillId="0" borderId="55"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71" xfId="0" applyFont="1" applyBorder="1" applyAlignment="1">
      <alignment horizontal="center" vertical="center" wrapText="1"/>
    </xf>
    <xf numFmtId="0" fontId="8" fillId="0" borderId="54" xfId="0" applyFont="1" applyBorder="1" applyAlignment="1">
      <alignment horizontal="center" vertical="center" wrapText="1"/>
    </xf>
    <xf numFmtId="205" fontId="8" fillId="0" borderId="34" xfId="0" applyNumberFormat="1" applyFont="1" applyFill="1" applyBorder="1" applyAlignment="1">
      <alignment horizontal="center" vertical="center" wrapText="1"/>
    </xf>
    <xf numFmtId="38" fontId="8" fillId="0" borderId="45" xfId="49" applyFont="1" applyFill="1" applyBorder="1" applyAlignment="1">
      <alignment horizontal="center" vertical="center" wrapText="1"/>
    </xf>
    <xf numFmtId="38" fontId="8" fillId="0" borderId="11" xfId="49" applyFont="1" applyFill="1" applyBorder="1" applyAlignment="1">
      <alignment horizontal="center" vertical="center" wrapText="1"/>
    </xf>
    <xf numFmtId="38" fontId="8" fillId="0" borderId="13" xfId="49" applyFont="1" applyFill="1" applyBorder="1" applyAlignment="1">
      <alignment horizontal="center" vertical="center" wrapText="1"/>
    </xf>
    <xf numFmtId="38" fontId="8" fillId="0" borderId="54" xfId="49"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38" fontId="8" fillId="0" borderId="46" xfId="49"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9" xfId="0" applyFont="1" applyFill="1" applyBorder="1" applyAlignment="1">
      <alignment horizontal="center" vertical="center" wrapText="1"/>
    </xf>
    <xf numFmtId="38" fontId="8" fillId="0" borderId="19" xfId="49" applyFont="1" applyFill="1" applyBorder="1" applyAlignment="1">
      <alignment horizontal="center" vertical="center" wrapText="1"/>
    </xf>
    <xf numFmtId="210" fontId="10" fillId="0" borderId="0" xfId="49" applyNumberFormat="1" applyFont="1" applyFill="1" applyAlignment="1">
      <alignment horizontal="center" vertical="center" wrapText="1"/>
    </xf>
    <xf numFmtId="0" fontId="16" fillId="0" borderId="77" xfId="62" applyFont="1" applyFill="1" applyBorder="1" applyAlignment="1">
      <alignment horizontal="center" vertical="center"/>
      <protection/>
    </xf>
    <xf numFmtId="0" fontId="16" fillId="0" borderId="86" xfId="62" applyFont="1" applyFill="1" applyBorder="1" applyAlignment="1">
      <alignment horizontal="center" vertical="center"/>
      <protection/>
    </xf>
    <xf numFmtId="0" fontId="16" fillId="0" borderId="91" xfId="62" applyFont="1" applyFill="1" applyBorder="1" applyAlignment="1">
      <alignment horizontal="center" vertical="center"/>
      <protection/>
    </xf>
    <xf numFmtId="0" fontId="16" fillId="0" borderId="77" xfId="0" applyFont="1" applyFill="1" applyBorder="1" applyAlignment="1">
      <alignment horizontal="center" vertical="center"/>
    </xf>
    <xf numFmtId="0" fontId="16" fillId="0" borderId="91"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86" xfId="0" applyFont="1" applyFill="1" applyBorder="1" applyAlignment="1">
      <alignment horizontal="center" vertical="center"/>
    </xf>
    <xf numFmtId="0" fontId="16" fillId="0" borderId="20" xfId="62" applyFont="1" applyFill="1" applyBorder="1" applyAlignment="1">
      <alignment horizontal="center" vertical="center"/>
      <protection/>
    </xf>
    <xf numFmtId="0" fontId="16" fillId="0" borderId="12" xfId="62" applyFont="1" applyFill="1" applyBorder="1" applyAlignment="1">
      <alignment horizontal="center" vertical="center"/>
      <protection/>
    </xf>
    <xf numFmtId="0" fontId="16" fillId="0" borderId="16" xfId="62" applyFont="1" applyFill="1" applyBorder="1" applyAlignment="1">
      <alignment horizontal="center" vertical="center"/>
      <protection/>
    </xf>
    <xf numFmtId="0" fontId="16" fillId="0" borderId="20"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7" xfId="62" applyFont="1" applyFill="1" applyBorder="1" applyAlignment="1">
      <alignment horizontal="center" vertical="center" wrapText="1"/>
      <protection/>
    </xf>
    <xf numFmtId="0" fontId="16" fillId="0" borderId="17" xfId="62" applyFont="1" applyFill="1" applyBorder="1" applyAlignment="1">
      <alignment horizontal="center" vertical="center" wrapText="1"/>
      <protection/>
    </xf>
    <xf numFmtId="0" fontId="16" fillId="0" borderId="36" xfId="62" applyFont="1" applyFill="1" applyBorder="1" applyAlignment="1">
      <alignment horizontal="center" vertical="center" textRotation="255"/>
      <protection/>
    </xf>
    <xf numFmtId="0" fontId="16" fillId="0" borderId="20" xfId="62" applyFont="1" applyFill="1" applyBorder="1" applyAlignment="1">
      <alignment horizontal="center" vertical="center" textRotation="255"/>
      <protection/>
    </xf>
    <xf numFmtId="0" fontId="16" fillId="0" borderId="37" xfId="62" applyFont="1" applyFill="1" applyBorder="1" applyAlignment="1">
      <alignment horizontal="center" vertical="center" textRotation="255"/>
      <protection/>
    </xf>
    <xf numFmtId="0" fontId="16" fillId="0" borderId="12" xfId="62" applyFont="1" applyFill="1" applyBorder="1" applyAlignment="1">
      <alignment horizontal="center" vertical="center" textRotation="255"/>
      <protection/>
    </xf>
    <xf numFmtId="0" fontId="16" fillId="0" borderId="12" xfId="62" applyFont="1" applyFill="1" applyBorder="1" applyAlignment="1">
      <alignment horizontal="center" vertical="center" textRotation="255" wrapText="1"/>
      <protection/>
    </xf>
    <xf numFmtId="0" fontId="16" fillId="0" borderId="12" xfId="62" applyFont="1" applyFill="1" applyBorder="1" applyAlignment="1">
      <alignment horizontal="center" vertical="center" wrapText="1"/>
      <protection/>
    </xf>
    <xf numFmtId="0" fontId="16" fillId="0" borderId="17" xfId="62" applyFont="1" applyFill="1" applyBorder="1" applyAlignment="1">
      <alignment horizontal="center" vertical="center" shrinkToFit="1"/>
      <protection/>
    </xf>
    <xf numFmtId="0" fontId="16" fillId="0" borderId="18" xfId="62" applyFont="1" applyFill="1" applyBorder="1" applyAlignment="1">
      <alignment horizontal="center" vertical="center" shrinkToFit="1"/>
      <protection/>
    </xf>
    <xf numFmtId="0" fontId="16" fillId="0" borderId="19" xfId="62" applyFont="1" applyFill="1" applyBorder="1" applyAlignment="1">
      <alignment horizontal="center" vertical="center" textRotation="255"/>
      <protection/>
    </xf>
    <xf numFmtId="0" fontId="16" fillId="0" borderId="12" xfId="0" applyFont="1" applyFill="1" applyBorder="1" applyAlignment="1">
      <alignment horizontal="center" vertical="center" textRotation="255"/>
    </xf>
    <xf numFmtId="0" fontId="16" fillId="0" borderId="17" xfId="0" applyFont="1" applyFill="1" applyBorder="1" applyAlignment="1">
      <alignment horizontal="center" vertical="center" textRotation="255"/>
    </xf>
    <xf numFmtId="0" fontId="16" fillId="0" borderId="77" xfId="62" applyFont="1" applyFill="1" applyBorder="1" applyAlignment="1">
      <alignment horizontal="center" vertical="center" textRotation="255"/>
      <protection/>
    </xf>
    <xf numFmtId="0" fontId="16" fillId="0" borderId="22" xfId="62" applyFont="1" applyFill="1" applyBorder="1" applyAlignment="1">
      <alignment horizontal="center" vertical="center" textRotation="255"/>
      <protection/>
    </xf>
    <xf numFmtId="0" fontId="16" fillId="0" borderId="63" xfId="62" applyFont="1" applyFill="1" applyBorder="1" applyAlignment="1">
      <alignment horizontal="center" vertical="center" textRotation="255"/>
      <protection/>
    </xf>
    <xf numFmtId="0" fontId="16" fillId="0" borderId="17" xfId="62" applyFont="1" applyFill="1" applyBorder="1" applyAlignment="1">
      <alignment horizontal="center" vertical="center" textRotation="255"/>
      <protection/>
    </xf>
    <xf numFmtId="0" fontId="16" fillId="0" borderId="52" xfId="62" applyFont="1" applyFill="1" applyBorder="1" applyAlignment="1">
      <alignment horizontal="center" vertical="center" wrapText="1"/>
      <protection/>
    </xf>
    <xf numFmtId="0" fontId="16" fillId="0" borderId="40" xfId="62" applyFont="1" applyFill="1" applyBorder="1" applyAlignment="1">
      <alignment horizontal="center" vertical="center" wrapText="1"/>
      <protection/>
    </xf>
    <xf numFmtId="0" fontId="16" fillId="0" borderId="36" xfId="62" applyFont="1" applyFill="1" applyBorder="1" applyAlignment="1">
      <alignment horizontal="center" vertical="center" textRotation="255" wrapText="1" shrinkToFit="1"/>
      <protection/>
    </xf>
    <xf numFmtId="0" fontId="16" fillId="0" borderId="20" xfId="62" applyFont="1" applyFill="1" applyBorder="1" applyAlignment="1">
      <alignment horizontal="center" vertical="center" textRotation="255" wrapText="1" shrinkToFit="1"/>
      <protection/>
    </xf>
    <xf numFmtId="0" fontId="16" fillId="0" borderId="37" xfId="62" applyFont="1" applyFill="1" applyBorder="1" applyAlignment="1">
      <alignment horizontal="center" vertical="center" textRotation="255" wrapText="1" shrinkToFit="1"/>
      <protection/>
    </xf>
    <xf numFmtId="0" fontId="16" fillId="0" borderId="19"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8" xfId="62" applyFont="1" applyFill="1" applyBorder="1" applyAlignment="1">
      <alignment horizontal="center" vertical="center" wrapText="1"/>
      <protection/>
    </xf>
    <xf numFmtId="0" fontId="16" fillId="0" borderId="0" xfId="0" applyFont="1" applyFill="1" applyAlignment="1">
      <alignment horizontal="left" vertical="center"/>
    </xf>
    <xf numFmtId="0" fontId="16" fillId="0" borderId="36" xfId="62" applyFont="1" applyFill="1" applyBorder="1" applyAlignment="1">
      <alignment horizontal="center" vertical="center" textRotation="255" wrapText="1"/>
      <protection/>
    </xf>
    <xf numFmtId="0" fontId="16" fillId="0" borderId="20" xfId="62" applyFont="1" applyFill="1" applyBorder="1" applyAlignment="1">
      <alignment horizontal="center" vertical="center" textRotation="255" wrapText="1"/>
      <protection/>
    </xf>
    <xf numFmtId="0" fontId="16" fillId="0" borderId="37" xfId="62" applyFont="1" applyFill="1" applyBorder="1" applyAlignment="1">
      <alignment horizontal="center" vertical="center" textRotation="255" wrapText="1"/>
      <protection/>
    </xf>
    <xf numFmtId="0" fontId="16" fillId="0" borderId="19" xfId="62" applyFont="1" applyFill="1" applyBorder="1" applyAlignment="1">
      <alignment horizontal="center" vertical="center" textRotation="255" wrapText="1"/>
      <protection/>
    </xf>
    <xf numFmtId="0" fontId="16" fillId="0" borderId="17" xfId="62" applyFont="1" applyFill="1" applyBorder="1" applyAlignment="1">
      <alignment horizontal="center" vertical="center" textRotation="255" wrapText="1"/>
      <protection/>
    </xf>
    <xf numFmtId="0" fontId="16" fillId="0" borderId="16"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ＢＰ奈良あやめ池　サービス一覧（住宅型）110218修正⇒0307変更⇒0407変更分⇒0714変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133350</xdr:rowOff>
    </xdr:from>
    <xdr:to>
      <xdr:col>9</xdr:col>
      <xdr:colOff>0</xdr:colOff>
      <xdr:row>48</xdr:row>
      <xdr:rowOff>171450</xdr:rowOff>
    </xdr:to>
    <xdr:sp>
      <xdr:nvSpPr>
        <xdr:cNvPr id="1" name="テキスト ボックス 1"/>
        <xdr:cNvSpPr txBox="1">
          <a:spLocks noChangeArrowheads="1"/>
        </xdr:cNvSpPr>
      </xdr:nvSpPr>
      <xdr:spPr>
        <a:xfrm>
          <a:off x="19050" y="2019300"/>
          <a:ext cx="6153150" cy="6381750"/>
        </a:xfrm>
        <a:prstGeom prst="rect">
          <a:avLst/>
        </a:prstGeom>
        <a:noFill/>
        <a:ln w="9525" cmpd="sng">
          <a:noFill/>
        </a:ln>
      </xdr:spPr>
      <xdr:txBody>
        <a:bodyPr vertOverflow="clip" wrap="square"/>
        <a:p>
          <a:pPr algn="ctr">
            <a:defRPr/>
          </a:pPr>
          <a:r>
            <a:rPr lang="en-US" cap="none" sz="2800" b="1" i="0" u="sng" baseline="0">
              <a:solidFill>
                <a:srgbClr val="000000"/>
              </a:solidFill>
              <a:latin typeface="ＭＳ Ｐ明朝"/>
              <a:ea typeface="ＭＳ Ｐ明朝"/>
              <a:cs typeface="ＭＳ Ｐ明朝"/>
            </a:rPr>
            <a:t>ベルパージュ千里けやき通り</a:t>
          </a:r>
          <a:r>
            <a:rPr lang="en-US" cap="none" sz="2800" b="1" i="0" u="sng" baseline="0">
              <a:solidFill>
                <a:srgbClr val="000000"/>
              </a:solidFill>
              <a:latin typeface="ＭＳ Ｐ明朝"/>
              <a:ea typeface="ＭＳ Ｐ明朝"/>
              <a:cs typeface="ＭＳ Ｐ明朝"/>
            </a:rPr>
            <a:t>
</a:t>
          </a:r>
          <a:r>
            <a:rPr lang="en-US" cap="none" sz="2800" b="0" i="0" u="none" baseline="0">
              <a:solidFill>
                <a:srgbClr val="000000"/>
              </a:solidFill>
              <a:latin typeface="ＭＳ Ｐ明朝"/>
              <a:ea typeface="ＭＳ Ｐ明朝"/>
              <a:cs typeface="ＭＳ Ｐ明朝"/>
            </a:rPr>
            <a:t>
</a:t>
          </a:r>
          <a:r>
            <a:rPr lang="en-US" cap="none" sz="2800" b="1" i="0" u="sng" baseline="0">
              <a:solidFill>
                <a:srgbClr val="000000"/>
              </a:solidFill>
              <a:latin typeface="ＭＳ Ｐ明朝"/>
              <a:ea typeface="ＭＳ Ｐ明朝"/>
              <a:cs typeface="ＭＳ Ｐ明朝"/>
            </a:rPr>
            <a:t>重要事項説明書</a:t>
          </a:r>
          <a:r>
            <a:rPr lang="en-US" cap="none" sz="2800" b="0" i="0" u="none" baseline="0">
              <a:solidFill>
                <a:srgbClr val="000000"/>
              </a:solidFill>
              <a:latin typeface="ＭＳ Ｐ明朝"/>
              <a:ea typeface="ＭＳ Ｐ明朝"/>
              <a:cs typeface="ＭＳ Ｐ明朝"/>
            </a:rPr>
            <a:t>
</a:t>
          </a:r>
          <a:r>
            <a:rPr lang="en-US" cap="none" sz="2800" b="1" i="0" u="none" baseline="0">
              <a:solidFill>
                <a:srgbClr val="000000"/>
              </a:solidFill>
              <a:latin typeface="ＭＳ Ｐ明朝"/>
              <a:ea typeface="ＭＳ Ｐ明朝"/>
              <a:cs typeface="ＭＳ Ｐ明朝"/>
            </a:rPr>
            <a:t>（有料老人ホーム編）</a:t>
          </a:r>
          <a:r>
            <a:rPr lang="en-US" cap="none" sz="2800" b="1" i="0" u="none" baseline="0">
              <a:solidFill>
                <a:srgbClr val="000000"/>
              </a:solidFill>
              <a:latin typeface="ＭＳ Ｐ明朝"/>
              <a:ea typeface="ＭＳ Ｐ明朝"/>
              <a:cs typeface="ＭＳ Ｐ明朝"/>
            </a:rPr>
            <a:t>
</a:t>
          </a:r>
          <a:r>
            <a:rPr lang="en-US" cap="none" sz="2800" b="1" i="0" u="none" baseline="0">
              <a:solidFill>
                <a:srgbClr val="000000"/>
              </a:solidFill>
              <a:latin typeface="ＭＳ Ｐ明朝"/>
              <a:ea typeface="ＭＳ Ｐ明朝"/>
              <a:cs typeface="ＭＳ Ｐ明朝"/>
            </a:rPr>
            <a:t>
</a:t>
          </a:r>
          <a:r>
            <a:rPr lang="en-US" cap="none" sz="2800" b="1" i="0" u="none" baseline="0">
              <a:solidFill>
                <a:srgbClr val="000000"/>
              </a:solidFill>
              <a:latin typeface="ＭＳ Ｐ明朝"/>
              <a:ea typeface="ＭＳ Ｐ明朝"/>
              <a:cs typeface="ＭＳ Ｐ明朝"/>
            </a:rPr>
            <a:t>
</a:t>
          </a:r>
          <a:r>
            <a:rPr lang="en-US" cap="none" sz="2800" b="1" i="0" u="none" baseline="0">
              <a:solidFill>
                <a:srgbClr val="000000"/>
              </a:solidFill>
              <a:latin typeface="ＭＳ Ｐ明朝"/>
              <a:ea typeface="ＭＳ Ｐ明朝"/>
              <a:cs typeface="ＭＳ Ｐ明朝"/>
            </a:rPr>
            <a:t>
</a:t>
          </a:r>
          <a:r>
            <a:rPr lang="en-US" cap="none" sz="2800" b="1" i="0" u="none" baseline="0">
              <a:solidFill>
                <a:srgbClr val="000000"/>
              </a:solidFill>
              <a:latin typeface="ＭＳ Ｐ明朝"/>
              <a:ea typeface="ＭＳ Ｐ明朝"/>
              <a:cs typeface="ＭＳ Ｐ明朝"/>
            </a:rPr>
            <a:t>
</a:t>
          </a:r>
          <a:r>
            <a:rPr lang="en-US" cap="none" sz="2800" b="1" i="0" u="none" baseline="0">
              <a:solidFill>
                <a:srgbClr val="000000"/>
              </a:solidFill>
              <a:latin typeface="ＭＳ Ｐ明朝"/>
              <a:ea typeface="ＭＳ Ｐ明朝"/>
              <a:cs typeface="ＭＳ Ｐ明朝"/>
            </a:rPr>
            <a:t>
</a:t>
          </a:r>
          <a:r>
            <a:rPr lang="en-US" cap="none" sz="2800" b="1" i="0" u="none" baseline="0">
              <a:solidFill>
                <a:srgbClr val="000000"/>
              </a:solidFill>
              <a:latin typeface="ＭＳ Ｐ明朝"/>
              <a:ea typeface="ＭＳ Ｐ明朝"/>
              <a:cs typeface="ＭＳ Ｐ明朝"/>
            </a:rPr>
            <a:t>
</a:t>
          </a:r>
          <a:r>
            <a:rPr lang="en-US" cap="none" sz="2800" b="1" i="0" u="none" baseline="0">
              <a:solidFill>
                <a:srgbClr val="000000"/>
              </a:solidFill>
              <a:latin typeface="ＭＳ Ｐ明朝"/>
              <a:ea typeface="ＭＳ Ｐ明朝"/>
              <a:cs typeface="ＭＳ Ｐ明朝"/>
            </a:rPr>
            <a:t>
</a:t>
          </a:r>
          <a:r>
            <a:rPr lang="en-US" cap="none" sz="2800" b="1" i="0" u="none" baseline="0">
              <a:solidFill>
                <a:srgbClr val="000000"/>
              </a:solidFill>
              <a:latin typeface="ＭＳ Ｐ明朝"/>
              <a:ea typeface="ＭＳ Ｐ明朝"/>
              <a:cs typeface="ＭＳ Ｐ明朝"/>
            </a:rPr>
            <a:t>
</a:t>
          </a:r>
          <a:r>
            <a:rPr lang="en-US" cap="none" sz="2800" b="1" i="0" u="none" baseline="0">
              <a:solidFill>
                <a:srgbClr val="000000"/>
              </a:solidFill>
              <a:latin typeface="ＭＳ Ｐ明朝"/>
              <a:ea typeface="ＭＳ Ｐ明朝"/>
              <a:cs typeface="ＭＳ Ｐ明朝"/>
            </a:rPr>
            <a:t>
</a:t>
          </a:r>
          <a:r>
            <a:rPr lang="en-US" cap="none" sz="2000" b="1" i="0" u="none" baseline="0">
              <a:solidFill>
                <a:srgbClr val="000000"/>
              </a:solidFill>
              <a:latin typeface="ＭＳ Ｐ明朝"/>
              <a:ea typeface="ＭＳ Ｐ明朝"/>
              <a:cs typeface="ＭＳ Ｐ明朝"/>
            </a:rPr>
            <a:t>ＡＬＳＯＫジョイライフ株式会社</a:t>
          </a:r>
          <a:r>
            <a:rPr lang="en-US" cap="none" sz="2000" b="0" i="0" u="none" baseline="0">
              <a:solidFill>
                <a:srgbClr val="000000"/>
              </a:solidFill>
              <a:latin typeface="ＭＳ Ｐ明朝"/>
              <a:ea typeface="ＭＳ Ｐ明朝"/>
              <a:cs typeface="ＭＳ Ｐ明朝"/>
            </a:rPr>
            <a:t>
</a:t>
          </a:r>
          <a:r>
            <a:rPr lang="en-US" cap="none" sz="2800" b="1" i="0" u="none" baseline="0">
              <a:solidFill>
                <a:srgbClr val="000000"/>
              </a:solidFill>
              <a:latin typeface="ＭＳ Ｐ明朝"/>
              <a:ea typeface="ＭＳ Ｐ明朝"/>
              <a:cs typeface="ＭＳ Ｐ明朝"/>
            </a:rPr>
            <a:t> </a:t>
          </a:r>
          <a:r>
            <a:rPr lang="en-US" cap="none" sz="28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hayashi-m@kjl.co.jp" TargetMode="External" /><Relationship Id="rId2" Type="http://schemas.openxmlformats.org/officeDocument/2006/relationships/hyperlink" Target="mailto:hayashi-m@kjl.co.jp" TargetMode="External" /><Relationship Id="rId3" Type="http://schemas.openxmlformats.org/officeDocument/2006/relationships/hyperlink" Target="https://joylife.alsok.co.jp/" TargetMode="External" /><Relationship Id="rId4" Type="http://schemas.openxmlformats.org/officeDocument/2006/relationships/hyperlink" Target="https://joylife.alsok.co.jp/"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zoomScaleSheetLayoutView="70" zoomScalePageLayoutView="0" workbookViewId="0" topLeftCell="A4">
      <selection activeCell="A5" sqref="A5:K5"/>
    </sheetView>
  </sheetViews>
  <sheetFormatPr defaultColWidth="9.00390625" defaultRowHeight="13.5"/>
  <cols>
    <col min="1" max="1" width="9.00390625" style="3" customWidth="1"/>
    <col min="2" max="11" width="9.00390625" style="4" customWidth="1"/>
    <col min="12" max="12" width="66.625" style="4" customWidth="1"/>
    <col min="13" max="16" width="9.00390625" style="4" customWidth="1"/>
    <col min="17" max="17" width="10.25390625" style="4" customWidth="1"/>
    <col min="18" max="16384" width="9.00390625" style="4" customWidth="1"/>
  </cols>
  <sheetData>
    <row r="1" spans="1:11" s="1" customFormat="1" ht="36" customHeight="1">
      <c r="A1" s="418" t="s">
        <v>493</v>
      </c>
      <c r="B1" s="418"/>
      <c r="C1" s="418"/>
      <c r="D1" s="418"/>
      <c r="E1" s="418"/>
      <c r="F1" s="418"/>
      <c r="G1" s="418"/>
      <c r="H1" s="418"/>
      <c r="I1" s="418"/>
      <c r="J1" s="418"/>
      <c r="K1" s="418"/>
    </row>
    <row r="2" spans="1:11" s="1" customFormat="1" ht="21" customHeight="1">
      <c r="A2" s="420" t="s">
        <v>422</v>
      </c>
      <c r="B2" s="420"/>
      <c r="C2" s="420"/>
      <c r="D2" s="420"/>
      <c r="E2" s="420"/>
      <c r="F2" s="420"/>
      <c r="G2" s="420"/>
      <c r="H2" s="420"/>
      <c r="I2" s="420"/>
      <c r="J2" s="420"/>
      <c r="K2" s="420"/>
    </row>
    <row r="3" spans="1:11" s="1" customFormat="1" ht="203.25" customHeight="1">
      <c r="A3" s="420" t="s">
        <v>925</v>
      </c>
      <c r="B3" s="420"/>
      <c r="C3" s="420"/>
      <c r="D3" s="420"/>
      <c r="E3" s="420"/>
      <c r="F3" s="420"/>
      <c r="G3" s="420"/>
      <c r="H3" s="420"/>
      <c r="I3" s="420"/>
      <c r="J3" s="420"/>
      <c r="K3" s="420"/>
    </row>
    <row r="4" spans="1:11" s="1" customFormat="1" ht="21" customHeight="1">
      <c r="A4" s="420" t="s">
        <v>490</v>
      </c>
      <c r="B4" s="420"/>
      <c r="C4" s="420"/>
      <c r="D4" s="420"/>
      <c r="E4" s="420"/>
      <c r="F4" s="420"/>
      <c r="G4" s="420"/>
      <c r="H4" s="420"/>
      <c r="I4" s="420"/>
      <c r="J4" s="420"/>
      <c r="K4" s="420"/>
    </row>
    <row r="5" spans="1:12" s="1" customFormat="1" ht="369.75" customHeight="1">
      <c r="A5" s="419" t="s">
        <v>926</v>
      </c>
      <c r="B5" s="419"/>
      <c r="C5" s="419"/>
      <c r="D5" s="419"/>
      <c r="E5" s="419"/>
      <c r="F5" s="419"/>
      <c r="G5" s="419"/>
      <c r="H5" s="419"/>
      <c r="I5" s="419"/>
      <c r="J5" s="419"/>
      <c r="K5" s="419"/>
      <c r="L5" s="2"/>
    </row>
    <row r="6" spans="1:11" s="2" customFormat="1" ht="21" customHeight="1">
      <c r="A6" s="420" t="s">
        <v>491</v>
      </c>
      <c r="B6" s="420"/>
      <c r="C6" s="420"/>
      <c r="D6" s="420"/>
      <c r="E6" s="420"/>
      <c r="F6" s="420"/>
      <c r="G6" s="420"/>
      <c r="H6" s="420"/>
      <c r="I6" s="420"/>
      <c r="J6" s="420"/>
      <c r="K6" s="420"/>
    </row>
    <row r="7" spans="1:11" s="2" customFormat="1" ht="120" customHeight="1">
      <c r="A7" s="419" t="s">
        <v>927</v>
      </c>
      <c r="B7" s="419"/>
      <c r="C7" s="419"/>
      <c r="D7" s="419"/>
      <c r="E7" s="419"/>
      <c r="F7" s="419"/>
      <c r="G7" s="419"/>
      <c r="H7" s="419"/>
      <c r="I7" s="419"/>
      <c r="J7" s="419"/>
      <c r="K7" s="419"/>
    </row>
    <row r="8" spans="1:11" ht="13.5" customHeight="1">
      <c r="A8" s="422"/>
      <c r="B8" s="422"/>
      <c r="C8" s="422"/>
      <c r="D8" s="422"/>
      <c r="E8" s="422"/>
      <c r="F8" s="422"/>
      <c r="G8" s="422"/>
      <c r="H8" s="422"/>
      <c r="I8" s="422"/>
      <c r="J8" s="422"/>
      <c r="K8" s="422"/>
    </row>
    <row r="9" spans="1:11" ht="21" customHeight="1">
      <c r="A9" s="421" t="s">
        <v>539</v>
      </c>
      <c r="B9" s="422"/>
      <c r="C9" s="422"/>
      <c r="D9" s="422"/>
      <c r="E9" s="422"/>
      <c r="F9" s="422"/>
      <c r="G9" s="422"/>
      <c r="H9" s="422"/>
      <c r="I9" s="422"/>
      <c r="J9" s="422"/>
      <c r="K9" s="422"/>
    </row>
    <row r="10" spans="1:11" ht="21" customHeight="1">
      <c r="A10" s="422" t="s">
        <v>540</v>
      </c>
      <c r="B10" s="422"/>
      <c r="C10" s="422"/>
      <c r="D10" s="422"/>
      <c r="E10" s="422"/>
      <c r="F10" s="422"/>
      <c r="G10" s="422"/>
      <c r="H10" s="422"/>
      <c r="I10" s="422"/>
      <c r="J10" s="422"/>
      <c r="K10" s="422"/>
    </row>
    <row r="13" ht="33.75" customHeight="1">
      <c r="F13" s="5"/>
    </row>
    <row r="14" spans="6:9" ht="33.75" customHeight="1">
      <c r="F14" s="6"/>
      <c r="G14" s="7"/>
      <c r="H14" s="7"/>
      <c r="I14" s="7"/>
    </row>
    <row r="15" spans="6:11" ht="13.5">
      <c r="F15" s="7"/>
      <c r="G15" s="8"/>
      <c r="H15" s="8"/>
      <c r="I15" s="8"/>
      <c r="J15" s="8"/>
      <c r="K15" s="8"/>
    </row>
    <row r="27" ht="115.5" customHeight="1">
      <c r="B27" s="5"/>
    </row>
  </sheetData>
  <sheetProtection/>
  <mergeCells count="10">
    <mergeCell ref="A1:K1"/>
    <mergeCell ref="A5:K5"/>
    <mergeCell ref="A3:K3"/>
    <mergeCell ref="A6:K6"/>
    <mergeCell ref="A9:K9"/>
    <mergeCell ref="A10:K10"/>
    <mergeCell ref="A8:K8"/>
    <mergeCell ref="A2:K2"/>
    <mergeCell ref="A4:K4"/>
    <mergeCell ref="A7:K7"/>
  </mergeCells>
  <printOptions/>
  <pageMargins left="0.3937007874015748" right="0.1968503937007874" top="0.4330708661417323" bottom="0.2755905511811024" header="0.2755905511811024" footer="0.1968503937007874"/>
  <pageSetup horizontalDpi="600" verticalDpi="600" orientation="portrait" paperSize="9" scale="67" r:id="rId1"/>
  <headerFooter alignWithMargins="0">
    <oddHeader>&amp;R&amp;K00-034変更後（新）</oddHeader>
  </headerFooter>
</worksheet>
</file>

<file path=xl/worksheets/sheet10.xml><?xml version="1.0" encoding="utf-8"?>
<worksheet xmlns="http://schemas.openxmlformats.org/spreadsheetml/2006/main" xmlns:r="http://schemas.openxmlformats.org/officeDocument/2006/relationships">
  <sheetPr>
    <tabColor rgb="FF002060"/>
  </sheetPr>
  <dimension ref="A1:R81"/>
  <sheetViews>
    <sheetView view="pageBreakPreview" zoomScale="90" zoomScaleNormal="85" zoomScaleSheetLayoutView="90" zoomScalePageLayoutView="0" workbookViewId="0" topLeftCell="A31">
      <selection activeCell="N42" sqref="N42"/>
    </sheetView>
  </sheetViews>
  <sheetFormatPr defaultColWidth="9.00390625" defaultRowHeight="22.5" customHeight="1"/>
  <cols>
    <col min="1" max="1" width="3.25390625" style="12" customWidth="1"/>
    <col min="2" max="2" width="2.625" style="12" customWidth="1"/>
    <col min="3" max="3" width="9.00390625" style="12" customWidth="1"/>
    <col min="4" max="4" width="17.125" style="12" customWidth="1"/>
    <col min="5" max="5" width="7.00390625" style="12" customWidth="1"/>
    <col min="6" max="6" width="2.625" style="11" customWidth="1"/>
    <col min="7" max="7" width="14.00390625" style="12" customWidth="1"/>
    <col min="8" max="8" width="6.875" style="11" customWidth="1"/>
    <col min="9" max="9" width="12.50390625" style="12" customWidth="1"/>
    <col min="10" max="10" width="12.25390625" style="12" customWidth="1"/>
    <col min="11" max="11" width="12.125" style="12" customWidth="1"/>
    <col min="12" max="12" width="3.375" style="12" customWidth="1"/>
    <col min="13" max="15" width="13.00390625" style="12" customWidth="1"/>
    <col min="16" max="16384" width="9.00390625" style="12" customWidth="1"/>
  </cols>
  <sheetData>
    <row r="1" spans="1:5" ht="21" customHeight="1" thickBot="1">
      <c r="A1" s="240">
        <v>10</v>
      </c>
      <c r="B1" s="610" t="s">
        <v>48</v>
      </c>
      <c r="C1" s="610"/>
      <c r="D1" s="610"/>
      <c r="E1" s="240"/>
    </row>
    <row r="2" spans="2:11" ht="21" customHeight="1">
      <c r="B2" s="476" t="s">
        <v>289</v>
      </c>
      <c r="C2" s="614"/>
      <c r="D2" s="477"/>
      <c r="E2" s="719" t="s">
        <v>330</v>
      </c>
      <c r="F2" s="954" t="s">
        <v>286</v>
      </c>
      <c r="G2" s="478"/>
      <c r="H2" s="478"/>
      <c r="I2" s="478"/>
      <c r="J2" s="478"/>
      <c r="K2" s="479"/>
    </row>
    <row r="3" spans="2:12" ht="21" customHeight="1">
      <c r="B3" s="492"/>
      <c r="C3" s="573"/>
      <c r="D3" s="493"/>
      <c r="E3" s="725"/>
      <c r="F3" s="974"/>
      <c r="G3" s="50" t="s">
        <v>288</v>
      </c>
      <c r="H3" s="124" t="s">
        <v>694</v>
      </c>
      <c r="I3" s="228">
        <v>2</v>
      </c>
      <c r="J3" s="196" t="s">
        <v>695</v>
      </c>
      <c r="K3" s="220"/>
      <c r="L3" s="204"/>
    </row>
    <row r="4" spans="2:11" ht="40.5" customHeight="1">
      <c r="B4" s="492"/>
      <c r="C4" s="573"/>
      <c r="D4" s="493"/>
      <c r="E4" s="725"/>
      <c r="F4" s="975"/>
      <c r="G4" s="291" t="s">
        <v>696</v>
      </c>
      <c r="H4" s="438" t="s">
        <v>906</v>
      </c>
      <c r="I4" s="442"/>
      <c r="J4" s="442"/>
      <c r="K4" s="482"/>
    </row>
    <row r="5" spans="2:11" ht="36" customHeight="1">
      <c r="B5" s="492"/>
      <c r="C5" s="573"/>
      <c r="D5" s="493"/>
      <c r="E5" s="725"/>
      <c r="F5" s="785" t="s">
        <v>274</v>
      </c>
      <c r="G5" s="811"/>
      <c r="H5" s="968"/>
      <c r="I5" s="968"/>
      <c r="J5" s="968"/>
      <c r="K5" s="969"/>
    </row>
    <row r="6" spans="2:11" ht="36" customHeight="1">
      <c r="B6" s="423" t="s">
        <v>239</v>
      </c>
      <c r="C6" s="611"/>
      <c r="D6" s="424"/>
      <c r="E6" s="221" t="s">
        <v>560</v>
      </c>
      <c r="F6" s="785" t="s">
        <v>290</v>
      </c>
      <c r="G6" s="811"/>
      <c r="H6" s="968"/>
      <c r="I6" s="968"/>
      <c r="J6" s="968"/>
      <c r="K6" s="969"/>
    </row>
    <row r="7" spans="2:11" ht="70.5" customHeight="1">
      <c r="B7" s="423" t="s">
        <v>494</v>
      </c>
      <c r="C7" s="611"/>
      <c r="D7" s="424"/>
      <c r="E7" s="438" t="s">
        <v>697</v>
      </c>
      <c r="F7" s="442"/>
      <c r="G7" s="442"/>
      <c r="H7" s="442"/>
      <c r="I7" s="442"/>
      <c r="J7" s="442"/>
      <c r="K7" s="482"/>
    </row>
    <row r="8" spans="2:11" ht="150.75" customHeight="1">
      <c r="B8" s="423" t="s">
        <v>395</v>
      </c>
      <c r="C8" s="611"/>
      <c r="D8" s="424"/>
      <c r="E8" s="438" t="s">
        <v>698</v>
      </c>
      <c r="F8" s="442"/>
      <c r="G8" s="442"/>
      <c r="H8" s="442"/>
      <c r="I8" s="442"/>
      <c r="J8" s="442"/>
      <c r="K8" s="482"/>
    </row>
    <row r="9" spans="2:11" ht="18" customHeight="1">
      <c r="B9" s="461" t="s">
        <v>487</v>
      </c>
      <c r="C9" s="600"/>
      <c r="D9" s="462"/>
      <c r="E9" s="540" t="s">
        <v>699</v>
      </c>
      <c r="F9" s="785" t="s">
        <v>347</v>
      </c>
      <c r="G9" s="780"/>
      <c r="H9" s="968"/>
      <c r="I9" s="968"/>
      <c r="J9" s="968"/>
      <c r="K9" s="969"/>
    </row>
    <row r="10" spans="2:11" ht="18" customHeight="1">
      <c r="B10" s="463"/>
      <c r="C10" s="602"/>
      <c r="D10" s="464"/>
      <c r="E10" s="606"/>
      <c r="F10" s="917"/>
      <c r="G10" s="861"/>
      <c r="H10" s="686"/>
      <c r="I10" s="686"/>
      <c r="J10" s="686"/>
      <c r="K10" s="687"/>
    </row>
    <row r="11" spans="2:11" ht="45" customHeight="1">
      <c r="B11" s="461" t="s">
        <v>538</v>
      </c>
      <c r="C11" s="600"/>
      <c r="D11" s="462"/>
      <c r="E11" s="441" t="s">
        <v>560</v>
      </c>
      <c r="F11" s="442"/>
      <c r="G11" s="442"/>
      <c r="H11" s="442"/>
      <c r="I11" s="442"/>
      <c r="J11" s="442"/>
      <c r="K11" s="482"/>
    </row>
    <row r="12" spans="2:11" ht="36" customHeight="1">
      <c r="B12" s="125"/>
      <c r="C12" s="551" t="s">
        <v>222</v>
      </c>
      <c r="D12" s="462"/>
      <c r="E12" s="490"/>
      <c r="F12" s="979"/>
      <c r="G12" s="979"/>
      <c r="H12" s="979"/>
      <c r="I12" s="979"/>
      <c r="J12" s="979"/>
      <c r="K12" s="980"/>
    </row>
    <row r="13" spans="2:11" ht="21" customHeight="1">
      <c r="B13" s="125"/>
      <c r="C13" s="551" t="s">
        <v>791</v>
      </c>
      <c r="D13" s="462"/>
      <c r="E13" s="862" t="s">
        <v>700</v>
      </c>
      <c r="F13" s="790"/>
      <c r="G13" s="790"/>
      <c r="H13" s="790"/>
      <c r="I13" s="790"/>
      <c r="J13" s="790"/>
      <c r="K13" s="791"/>
    </row>
    <row r="14" spans="2:11" ht="18" customHeight="1">
      <c r="B14" s="125"/>
      <c r="C14" s="970"/>
      <c r="D14" s="466"/>
      <c r="E14" s="551" t="s">
        <v>386</v>
      </c>
      <c r="F14" s="462"/>
      <c r="G14" s="962"/>
      <c r="H14" s="963"/>
      <c r="I14" s="963"/>
      <c r="J14" s="963"/>
      <c r="K14" s="964"/>
    </row>
    <row r="15" spans="2:11" ht="18" customHeight="1">
      <c r="B15" s="125"/>
      <c r="C15" s="552"/>
      <c r="D15" s="464"/>
      <c r="E15" s="552"/>
      <c r="F15" s="464"/>
      <c r="G15" s="965"/>
      <c r="H15" s="966"/>
      <c r="I15" s="966"/>
      <c r="J15" s="966"/>
      <c r="K15" s="967"/>
    </row>
    <row r="16" spans="2:18" ht="36" customHeight="1">
      <c r="B16" s="274"/>
      <c r="C16" s="551" t="s">
        <v>364</v>
      </c>
      <c r="D16" s="462"/>
      <c r="E16" s="438"/>
      <c r="F16" s="439"/>
      <c r="G16" s="439"/>
      <c r="H16" s="439"/>
      <c r="I16" s="439"/>
      <c r="J16" s="439"/>
      <c r="K16" s="546"/>
      <c r="P16" s="73"/>
      <c r="Q16" s="251"/>
      <c r="R16" s="251"/>
    </row>
    <row r="17" spans="2:11" ht="21" customHeight="1">
      <c r="B17" s="461" t="s">
        <v>384</v>
      </c>
      <c r="C17" s="600"/>
      <c r="D17" s="462"/>
      <c r="E17" s="195" t="s">
        <v>560</v>
      </c>
      <c r="F17" s="290"/>
      <c r="G17" s="290"/>
      <c r="H17" s="290"/>
      <c r="I17" s="290"/>
      <c r="J17" s="290"/>
      <c r="K17" s="113"/>
    </row>
    <row r="18" spans="2:11" ht="21" customHeight="1">
      <c r="B18" s="284"/>
      <c r="C18" s="551" t="s">
        <v>385</v>
      </c>
      <c r="D18" s="462"/>
      <c r="E18" s="971"/>
      <c r="F18" s="972"/>
      <c r="G18" s="972"/>
      <c r="H18" s="972"/>
      <c r="I18" s="972"/>
      <c r="J18" s="972"/>
      <c r="K18" s="973"/>
    </row>
    <row r="19" spans="2:11" ht="21" customHeight="1">
      <c r="B19" s="274"/>
      <c r="C19" s="551" t="s">
        <v>386</v>
      </c>
      <c r="D19" s="462"/>
      <c r="E19" s="971"/>
      <c r="F19" s="972"/>
      <c r="G19" s="972"/>
      <c r="H19" s="972"/>
      <c r="I19" s="972"/>
      <c r="J19" s="972"/>
      <c r="K19" s="973"/>
    </row>
    <row r="20" spans="2:18" ht="36" customHeight="1" thickBot="1">
      <c r="B20" s="126"/>
      <c r="C20" s="446" t="s">
        <v>364</v>
      </c>
      <c r="D20" s="519"/>
      <c r="E20" s="976"/>
      <c r="F20" s="977"/>
      <c r="G20" s="977"/>
      <c r="H20" s="977"/>
      <c r="I20" s="977"/>
      <c r="J20" s="977"/>
      <c r="K20" s="978"/>
      <c r="P20" s="73"/>
      <c r="Q20" s="251"/>
      <c r="R20" s="251"/>
    </row>
    <row r="21" spans="2:11" ht="21" customHeight="1">
      <c r="B21" s="232"/>
      <c r="C21" s="232"/>
      <c r="D21" s="232"/>
      <c r="E21" s="232"/>
      <c r="F21" s="232"/>
      <c r="G21" s="232"/>
      <c r="H21" s="232"/>
      <c r="I21" s="232"/>
      <c r="J21" s="232"/>
      <c r="K21" s="232"/>
    </row>
    <row r="22" spans="2:11" ht="21" customHeight="1">
      <c r="B22" s="232"/>
      <c r="C22" s="232"/>
      <c r="D22" s="232"/>
      <c r="E22" s="232"/>
      <c r="F22" s="232"/>
      <c r="G22" s="232"/>
      <c r="H22" s="232"/>
      <c r="I22" s="232"/>
      <c r="J22" s="232"/>
      <c r="K22" s="232"/>
    </row>
    <row r="23" spans="2:11" ht="21" customHeight="1">
      <c r="B23" s="205"/>
      <c r="C23" s="960" t="s">
        <v>223</v>
      </c>
      <c r="D23" s="960"/>
      <c r="E23" s="960"/>
      <c r="F23" s="960"/>
      <c r="G23" s="960"/>
      <c r="H23" s="960"/>
      <c r="I23" s="960"/>
      <c r="J23" s="960"/>
      <c r="K23" s="469"/>
    </row>
    <row r="24" spans="2:11" ht="21" customHeight="1">
      <c r="B24" s="205"/>
      <c r="C24" s="960" t="s">
        <v>240</v>
      </c>
      <c r="D24" s="960"/>
      <c r="E24" s="960"/>
      <c r="F24" s="960"/>
      <c r="G24" s="960"/>
      <c r="H24" s="960"/>
      <c r="I24" s="960"/>
      <c r="J24" s="960"/>
      <c r="K24" s="960"/>
    </row>
    <row r="25" spans="2:11" ht="21" customHeight="1">
      <c r="B25" s="205"/>
      <c r="C25" s="961" t="s">
        <v>489</v>
      </c>
      <c r="D25" s="960"/>
      <c r="E25" s="960"/>
      <c r="F25" s="960"/>
      <c r="G25" s="960"/>
      <c r="H25" s="960"/>
      <c r="I25" s="960"/>
      <c r="J25" s="960"/>
      <c r="K25" s="960"/>
    </row>
    <row r="26" spans="2:11" ht="21" customHeight="1">
      <c r="B26" s="205"/>
      <c r="C26" s="960" t="s">
        <v>488</v>
      </c>
      <c r="D26" s="960"/>
      <c r="E26" s="960"/>
      <c r="F26" s="960"/>
      <c r="G26" s="960"/>
      <c r="H26" s="960"/>
      <c r="I26" s="960"/>
      <c r="J26" s="960"/>
      <c r="K26" s="960"/>
    </row>
    <row r="27" spans="2:11" ht="21" customHeight="1">
      <c r="B27" s="205"/>
      <c r="C27" s="282"/>
      <c r="D27" s="282"/>
      <c r="E27" s="282"/>
      <c r="F27" s="52"/>
      <c r="G27" s="10"/>
      <c r="H27" s="52"/>
      <c r="I27" s="10"/>
      <c r="J27" s="10"/>
      <c r="K27" s="10"/>
    </row>
    <row r="28" spans="2:11" s="10" customFormat="1" ht="38.25" customHeight="1">
      <c r="B28" s="958" t="s">
        <v>544</v>
      </c>
      <c r="C28" s="959"/>
      <c r="D28" s="959"/>
      <c r="E28" s="959"/>
      <c r="F28" s="959"/>
      <c r="G28" s="959"/>
      <c r="H28" s="959"/>
      <c r="I28" s="959"/>
      <c r="J28" s="959"/>
      <c r="K28" s="959"/>
    </row>
    <row r="29" spans="2:11" s="10" customFormat="1" ht="21" customHeight="1">
      <c r="B29" s="281"/>
      <c r="C29" s="281"/>
      <c r="D29" s="281"/>
      <c r="E29" s="281"/>
      <c r="F29" s="281"/>
      <c r="G29" s="281"/>
      <c r="H29" s="281"/>
      <c r="I29" s="281"/>
      <c r="J29" s="281"/>
      <c r="K29" s="281"/>
    </row>
    <row r="30" spans="2:11" s="10" customFormat="1" ht="35.25" customHeight="1">
      <c r="B30" s="959" t="s">
        <v>408</v>
      </c>
      <c r="C30" s="959"/>
      <c r="D30" s="281"/>
      <c r="E30" s="281"/>
      <c r="F30" s="281"/>
      <c r="G30" s="281"/>
      <c r="H30" s="281"/>
      <c r="I30" s="281"/>
      <c r="J30" s="281"/>
      <c r="K30" s="281"/>
    </row>
    <row r="31" spans="2:8" s="10" customFormat="1" ht="35.25" customHeight="1">
      <c r="B31" s="428" t="s">
        <v>409</v>
      </c>
      <c r="C31" s="428"/>
      <c r="D31" s="428"/>
      <c r="E31" s="428"/>
      <c r="F31" s="428"/>
      <c r="G31" s="428"/>
      <c r="H31" s="52"/>
    </row>
    <row r="32" spans="2:9" s="10" customFormat="1" ht="35.25" customHeight="1">
      <c r="B32" s="442" t="s">
        <v>410</v>
      </c>
      <c r="C32" s="442"/>
      <c r="D32" s="981"/>
      <c r="E32" s="981"/>
      <c r="F32" s="981"/>
      <c r="G32" s="981"/>
      <c r="H32" s="52"/>
      <c r="I32" s="282" t="s">
        <v>61</v>
      </c>
    </row>
    <row r="33" spans="2:9" s="10" customFormat="1" ht="35.25" customHeight="1">
      <c r="B33" s="232"/>
      <c r="C33" s="232"/>
      <c r="D33" s="232"/>
      <c r="E33" s="127"/>
      <c r="F33" s="127"/>
      <c r="G33" s="127"/>
      <c r="H33" s="52"/>
      <c r="I33" s="282"/>
    </row>
    <row r="34" spans="2:9" s="10" customFormat="1" ht="35.25" customHeight="1">
      <c r="B34" s="573" t="s">
        <v>732</v>
      </c>
      <c r="C34" s="573"/>
      <c r="D34" s="573"/>
      <c r="E34" s="573"/>
      <c r="F34" s="573"/>
      <c r="G34" s="573"/>
      <c r="H34" s="573"/>
      <c r="I34" s="282"/>
    </row>
    <row r="35" spans="2:8" s="10" customFormat="1" ht="35.25" customHeight="1">
      <c r="B35" s="428" t="s">
        <v>409</v>
      </c>
      <c r="C35" s="428"/>
      <c r="D35" s="428"/>
      <c r="E35" s="428"/>
      <c r="F35" s="428"/>
      <c r="G35" s="428"/>
      <c r="H35" s="52"/>
    </row>
    <row r="36" spans="2:9" s="10" customFormat="1" ht="35.25" customHeight="1">
      <c r="B36" s="428" t="s">
        <v>410</v>
      </c>
      <c r="C36" s="428"/>
      <c r="D36" s="982"/>
      <c r="E36" s="982"/>
      <c r="F36" s="982"/>
      <c r="G36" s="982"/>
      <c r="H36" s="52"/>
      <c r="I36" s="282" t="s">
        <v>61</v>
      </c>
    </row>
    <row r="37" spans="2:8" s="10" customFormat="1" ht="21" customHeight="1">
      <c r="B37" s="232"/>
      <c r="C37" s="232"/>
      <c r="D37" s="128"/>
      <c r="E37" s="73"/>
      <c r="F37" s="282"/>
      <c r="G37" s="282"/>
      <c r="H37" s="52"/>
    </row>
    <row r="38" spans="2:8" s="10" customFormat="1" ht="21" customHeight="1">
      <c r="B38" s="232"/>
      <c r="C38" s="232"/>
      <c r="D38" s="128"/>
      <c r="E38" s="73"/>
      <c r="F38" s="282"/>
      <c r="G38" s="282"/>
      <c r="H38" s="52"/>
    </row>
    <row r="39" spans="2:8" s="10" customFormat="1" ht="21" customHeight="1">
      <c r="B39" s="282"/>
      <c r="C39" s="73"/>
      <c r="D39" s="73"/>
      <c r="E39" s="73"/>
      <c r="F39" s="282"/>
      <c r="G39" s="282"/>
      <c r="H39" s="52"/>
    </row>
    <row r="40" spans="2:11" s="10" customFormat="1" ht="21" customHeight="1">
      <c r="B40" s="282"/>
      <c r="C40" s="282"/>
      <c r="D40" s="282" t="s">
        <v>517</v>
      </c>
      <c r="E40" s="129"/>
      <c r="F40" s="129"/>
      <c r="G40" s="129"/>
      <c r="H40" s="129"/>
      <c r="I40" s="129"/>
      <c r="J40" s="129"/>
      <c r="K40" s="129"/>
    </row>
    <row r="41" spans="2:11" s="10" customFormat="1" ht="21" customHeight="1">
      <c r="B41" s="282"/>
      <c r="C41" s="281"/>
      <c r="D41" s="281"/>
      <c r="E41" s="281"/>
      <c r="F41" s="281"/>
      <c r="G41" s="281"/>
      <c r="H41" s="281"/>
      <c r="I41" s="281"/>
      <c r="J41" s="281"/>
      <c r="K41" s="281"/>
    </row>
    <row r="42" spans="2:14" s="10" customFormat="1" ht="21" customHeight="1">
      <c r="B42" s="282"/>
      <c r="C42" s="282"/>
      <c r="D42" s="282"/>
      <c r="E42" s="282"/>
      <c r="F42" s="52"/>
      <c r="G42" s="9" t="s">
        <v>338</v>
      </c>
      <c r="H42" s="130"/>
      <c r="I42" s="131" t="s">
        <v>414</v>
      </c>
      <c r="J42" s="131" t="s">
        <v>415</v>
      </c>
      <c r="K42" s="131" t="s">
        <v>416</v>
      </c>
      <c r="N42" s="12"/>
    </row>
    <row r="43" spans="2:11" s="10" customFormat="1" ht="21" customHeight="1">
      <c r="B43" s="282"/>
      <c r="C43" s="282"/>
      <c r="D43" s="282"/>
      <c r="E43" s="282"/>
      <c r="F43" s="52"/>
      <c r="G43" s="132" t="s">
        <v>322</v>
      </c>
      <c r="H43" s="428"/>
      <c r="I43" s="428"/>
      <c r="J43" s="428"/>
      <c r="K43" s="428"/>
    </row>
    <row r="44" spans="2:11" s="10" customFormat="1" ht="21" customHeight="1">
      <c r="B44" s="282"/>
      <c r="C44" s="282"/>
      <c r="D44" s="282"/>
      <c r="E44" s="282"/>
      <c r="F44" s="52"/>
      <c r="G44" s="30"/>
      <c r="H44" s="133"/>
      <c r="I44" s="134"/>
      <c r="J44" s="73"/>
      <c r="K44" s="73"/>
    </row>
    <row r="45" spans="2:11" s="10" customFormat="1" ht="21" customHeight="1">
      <c r="B45" s="282"/>
      <c r="C45" s="282"/>
      <c r="D45" s="960"/>
      <c r="E45" s="960"/>
      <c r="F45" s="960"/>
      <c r="G45" s="960"/>
      <c r="H45" s="960"/>
      <c r="I45" s="960"/>
      <c r="J45" s="960"/>
      <c r="K45" s="960"/>
    </row>
    <row r="67" spans="1:15" ht="22.5" customHeight="1">
      <c r="A67" s="63"/>
      <c r="B67" s="63"/>
      <c r="C67" s="63"/>
      <c r="D67" s="63"/>
      <c r="E67" s="63"/>
      <c r="F67" s="135"/>
      <c r="G67" s="63"/>
      <c r="H67" s="135"/>
      <c r="I67" s="63"/>
      <c r="J67" s="63"/>
      <c r="K67" s="63"/>
      <c r="L67" s="63"/>
      <c r="M67" s="63"/>
      <c r="N67" s="63"/>
      <c r="O67" s="63"/>
    </row>
    <row r="68" spans="1:15" ht="22.5" customHeight="1">
      <c r="A68" s="63"/>
      <c r="B68" s="63"/>
      <c r="C68" s="63"/>
      <c r="D68" s="63"/>
      <c r="E68" s="63"/>
      <c r="F68" s="135"/>
      <c r="G68" s="63"/>
      <c r="H68" s="135"/>
      <c r="I68" s="63"/>
      <c r="J68" s="63"/>
      <c r="K68" s="63"/>
      <c r="L68" s="63"/>
      <c r="M68" s="63"/>
      <c r="N68" s="63"/>
      <c r="O68" s="63"/>
    </row>
    <row r="69" spans="1:15" ht="22.5" customHeight="1">
      <c r="A69" s="63"/>
      <c r="B69" s="63"/>
      <c r="C69" s="63"/>
      <c r="D69" s="63"/>
      <c r="E69" s="63"/>
      <c r="F69" s="135"/>
      <c r="G69" s="63"/>
      <c r="H69" s="135"/>
      <c r="I69" s="63"/>
      <c r="J69" s="63"/>
      <c r="K69" s="63"/>
      <c r="L69" s="63"/>
      <c r="M69" s="63"/>
      <c r="N69" s="63"/>
      <c r="O69" s="63"/>
    </row>
    <row r="70" spans="1:15" ht="22.5" customHeight="1">
      <c r="A70" s="63"/>
      <c r="B70" s="63"/>
      <c r="C70" s="63"/>
      <c r="D70" s="63"/>
      <c r="E70" s="63"/>
      <c r="F70" s="135"/>
      <c r="G70" s="63"/>
      <c r="H70" s="135"/>
      <c r="I70" s="63"/>
      <c r="J70" s="63"/>
      <c r="K70" s="63"/>
      <c r="L70" s="63"/>
      <c r="M70" s="63"/>
      <c r="N70" s="63"/>
      <c r="O70" s="63"/>
    </row>
    <row r="71" spans="1:15" ht="22.5" customHeight="1">
      <c r="A71" s="63"/>
      <c r="B71" s="63"/>
      <c r="C71" s="63"/>
      <c r="D71" s="63"/>
      <c r="E71" s="63"/>
      <c r="F71" s="135"/>
      <c r="G71" s="63"/>
      <c r="H71" s="135"/>
      <c r="I71" s="63"/>
      <c r="J71" s="63"/>
      <c r="K71" s="63"/>
      <c r="L71" s="63"/>
      <c r="M71" s="63"/>
      <c r="N71" s="63"/>
      <c r="O71" s="63"/>
    </row>
    <row r="72" spans="1:15" ht="22.5" customHeight="1">
      <c r="A72" s="63"/>
      <c r="B72" s="63"/>
      <c r="C72" s="63"/>
      <c r="D72" s="63"/>
      <c r="E72" s="63"/>
      <c r="F72" s="135"/>
      <c r="G72" s="63"/>
      <c r="H72" s="135"/>
      <c r="I72" s="63"/>
      <c r="J72" s="63"/>
      <c r="K72" s="63"/>
      <c r="L72" s="63"/>
      <c r="M72" s="63"/>
      <c r="N72" s="63"/>
      <c r="O72" s="63"/>
    </row>
    <row r="73" spans="1:15" ht="22.5" customHeight="1">
      <c r="A73" s="63"/>
      <c r="B73" s="63"/>
      <c r="C73" s="63"/>
      <c r="D73" s="63"/>
      <c r="E73" s="63"/>
      <c r="F73" s="135"/>
      <c r="G73" s="63"/>
      <c r="H73" s="135"/>
      <c r="I73" s="63"/>
      <c r="J73" s="63"/>
      <c r="K73" s="63"/>
      <c r="L73" s="63"/>
      <c r="M73" s="63"/>
      <c r="N73" s="63"/>
      <c r="O73" s="63"/>
    </row>
    <row r="74" spans="1:15" ht="22.5" customHeight="1">
      <c r="A74" s="63"/>
      <c r="B74" s="63"/>
      <c r="C74" s="63"/>
      <c r="D74" s="63"/>
      <c r="E74" s="63"/>
      <c r="F74" s="135"/>
      <c r="G74" s="63"/>
      <c r="H74" s="135"/>
      <c r="I74" s="63"/>
      <c r="J74" s="63"/>
      <c r="K74" s="63"/>
      <c r="L74" s="63"/>
      <c r="M74" s="63"/>
      <c r="N74" s="63"/>
      <c r="O74" s="63"/>
    </row>
    <row r="75" spans="1:15" ht="22.5" customHeight="1">
      <c r="A75" s="63"/>
      <c r="B75" s="63"/>
      <c r="C75" s="63"/>
      <c r="D75" s="63"/>
      <c r="E75" s="63"/>
      <c r="F75" s="135"/>
      <c r="G75" s="63"/>
      <c r="H75" s="135"/>
      <c r="I75" s="63"/>
      <c r="J75" s="63"/>
      <c r="K75" s="63"/>
      <c r="L75" s="63"/>
      <c r="M75" s="63"/>
      <c r="N75" s="63"/>
      <c r="O75" s="63"/>
    </row>
    <row r="76" spans="1:15" ht="22.5" customHeight="1">
      <c r="A76" s="63"/>
      <c r="B76" s="63"/>
      <c r="C76" s="63"/>
      <c r="D76" s="63"/>
      <c r="E76" s="63"/>
      <c r="F76" s="135"/>
      <c r="G76" s="63"/>
      <c r="H76" s="135"/>
      <c r="I76" s="63"/>
      <c r="J76" s="63"/>
      <c r="K76" s="63"/>
      <c r="L76" s="63"/>
      <c r="M76" s="63"/>
      <c r="N76" s="63"/>
      <c r="O76" s="63"/>
    </row>
    <row r="77" spans="1:15" ht="22.5" customHeight="1">
      <c r="A77" s="63"/>
      <c r="B77" s="63"/>
      <c r="C77" s="63"/>
      <c r="D77" s="63"/>
      <c r="E77" s="63"/>
      <c r="F77" s="135"/>
      <c r="G77" s="63"/>
      <c r="H77" s="135"/>
      <c r="I77" s="63"/>
      <c r="J77" s="63"/>
      <c r="K77" s="63"/>
      <c r="L77" s="63"/>
      <c r="M77" s="63"/>
      <c r="N77" s="63"/>
      <c r="O77" s="63"/>
    </row>
    <row r="78" spans="1:15" ht="22.5" customHeight="1">
      <c r="A78" s="63"/>
      <c r="B78" s="63"/>
      <c r="C78" s="63"/>
      <c r="D78" s="63"/>
      <c r="E78" s="63"/>
      <c r="F78" s="135"/>
      <c r="G78" s="63"/>
      <c r="H78" s="135"/>
      <c r="I78" s="63"/>
      <c r="J78" s="63"/>
      <c r="K78" s="63"/>
      <c r="L78" s="63"/>
      <c r="M78" s="63"/>
      <c r="N78" s="63"/>
      <c r="O78" s="63"/>
    </row>
    <row r="79" spans="1:15" ht="22.5" customHeight="1">
      <c r="A79" s="63"/>
      <c r="B79" s="63"/>
      <c r="C79" s="63"/>
      <c r="D79" s="63"/>
      <c r="E79" s="63"/>
      <c r="F79" s="135"/>
      <c r="G79" s="63"/>
      <c r="H79" s="135"/>
      <c r="I79" s="63"/>
      <c r="J79" s="63"/>
      <c r="K79" s="63"/>
      <c r="L79" s="63"/>
      <c r="M79" s="63"/>
      <c r="N79" s="63"/>
      <c r="O79" s="63"/>
    </row>
    <row r="80" spans="1:15" ht="22.5" customHeight="1">
      <c r="A80" s="63"/>
      <c r="B80" s="63"/>
      <c r="C80" s="63"/>
      <c r="D80" s="63"/>
      <c r="E80" s="63"/>
      <c r="F80" s="135"/>
      <c r="G80" s="63"/>
      <c r="H80" s="135"/>
      <c r="I80" s="63"/>
      <c r="J80" s="63"/>
      <c r="K80" s="63"/>
      <c r="L80" s="63"/>
      <c r="M80" s="63"/>
      <c r="N80" s="63"/>
      <c r="O80" s="63"/>
    </row>
    <row r="81" spans="1:15" ht="22.5" customHeight="1">
      <c r="A81" s="63"/>
      <c r="B81" s="63"/>
      <c r="C81" s="63"/>
      <c r="D81" s="63"/>
      <c r="E81" s="63"/>
      <c r="F81" s="135"/>
      <c r="G81" s="63"/>
      <c r="H81" s="135"/>
      <c r="I81" s="63"/>
      <c r="J81" s="63"/>
      <c r="K81" s="63"/>
      <c r="L81" s="63"/>
      <c r="M81" s="63"/>
      <c r="N81" s="63"/>
      <c r="O81" s="63"/>
    </row>
  </sheetData>
  <sheetProtection/>
  <mergeCells count="53">
    <mergeCell ref="B36:C36"/>
    <mergeCell ref="D36:G36"/>
    <mergeCell ref="B30:C30"/>
    <mergeCell ref="B34:H34"/>
    <mergeCell ref="B35:C35"/>
    <mergeCell ref="E13:K13"/>
    <mergeCell ref="H9:K10"/>
    <mergeCell ref="C18:D18"/>
    <mergeCell ref="E14:F15"/>
    <mergeCell ref="B9:D10"/>
    <mergeCell ref="B32:C32"/>
    <mergeCell ref="C16:D16"/>
    <mergeCell ref="D32:G32"/>
    <mergeCell ref="B1:D1"/>
    <mergeCell ref="F3:F4"/>
    <mergeCell ref="F5:G5"/>
    <mergeCell ref="C20:D20"/>
    <mergeCell ref="E20:K20"/>
    <mergeCell ref="E16:K16"/>
    <mergeCell ref="E12:K12"/>
    <mergeCell ref="H4:K4"/>
    <mergeCell ref="B7:D7"/>
    <mergeCell ref="H6:K6"/>
    <mergeCell ref="D45:K45"/>
    <mergeCell ref="C24:K24"/>
    <mergeCell ref="C23:K23"/>
    <mergeCell ref="H43:K43"/>
    <mergeCell ref="C13:D15"/>
    <mergeCell ref="E18:K18"/>
    <mergeCell ref="E19:K19"/>
    <mergeCell ref="B17:D17"/>
    <mergeCell ref="B31:C31"/>
    <mergeCell ref="D31:G31"/>
    <mergeCell ref="B2:D5"/>
    <mergeCell ref="E11:K11"/>
    <mergeCell ref="F2:K2"/>
    <mergeCell ref="C12:D12"/>
    <mergeCell ref="C25:K25"/>
    <mergeCell ref="F6:G6"/>
    <mergeCell ref="B6:D6"/>
    <mergeCell ref="G14:K15"/>
    <mergeCell ref="H5:K5"/>
    <mergeCell ref="E2:E5"/>
    <mergeCell ref="E8:K8"/>
    <mergeCell ref="B11:D11"/>
    <mergeCell ref="E7:K7"/>
    <mergeCell ref="C19:D19"/>
    <mergeCell ref="B28:K28"/>
    <mergeCell ref="D35:G35"/>
    <mergeCell ref="F9:G10"/>
    <mergeCell ref="B8:D8"/>
    <mergeCell ref="C26:K26"/>
    <mergeCell ref="E9:E1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3937007874015748" right="0.1968503937007874" top="0.4330708661417323" bottom="0.2755905511811024" header="0.2755905511811024" footer="0.1968503937007874"/>
  <pageSetup fitToHeight="0" horizontalDpi="600" verticalDpi="600" orientation="portrait" paperSize="9" scale="90" r:id="rId3"/>
  <headerFooter alignWithMargins="0">
    <oddHeader>&amp;R&amp;K00-034変更後（新）</oddHeader>
  </headerFooter>
  <rowBreaks count="1" manualBreakCount="1">
    <brk id="21" max="11" man="1"/>
  </rowBreaks>
  <legacyDrawing r:id="rId2"/>
</worksheet>
</file>

<file path=xl/worksheets/sheet11.xml><?xml version="1.0" encoding="utf-8"?>
<worksheet xmlns="http://schemas.openxmlformats.org/spreadsheetml/2006/main" xmlns:r="http://schemas.openxmlformats.org/officeDocument/2006/relationships">
  <sheetPr>
    <tabColor rgb="FF7030A0"/>
  </sheetPr>
  <dimension ref="A1:N52"/>
  <sheetViews>
    <sheetView view="pageBreakPreview" zoomScale="90" zoomScaleNormal="85" zoomScaleSheetLayoutView="90" zoomScalePageLayoutView="0" workbookViewId="0" topLeftCell="A34">
      <selection activeCell="D15" sqref="D15"/>
    </sheetView>
  </sheetViews>
  <sheetFormatPr defaultColWidth="9.00390625" defaultRowHeight="13.5"/>
  <cols>
    <col min="1" max="1" width="1.37890625" style="10" customWidth="1"/>
    <col min="2" max="2" width="43.50390625" style="10" customWidth="1"/>
    <col min="3" max="3" width="5.75390625" style="10" customWidth="1"/>
    <col min="4" max="4" width="18.25390625" style="31" customWidth="1"/>
    <col min="5" max="5" width="29.875" style="32" customWidth="1"/>
    <col min="6" max="6" width="3.375" style="10" customWidth="1"/>
    <col min="7" max="9" width="13.00390625" style="10" customWidth="1"/>
    <col min="10" max="16384" width="9.00390625" style="10" customWidth="1"/>
  </cols>
  <sheetData>
    <row r="1" spans="1:5" ht="21" customHeight="1" thickBot="1">
      <c r="A1" s="945" t="s">
        <v>325</v>
      </c>
      <c r="B1" s="983"/>
      <c r="C1" s="983"/>
      <c r="D1" s="983"/>
      <c r="E1" s="983"/>
    </row>
    <row r="2" spans="1:5" ht="21" customHeight="1" thickBot="1">
      <c r="A2" s="984" t="s">
        <v>298</v>
      </c>
      <c r="B2" s="985"/>
      <c r="C2" s="985"/>
      <c r="D2" s="20" t="s">
        <v>38</v>
      </c>
      <c r="E2" s="21" t="s">
        <v>291</v>
      </c>
    </row>
    <row r="3" spans="1:5" ht="21" customHeight="1">
      <c r="A3" s="476" t="s">
        <v>0</v>
      </c>
      <c r="B3" s="614"/>
      <c r="C3" s="614"/>
      <c r="D3" s="614"/>
      <c r="E3" s="625"/>
    </row>
    <row r="4" spans="1:5" ht="24" customHeight="1">
      <c r="A4" s="986"/>
      <c r="B4" s="229" t="s">
        <v>1</v>
      </c>
      <c r="C4" s="256" t="s">
        <v>330</v>
      </c>
      <c r="D4" s="22" t="s">
        <v>701</v>
      </c>
      <c r="E4" s="23" t="s">
        <v>815</v>
      </c>
    </row>
    <row r="5" spans="1:14" ht="17.25" customHeight="1">
      <c r="A5" s="986"/>
      <c r="B5" s="229" t="s">
        <v>2</v>
      </c>
      <c r="C5" s="256" t="s">
        <v>560</v>
      </c>
      <c r="D5" s="22"/>
      <c r="E5" s="23"/>
      <c r="N5" s="12"/>
    </row>
    <row r="6" spans="1:5" ht="24" customHeight="1">
      <c r="A6" s="986"/>
      <c r="B6" s="229" t="s">
        <v>3</v>
      </c>
      <c r="C6" s="256" t="s">
        <v>330</v>
      </c>
      <c r="D6" s="22" t="s">
        <v>702</v>
      </c>
      <c r="E6" s="23" t="s">
        <v>703</v>
      </c>
    </row>
    <row r="7" spans="1:5" ht="14.25" customHeight="1">
      <c r="A7" s="986"/>
      <c r="B7" s="229" t="s">
        <v>4</v>
      </c>
      <c r="C7" s="256" t="s">
        <v>560</v>
      </c>
      <c r="D7" s="22"/>
      <c r="E7" s="23"/>
    </row>
    <row r="8" spans="1:5" ht="14.25" customHeight="1">
      <c r="A8" s="986"/>
      <c r="B8" s="229" t="s">
        <v>5</v>
      </c>
      <c r="C8" s="256" t="s">
        <v>560</v>
      </c>
      <c r="D8" s="22"/>
      <c r="E8" s="23"/>
    </row>
    <row r="9" spans="1:5" ht="14.25" customHeight="1">
      <c r="A9" s="986"/>
      <c r="B9" s="229" t="s">
        <v>6</v>
      </c>
      <c r="C9" s="256" t="s">
        <v>560</v>
      </c>
      <c r="D9" s="22"/>
      <c r="E9" s="23"/>
    </row>
    <row r="10" spans="1:5" ht="14.25" customHeight="1">
      <c r="A10" s="986"/>
      <c r="B10" s="229" t="s">
        <v>7</v>
      </c>
      <c r="C10" s="256" t="s">
        <v>560</v>
      </c>
      <c r="D10" s="22"/>
      <c r="E10" s="23"/>
    </row>
    <row r="11" spans="1:5" ht="14.25" customHeight="1">
      <c r="A11" s="986"/>
      <c r="B11" s="229" t="s">
        <v>8</v>
      </c>
      <c r="C11" s="256" t="s">
        <v>560</v>
      </c>
      <c r="D11" s="22"/>
      <c r="E11" s="23"/>
    </row>
    <row r="12" spans="1:5" ht="14.25" customHeight="1">
      <c r="A12" s="986"/>
      <c r="B12" s="229" t="s">
        <v>9</v>
      </c>
      <c r="C12" s="256" t="s">
        <v>560</v>
      </c>
      <c r="D12" s="22"/>
      <c r="E12" s="23"/>
    </row>
    <row r="13" spans="1:5" ht="24" customHeight="1">
      <c r="A13" s="986"/>
      <c r="B13" s="229" t="s">
        <v>10</v>
      </c>
      <c r="C13" s="256" t="s">
        <v>330</v>
      </c>
      <c r="D13" s="22" t="s">
        <v>704</v>
      </c>
      <c r="E13" s="23" t="s">
        <v>705</v>
      </c>
    </row>
    <row r="14" spans="1:5" ht="26.25" customHeight="1">
      <c r="A14" s="986"/>
      <c r="B14" s="229" t="s">
        <v>11</v>
      </c>
      <c r="C14" s="256" t="s">
        <v>560</v>
      </c>
      <c r="D14" s="22" t="s">
        <v>912</v>
      </c>
      <c r="E14" s="24" t="s">
        <v>756</v>
      </c>
    </row>
    <row r="15" spans="1:5" ht="26.25" customHeight="1" thickBot="1">
      <c r="A15" s="987"/>
      <c r="B15" s="239" t="s">
        <v>12</v>
      </c>
      <c r="C15" s="256" t="s">
        <v>560</v>
      </c>
      <c r="D15" s="22" t="s">
        <v>912</v>
      </c>
      <c r="E15" s="24" t="s">
        <v>756</v>
      </c>
    </row>
    <row r="16" spans="1:5" ht="18.75" customHeight="1">
      <c r="A16" s="476" t="s">
        <v>13</v>
      </c>
      <c r="B16" s="614"/>
      <c r="C16" s="614"/>
      <c r="D16" s="614"/>
      <c r="E16" s="625"/>
    </row>
    <row r="17" spans="1:5" ht="17.25" customHeight="1">
      <c r="A17" s="986"/>
      <c r="B17" s="229" t="s">
        <v>241</v>
      </c>
      <c r="C17" s="256" t="s">
        <v>560</v>
      </c>
      <c r="D17" s="22"/>
      <c r="E17" s="23"/>
    </row>
    <row r="18" spans="1:5" ht="17.25" customHeight="1">
      <c r="A18" s="986"/>
      <c r="B18" s="229" t="s">
        <v>14</v>
      </c>
      <c r="C18" s="256" t="s">
        <v>560</v>
      </c>
      <c r="D18" s="22"/>
      <c r="E18" s="23"/>
    </row>
    <row r="19" spans="1:6" ht="17.25" customHeight="1">
      <c r="A19" s="986"/>
      <c r="B19" s="229" t="s">
        <v>502</v>
      </c>
      <c r="C19" s="256" t="s">
        <v>560</v>
      </c>
      <c r="D19" s="22"/>
      <c r="E19" s="23"/>
      <c r="F19" s="283"/>
    </row>
    <row r="20" spans="1:6" ht="24" customHeight="1">
      <c r="A20" s="986"/>
      <c r="B20" s="229" t="s">
        <v>15</v>
      </c>
      <c r="C20" s="256" t="s">
        <v>330</v>
      </c>
      <c r="D20" s="22" t="s">
        <v>706</v>
      </c>
      <c r="E20" s="23" t="s">
        <v>815</v>
      </c>
      <c r="F20" s="283"/>
    </row>
    <row r="21" spans="1:5" ht="17.25" customHeight="1">
      <c r="A21" s="986"/>
      <c r="B21" s="229" t="s">
        <v>64</v>
      </c>
      <c r="C21" s="256" t="s">
        <v>330</v>
      </c>
      <c r="D21" s="22"/>
      <c r="E21" s="23"/>
    </row>
    <row r="22" spans="1:5" ht="24" customHeight="1">
      <c r="A22" s="986"/>
      <c r="B22" s="229" t="s">
        <v>16</v>
      </c>
      <c r="C22" s="256" t="s">
        <v>330</v>
      </c>
      <c r="D22" s="22" t="s">
        <v>707</v>
      </c>
      <c r="E22" s="23" t="s">
        <v>708</v>
      </c>
    </row>
    <row r="23" spans="1:11" ht="17.25" customHeight="1">
      <c r="A23" s="986"/>
      <c r="B23" s="229" t="s">
        <v>17</v>
      </c>
      <c r="C23" s="256" t="s">
        <v>330</v>
      </c>
      <c r="D23" s="22"/>
      <c r="E23" s="23"/>
      <c r="F23" s="283"/>
      <c r="K23" s="12"/>
    </row>
    <row r="24" spans="1:6" ht="17.25" customHeight="1">
      <c r="A24" s="986"/>
      <c r="B24" s="224" t="s">
        <v>69</v>
      </c>
      <c r="C24" s="256" t="s">
        <v>330</v>
      </c>
      <c r="D24" s="22"/>
      <c r="E24" s="23"/>
      <c r="F24" s="283"/>
    </row>
    <row r="25" spans="1:5" ht="17.25" customHeight="1" thickBot="1">
      <c r="A25" s="987"/>
      <c r="B25" s="270" t="s">
        <v>242</v>
      </c>
      <c r="C25" s="256" t="s">
        <v>330</v>
      </c>
      <c r="D25" s="25"/>
      <c r="E25" s="26"/>
    </row>
    <row r="26" spans="1:5" ht="34.5" customHeight="1" thickBot="1">
      <c r="A26" s="893" t="s">
        <v>67</v>
      </c>
      <c r="B26" s="895"/>
      <c r="C26" s="27" t="s">
        <v>330</v>
      </c>
      <c r="D26" s="28" t="s">
        <v>709</v>
      </c>
      <c r="E26" s="29" t="s">
        <v>710</v>
      </c>
    </row>
    <row r="27" spans="1:5" ht="21" customHeight="1">
      <c r="A27" s="476" t="s">
        <v>18</v>
      </c>
      <c r="B27" s="614"/>
      <c r="C27" s="614"/>
      <c r="D27" s="614"/>
      <c r="E27" s="625"/>
    </row>
    <row r="28" spans="1:5" ht="24" customHeight="1">
      <c r="A28" s="986"/>
      <c r="B28" s="229" t="s">
        <v>19</v>
      </c>
      <c r="C28" s="256" t="s">
        <v>330</v>
      </c>
      <c r="D28" s="22" t="s">
        <v>701</v>
      </c>
      <c r="E28" s="23" t="s">
        <v>815</v>
      </c>
    </row>
    <row r="29" spans="1:5" ht="17.25" customHeight="1">
      <c r="A29" s="986"/>
      <c r="B29" s="229" t="s">
        <v>20</v>
      </c>
      <c r="C29" s="256" t="s">
        <v>560</v>
      </c>
      <c r="D29" s="22"/>
      <c r="E29" s="23"/>
    </row>
    <row r="30" spans="1:5" ht="24" customHeight="1">
      <c r="A30" s="986"/>
      <c r="B30" s="229" t="s">
        <v>21</v>
      </c>
      <c r="C30" s="256" t="s">
        <v>330</v>
      </c>
      <c r="D30" s="22" t="s">
        <v>702</v>
      </c>
      <c r="E30" s="23" t="s">
        <v>703</v>
      </c>
    </row>
    <row r="31" spans="1:5" ht="14.25" customHeight="1">
      <c r="A31" s="986"/>
      <c r="B31" s="229" t="s">
        <v>22</v>
      </c>
      <c r="C31" s="256" t="s">
        <v>560</v>
      </c>
      <c r="D31" s="22"/>
      <c r="E31" s="23"/>
    </row>
    <row r="32" spans="1:5" ht="14.25" customHeight="1">
      <c r="A32" s="986"/>
      <c r="B32" s="229" t="s">
        <v>23</v>
      </c>
      <c r="C32" s="256" t="s">
        <v>560</v>
      </c>
      <c r="D32" s="22"/>
      <c r="E32" s="23"/>
    </row>
    <row r="33" spans="1:5" ht="14.25" customHeight="1">
      <c r="A33" s="986"/>
      <c r="B33" s="229" t="s">
        <v>24</v>
      </c>
      <c r="C33" s="256" t="s">
        <v>560</v>
      </c>
      <c r="D33" s="22"/>
      <c r="E33" s="23"/>
    </row>
    <row r="34" spans="1:5" ht="14.25" customHeight="1">
      <c r="A34" s="986"/>
      <c r="B34" s="229" t="s">
        <v>25</v>
      </c>
      <c r="C34" s="256" t="s">
        <v>560</v>
      </c>
      <c r="D34" s="22"/>
      <c r="E34" s="23"/>
    </row>
    <row r="35" spans="1:5" ht="14.25" customHeight="1">
      <c r="A35" s="986"/>
      <c r="B35" s="229" t="s">
        <v>26</v>
      </c>
      <c r="C35" s="256" t="s">
        <v>560</v>
      </c>
      <c r="D35" s="22"/>
      <c r="E35" s="23"/>
    </row>
    <row r="36" spans="1:9" ht="14.25" customHeight="1">
      <c r="A36" s="986"/>
      <c r="B36" s="229" t="s">
        <v>27</v>
      </c>
      <c r="C36" s="256" t="s">
        <v>560</v>
      </c>
      <c r="D36" s="22"/>
      <c r="E36" s="23"/>
      <c r="G36" s="30"/>
      <c r="H36" s="30"/>
      <c r="I36" s="30"/>
    </row>
    <row r="37" spans="1:5" ht="24" customHeight="1">
      <c r="A37" s="986"/>
      <c r="B37" s="229" t="s">
        <v>411</v>
      </c>
      <c r="C37" s="256" t="s">
        <v>330</v>
      </c>
      <c r="D37" s="22" t="s">
        <v>711</v>
      </c>
      <c r="E37" s="23" t="s">
        <v>705</v>
      </c>
    </row>
    <row r="38" spans="1:5" ht="26.25" customHeight="1">
      <c r="A38" s="986"/>
      <c r="B38" s="229" t="s">
        <v>28</v>
      </c>
      <c r="C38" s="256" t="s">
        <v>560</v>
      </c>
      <c r="D38" s="22" t="s">
        <v>912</v>
      </c>
      <c r="E38" s="24" t="s">
        <v>756</v>
      </c>
    </row>
    <row r="39" spans="1:5" ht="26.25" customHeight="1" thickBot="1">
      <c r="A39" s="987"/>
      <c r="B39" s="239" t="s">
        <v>29</v>
      </c>
      <c r="C39" s="256" t="s">
        <v>560</v>
      </c>
      <c r="D39" s="22" t="s">
        <v>912</v>
      </c>
      <c r="E39" s="24" t="s">
        <v>756</v>
      </c>
    </row>
    <row r="40" spans="1:5" ht="21" customHeight="1">
      <c r="A40" s="476" t="s">
        <v>30</v>
      </c>
      <c r="B40" s="614"/>
      <c r="C40" s="614"/>
      <c r="D40" s="614"/>
      <c r="E40" s="625"/>
    </row>
    <row r="41" spans="1:5" ht="24" customHeight="1">
      <c r="A41" s="986"/>
      <c r="B41" s="229" t="s">
        <v>31</v>
      </c>
      <c r="C41" s="256" t="s">
        <v>330</v>
      </c>
      <c r="D41" s="22" t="s">
        <v>706</v>
      </c>
      <c r="E41" s="23" t="s">
        <v>815</v>
      </c>
    </row>
    <row r="42" spans="1:14" ht="17.25" customHeight="1">
      <c r="A42" s="986"/>
      <c r="B42" s="229" t="s">
        <v>32</v>
      </c>
      <c r="C42" s="256" t="s">
        <v>560</v>
      </c>
      <c r="D42" s="22"/>
      <c r="E42" s="23"/>
      <c r="H42" s="282"/>
      <c r="I42" s="282"/>
      <c r="J42" s="282"/>
      <c r="K42" s="282"/>
      <c r="N42" s="12"/>
    </row>
    <row r="43" spans="1:5" ht="24" customHeight="1" thickBot="1">
      <c r="A43" s="987"/>
      <c r="B43" s="221" t="s">
        <v>33</v>
      </c>
      <c r="C43" s="244" t="s">
        <v>330</v>
      </c>
      <c r="D43" s="22" t="s">
        <v>707</v>
      </c>
      <c r="E43" s="23" t="s">
        <v>708</v>
      </c>
    </row>
    <row r="44" spans="1:5" ht="24" customHeight="1" thickBot="1">
      <c r="A44" s="893" t="s">
        <v>68</v>
      </c>
      <c r="B44" s="895"/>
      <c r="C44" s="27" t="s">
        <v>330</v>
      </c>
      <c r="D44" s="28" t="s">
        <v>709</v>
      </c>
      <c r="E44" s="29" t="s">
        <v>710</v>
      </c>
    </row>
    <row r="45" spans="1:5" ht="21" customHeight="1">
      <c r="A45" s="476" t="s">
        <v>34</v>
      </c>
      <c r="B45" s="614"/>
      <c r="C45" s="614"/>
      <c r="D45" s="614"/>
      <c r="E45" s="625"/>
    </row>
    <row r="46" spans="1:5" ht="15.75" customHeight="1">
      <c r="A46" s="986"/>
      <c r="B46" s="229" t="s">
        <v>35</v>
      </c>
      <c r="C46" s="256" t="s">
        <v>560</v>
      </c>
      <c r="D46" s="22"/>
      <c r="E46" s="23"/>
    </row>
    <row r="47" spans="1:5" ht="15.75" customHeight="1">
      <c r="A47" s="986"/>
      <c r="B47" s="229" t="s">
        <v>36</v>
      </c>
      <c r="C47" s="256" t="s">
        <v>560</v>
      </c>
      <c r="D47" s="22"/>
      <c r="E47" s="23"/>
    </row>
    <row r="48" spans="1:5" ht="15.75" customHeight="1" thickBot="1">
      <c r="A48" s="987"/>
      <c r="B48" s="239" t="s">
        <v>37</v>
      </c>
      <c r="C48" s="256" t="s">
        <v>560</v>
      </c>
      <c r="D48" s="25"/>
      <c r="E48" s="26"/>
    </row>
    <row r="49" spans="1:5" ht="21" customHeight="1">
      <c r="A49" s="316" t="s">
        <v>924</v>
      </c>
      <c r="B49" s="317"/>
      <c r="C49" s="317"/>
      <c r="D49" s="317"/>
      <c r="E49" s="318"/>
    </row>
    <row r="50" spans="1:5" ht="15.75" customHeight="1">
      <c r="A50" s="988"/>
      <c r="B50" s="312" t="s">
        <v>921</v>
      </c>
      <c r="C50" s="319" t="s">
        <v>560</v>
      </c>
      <c r="D50" s="312"/>
      <c r="E50" s="313"/>
    </row>
    <row r="51" spans="1:5" ht="15.75" customHeight="1">
      <c r="A51" s="988"/>
      <c r="B51" s="312" t="s">
        <v>922</v>
      </c>
      <c r="C51" s="319" t="s">
        <v>560</v>
      </c>
      <c r="D51" s="312"/>
      <c r="E51" s="313"/>
    </row>
    <row r="52" spans="1:5" ht="15.75" customHeight="1" thickBot="1">
      <c r="A52" s="989"/>
      <c r="B52" s="314" t="s">
        <v>923</v>
      </c>
      <c r="C52" s="320" t="s">
        <v>560</v>
      </c>
      <c r="D52" s="314"/>
      <c r="E52" s="315"/>
    </row>
  </sheetData>
  <sheetProtection/>
  <mergeCells count="15">
    <mergeCell ref="A50:A52"/>
    <mergeCell ref="A45:E45"/>
    <mergeCell ref="A46:A48"/>
    <mergeCell ref="A26:B26"/>
    <mergeCell ref="A27:E27"/>
    <mergeCell ref="A28:A39"/>
    <mergeCell ref="A40:E40"/>
    <mergeCell ref="A41:A43"/>
    <mergeCell ref="A44:B44"/>
    <mergeCell ref="A1:E1"/>
    <mergeCell ref="A2:C2"/>
    <mergeCell ref="A3:E3"/>
    <mergeCell ref="A4:A15"/>
    <mergeCell ref="A16:E16"/>
    <mergeCell ref="A17:A25"/>
  </mergeCells>
  <dataValidations count="1">
    <dataValidation type="list" allowBlank="1" showInputMessage="1" showErrorMessage="1" sqref="C4:C15 C28:C39 C17:C26 C41:C44 C46:C48 C50:C52">
      <formula1>"あり,なし"</formula1>
    </dataValidation>
  </dataValidations>
  <printOptions horizontalCentered="1"/>
  <pageMargins left="0.3937007874015748" right="0.1968503937007874" top="0.4330708661417323" bottom="0.2755905511811024" header="0.2755905511811024" footer="0.1968503937007874"/>
  <pageSetup fitToHeight="0" horizontalDpi="600" verticalDpi="600" orientation="portrait" paperSize="9" scale="86" r:id="rId3"/>
  <headerFooter alignWithMargins="0">
    <oddHeader>&amp;R&amp;K00-034変更後（新）</oddHeader>
  </headerFooter>
  <legacyDrawing r:id="rId2"/>
</worksheet>
</file>

<file path=xl/worksheets/sheet12.xml><?xml version="1.0" encoding="utf-8"?>
<worksheet xmlns="http://schemas.openxmlformats.org/spreadsheetml/2006/main" xmlns:r="http://schemas.openxmlformats.org/officeDocument/2006/relationships">
  <sheetPr>
    <tabColor indexed="53"/>
  </sheetPr>
  <dimension ref="A1:W82"/>
  <sheetViews>
    <sheetView view="pageBreakPreview" zoomScaleNormal="85" zoomScaleSheetLayoutView="100" zoomScalePageLayoutView="0" workbookViewId="0" topLeftCell="A61">
      <selection activeCell="C37" sqref="C37:K37"/>
    </sheetView>
  </sheetViews>
  <sheetFormatPr defaultColWidth="9.00390625" defaultRowHeight="13.5"/>
  <cols>
    <col min="1" max="1" width="2.75390625" style="11" customWidth="1"/>
    <col min="2" max="2" width="4.375" style="11" customWidth="1"/>
    <col min="3" max="3" width="5.625" style="11" customWidth="1"/>
    <col min="4" max="4" width="4.375" style="11" customWidth="1"/>
    <col min="5" max="5" width="11.50390625" style="11" customWidth="1"/>
    <col min="6" max="6" width="11.125" style="11" customWidth="1"/>
    <col min="7" max="11" width="8.625" style="11" customWidth="1"/>
    <col min="12" max="12" width="7.625" style="11" customWidth="1"/>
    <col min="13" max="13" width="8.625" style="11" customWidth="1"/>
    <col min="14" max="14" width="3.375" style="11" customWidth="1"/>
    <col min="15" max="15" width="5.50390625" style="12" customWidth="1"/>
    <col min="16" max="17" width="13.00390625" style="12" customWidth="1"/>
    <col min="18" max="16384" width="9.00390625" style="12" customWidth="1"/>
  </cols>
  <sheetData>
    <row r="1" spans="2:16" ht="21" customHeight="1">
      <c r="B1" s="1037" t="s">
        <v>537</v>
      </c>
      <c r="C1" s="706"/>
      <c r="D1" s="706"/>
      <c r="E1" s="706"/>
      <c r="F1" s="706"/>
      <c r="G1" s="706"/>
      <c r="H1" s="706"/>
      <c r="I1" s="706"/>
      <c r="J1" s="706"/>
      <c r="K1" s="706"/>
      <c r="L1" s="706"/>
      <c r="M1" s="706"/>
      <c r="N1" s="706"/>
      <c r="O1" s="706"/>
      <c r="P1" s="706"/>
    </row>
    <row r="2" spans="2:16" ht="21" customHeight="1">
      <c r="B2" s="706"/>
      <c r="C2" s="706"/>
      <c r="D2" s="706"/>
      <c r="E2" s="706"/>
      <c r="F2" s="706"/>
      <c r="G2" s="706"/>
      <c r="H2" s="706"/>
      <c r="I2" s="706"/>
      <c r="J2" s="706"/>
      <c r="K2" s="706"/>
      <c r="L2" s="706"/>
      <c r="M2" s="706"/>
      <c r="N2" s="706"/>
      <c r="O2" s="706"/>
      <c r="P2" s="706"/>
    </row>
    <row r="3" spans="2:23" ht="21" customHeight="1">
      <c r="B3" s="271" t="s">
        <v>425</v>
      </c>
      <c r="C3" s="232"/>
      <c r="D3" s="232"/>
      <c r="E3" s="232"/>
      <c r="F3" s="232"/>
      <c r="G3" s="33" t="s">
        <v>429</v>
      </c>
      <c r="H3" s="34">
        <f>IF(ISERROR(VLOOKUP(G3,R2:S10,2,FALSE)),"",VLOOKUP(G3,R2:S10,2,FALSE))</f>
        <v>10.54</v>
      </c>
      <c r="I3" s="34"/>
      <c r="J3" s="232"/>
      <c r="K3" s="271"/>
      <c r="L3" s="271"/>
      <c r="M3" s="271"/>
      <c r="N3" s="264"/>
      <c r="Q3" s="35"/>
      <c r="R3" s="36" t="s">
        <v>424</v>
      </c>
      <c r="S3" s="37">
        <v>10.9</v>
      </c>
      <c r="T3" s="35"/>
      <c r="U3" s="35"/>
      <c r="V3" s="36"/>
      <c r="W3" s="37"/>
    </row>
    <row r="4" spans="2:23" ht="21" customHeight="1">
      <c r="B4" s="271" t="s">
        <v>771</v>
      </c>
      <c r="C4" s="232"/>
      <c r="D4" s="232"/>
      <c r="E4" s="232"/>
      <c r="F4" s="232"/>
      <c r="G4" s="33"/>
      <c r="H4" s="34"/>
      <c r="I4" s="34"/>
      <c r="J4" s="232"/>
      <c r="K4" s="271"/>
      <c r="L4" s="271"/>
      <c r="M4" s="271"/>
      <c r="O4" s="36"/>
      <c r="P4" s="37"/>
      <c r="Q4" s="35"/>
      <c r="R4" s="36" t="s">
        <v>426</v>
      </c>
      <c r="S4" s="37">
        <v>10.72</v>
      </c>
      <c r="T4" s="35"/>
      <c r="U4" s="35"/>
      <c r="V4" s="36"/>
      <c r="W4" s="37"/>
    </row>
    <row r="5" spans="2:23" ht="21" customHeight="1" thickBot="1">
      <c r="B5" s="271" t="s">
        <v>803</v>
      </c>
      <c r="C5" s="232"/>
      <c r="D5" s="232"/>
      <c r="E5" s="232"/>
      <c r="F5" s="232"/>
      <c r="G5" s="33"/>
      <c r="H5" s="34"/>
      <c r="I5" s="34"/>
      <c r="J5" s="232"/>
      <c r="K5" s="271"/>
      <c r="L5" s="271"/>
      <c r="M5" s="271"/>
      <c r="O5" s="36"/>
      <c r="P5" s="37"/>
      <c r="Q5" s="35"/>
      <c r="R5" s="36" t="s">
        <v>427</v>
      </c>
      <c r="S5" s="37">
        <v>10.68</v>
      </c>
      <c r="T5" s="35"/>
      <c r="U5" s="35"/>
      <c r="V5" s="36"/>
      <c r="W5" s="37"/>
    </row>
    <row r="6" spans="2:23" ht="21" customHeight="1">
      <c r="B6" s="1033" t="s">
        <v>428</v>
      </c>
      <c r="C6" s="1034"/>
      <c r="D6" s="1034"/>
      <c r="E6" s="1034"/>
      <c r="F6" s="1034"/>
      <c r="G6" s="1034"/>
      <c r="H6" s="1035" t="s">
        <v>652</v>
      </c>
      <c r="I6" s="1035"/>
      <c r="J6" s="1036" t="s">
        <v>653</v>
      </c>
      <c r="K6" s="1036"/>
      <c r="L6" s="1038" t="s">
        <v>373</v>
      </c>
      <c r="M6" s="1039"/>
      <c r="O6" s="36"/>
      <c r="P6" s="37"/>
      <c r="Q6" s="35"/>
      <c r="R6" s="36" t="s">
        <v>429</v>
      </c>
      <c r="S6" s="37">
        <v>10.54</v>
      </c>
      <c r="T6" s="35"/>
      <c r="U6" s="35"/>
      <c r="V6" s="36"/>
      <c r="W6" s="37"/>
    </row>
    <row r="7" spans="2:23" ht="21" customHeight="1">
      <c r="B7" s="1028" t="s">
        <v>171</v>
      </c>
      <c r="C7" s="805"/>
      <c r="D7" s="805"/>
      <c r="E7" s="805"/>
      <c r="F7" s="805"/>
      <c r="G7" s="38" t="s">
        <v>430</v>
      </c>
      <c r="H7" s="38" t="s">
        <v>431</v>
      </c>
      <c r="I7" s="39" t="s">
        <v>432</v>
      </c>
      <c r="J7" s="40" t="s">
        <v>431</v>
      </c>
      <c r="K7" s="41" t="s">
        <v>432</v>
      </c>
      <c r="L7" s="1029"/>
      <c r="M7" s="1030"/>
      <c r="O7" s="36"/>
      <c r="P7" s="37"/>
      <c r="Q7" s="35"/>
      <c r="R7" s="36" t="s">
        <v>433</v>
      </c>
      <c r="S7" s="37">
        <v>10.45</v>
      </c>
      <c r="T7" s="35"/>
      <c r="U7" s="35"/>
      <c r="V7" s="36"/>
      <c r="W7" s="37"/>
    </row>
    <row r="8" spans="2:23" ht="21" customHeight="1">
      <c r="B8" s="1028" t="s">
        <v>193</v>
      </c>
      <c r="C8" s="805"/>
      <c r="D8" s="805"/>
      <c r="E8" s="805"/>
      <c r="F8" s="805"/>
      <c r="G8" s="297" t="s">
        <v>841</v>
      </c>
      <c r="H8" s="42">
        <f>IF(ISERROR(ROUNDDOWN($G8*$H$3,0)),"",ROUNDDOWN($G8*$H$3,0))</f>
        <v>1918</v>
      </c>
      <c r="I8" s="298">
        <f>IF(ISERROR(H8-ROUNDDOWN(H8/10*9,0)),"",H8-ROUNDDOWN(H8/10*9,0))</f>
        <v>192</v>
      </c>
      <c r="J8" s="43">
        <f>IF(ISERROR(ROUNDDOWN($G8*$H$3*J$6,0)),"",ROUNDDOWN($G8*$H$3*J$6,0))</f>
        <v>57548</v>
      </c>
      <c r="K8" s="43">
        <f>IF(ISERROR(J8-ROUNDDOWN(J8/10*9,0)),"",J8-ROUNDDOWN(J8/10*9,0))</f>
        <v>5755</v>
      </c>
      <c r="L8" s="1029"/>
      <c r="M8" s="1030"/>
      <c r="O8" s="36"/>
      <c r="P8" s="37"/>
      <c r="Q8" s="35"/>
      <c r="R8" s="36" t="s">
        <v>434</v>
      </c>
      <c r="S8" s="37">
        <v>10.27</v>
      </c>
      <c r="T8" s="35"/>
      <c r="U8" s="35"/>
      <c r="V8" s="36"/>
      <c r="W8" s="37"/>
    </row>
    <row r="9" spans="2:23" ht="21" customHeight="1">
      <c r="B9" s="1028" t="s">
        <v>194</v>
      </c>
      <c r="C9" s="805"/>
      <c r="D9" s="805"/>
      <c r="E9" s="805"/>
      <c r="F9" s="805"/>
      <c r="G9" s="297" t="s">
        <v>842</v>
      </c>
      <c r="H9" s="42">
        <f aca="true" t="shared" si="0" ref="H9:H14">IF(ISERROR(ROUNDDOWN($G9*$H$3,0)),"",ROUNDDOWN($G9*$H$3,0))</f>
        <v>3277</v>
      </c>
      <c r="I9" s="298">
        <f aca="true" t="shared" si="1" ref="I9:I14">IF(ISERROR(H9-ROUNDDOWN(H9/10*9,0)),"",H9-ROUNDDOWN(H9/10*9,0))</f>
        <v>328</v>
      </c>
      <c r="J9" s="43">
        <f aca="true" t="shared" si="2" ref="J9:J14">IF(ISERROR(ROUNDDOWN($G9*$H$3*J$6,0)),"",ROUNDDOWN($G9*$H$3*J$6,0))</f>
        <v>98338</v>
      </c>
      <c r="K9" s="43">
        <f aca="true" t="shared" si="3" ref="K9:K14">IF(ISERROR(J9-ROUNDDOWN(J9/10*9,0)),"",J9-ROUNDDOWN(J9/10*9,0))</f>
        <v>9834</v>
      </c>
      <c r="L9" s="1029"/>
      <c r="M9" s="1030"/>
      <c r="O9" s="36"/>
      <c r="P9" s="37"/>
      <c r="Q9" s="35"/>
      <c r="R9" s="36" t="s">
        <v>435</v>
      </c>
      <c r="S9" s="37">
        <v>10.14</v>
      </c>
      <c r="T9" s="35"/>
      <c r="U9" s="35"/>
      <c r="V9" s="36"/>
      <c r="W9" s="37"/>
    </row>
    <row r="10" spans="2:23" ht="21" customHeight="1">
      <c r="B10" s="1028" t="s">
        <v>195</v>
      </c>
      <c r="C10" s="805"/>
      <c r="D10" s="805"/>
      <c r="E10" s="805"/>
      <c r="F10" s="805"/>
      <c r="G10" s="299">
        <v>538</v>
      </c>
      <c r="H10" s="42">
        <f t="shared" si="0"/>
        <v>5670</v>
      </c>
      <c r="I10" s="298">
        <f t="shared" si="1"/>
        <v>567</v>
      </c>
      <c r="J10" s="43">
        <f t="shared" si="2"/>
        <v>170115</v>
      </c>
      <c r="K10" s="43">
        <f t="shared" si="3"/>
        <v>17012</v>
      </c>
      <c r="L10" s="1029"/>
      <c r="M10" s="1030"/>
      <c r="O10" s="36"/>
      <c r="P10" s="37"/>
      <c r="Q10" s="35"/>
      <c r="R10" s="36" t="s">
        <v>48</v>
      </c>
      <c r="S10" s="37">
        <v>10</v>
      </c>
      <c r="T10" s="35"/>
      <c r="U10" s="35"/>
      <c r="V10" s="36"/>
      <c r="W10" s="37"/>
    </row>
    <row r="11" spans="2:23" ht="21" customHeight="1">
      <c r="B11" s="1028" t="s">
        <v>196</v>
      </c>
      <c r="C11" s="805"/>
      <c r="D11" s="805"/>
      <c r="E11" s="805"/>
      <c r="F11" s="805"/>
      <c r="G11" s="299">
        <v>604</v>
      </c>
      <c r="H11" s="42">
        <f t="shared" si="0"/>
        <v>6366</v>
      </c>
      <c r="I11" s="298">
        <f t="shared" si="1"/>
        <v>637</v>
      </c>
      <c r="J11" s="43">
        <f t="shared" si="2"/>
        <v>190984</v>
      </c>
      <c r="K11" s="43">
        <f t="shared" si="3"/>
        <v>19099</v>
      </c>
      <c r="L11" s="1029"/>
      <c r="M11" s="1030"/>
      <c r="O11" s="36"/>
      <c r="P11" s="37"/>
      <c r="Q11" s="35"/>
      <c r="R11" s="35"/>
      <c r="S11" s="35"/>
      <c r="T11" s="35"/>
      <c r="U11" s="35"/>
      <c r="V11" s="35"/>
      <c r="W11" s="35"/>
    </row>
    <row r="12" spans="2:23" ht="21" customHeight="1">
      <c r="B12" s="1028" t="s">
        <v>197</v>
      </c>
      <c r="C12" s="805"/>
      <c r="D12" s="805"/>
      <c r="E12" s="805"/>
      <c r="F12" s="805"/>
      <c r="G12" s="299">
        <v>674</v>
      </c>
      <c r="H12" s="42">
        <f t="shared" si="0"/>
        <v>7103</v>
      </c>
      <c r="I12" s="298">
        <f t="shared" si="1"/>
        <v>711</v>
      </c>
      <c r="J12" s="43">
        <f t="shared" si="2"/>
        <v>213118</v>
      </c>
      <c r="K12" s="43">
        <f t="shared" si="3"/>
        <v>21312</v>
      </c>
      <c r="L12" s="1029"/>
      <c r="M12" s="1030"/>
      <c r="O12" s="35"/>
      <c r="P12" s="35"/>
      <c r="Q12" s="35"/>
      <c r="R12" s="35"/>
      <c r="S12" s="35"/>
      <c r="T12" s="35"/>
      <c r="U12" s="35"/>
      <c r="V12" s="35"/>
      <c r="W12" s="35"/>
    </row>
    <row r="13" spans="1:23" s="45" customFormat="1" ht="21" customHeight="1">
      <c r="A13" s="44"/>
      <c r="B13" s="1028" t="s">
        <v>198</v>
      </c>
      <c r="C13" s="805"/>
      <c r="D13" s="805"/>
      <c r="E13" s="805"/>
      <c r="F13" s="805"/>
      <c r="G13" s="299">
        <v>738</v>
      </c>
      <c r="H13" s="42">
        <f t="shared" si="0"/>
        <v>7778</v>
      </c>
      <c r="I13" s="298">
        <f t="shared" si="1"/>
        <v>778</v>
      </c>
      <c r="J13" s="43">
        <f t="shared" si="2"/>
        <v>233355</v>
      </c>
      <c r="K13" s="43">
        <f t="shared" si="3"/>
        <v>23336</v>
      </c>
      <c r="L13" s="1029"/>
      <c r="M13" s="1030"/>
      <c r="N13" s="11"/>
      <c r="O13" s="35"/>
      <c r="P13" s="35"/>
      <c r="Q13" s="35"/>
      <c r="R13" s="35"/>
      <c r="S13" s="35"/>
      <c r="T13" s="35"/>
      <c r="U13" s="35"/>
      <c r="V13" s="35"/>
      <c r="W13" s="35"/>
    </row>
    <row r="14" spans="2:23" ht="21" customHeight="1" thickBot="1">
      <c r="B14" s="1031" t="s">
        <v>199</v>
      </c>
      <c r="C14" s="1032"/>
      <c r="D14" s="1032"/>
      <c r="E14" s="1032"/>
      <c r="F14" s="1032"/>
      <c r="G14" s="300">
        <v>807</v>
      </c>
      <c r="H14" s="42">
        <f t="shared" si="0"/>
        <v>8505</v>
      </c>
      <c r="I14" s="298">
        <f t="shared" si="1"/>
        <v>851</v>
      </c>
      <c r="J14" s="43">
        <f t="shared" si="2"/>
        <v>255173</v>
      </c>
      <c r="K14" s="43">
        <f t="shared" si="3"/>
        <v>25518</v>
      </c>
      <c r="L14" s="1029"/>
      <c r="M14" s="1030"/>
      <c r="N14" s="44"/>
      <c r="O14" s="35"/>
      <c r="P14" s="35"/>
      <c r="Q14" s="35"/>
      <c r="R14" s="36" t="s">
        <v>436</v>
      </c>
      <c r="S14" s="35">
        <v>12</v>
      </c>
      <c r="T14" s="35"/>
      <c r="U14" s="35"/>
      <c r="V14" s="36"/>
      <c r="W14" s="35"/>
    </row>
    <row r="15" spans="2:23" ht="21" customHeight="1">
      <c r="B15" s="1033"/>
      <c r="C15" s="1034"/>
      <c r="D15" s="1034"/>
      <c r="E15" s="1034"/>
      <c r="F15" s="46"/>
      <c r="G15" s="47"/>
      <c r="H15" s="1035" t="s">
        <v>843</v>
      </c>
      <c r="I15" s="1035"/>
      <c r="J15" s="1036" t="s">
        <v>844</v>
      </c>
      <c r="K15" s="1036"/>
      <c r="L15" s="632"/>
      <c r="M15" s="872"/>
      <c r="O15" s="36"/>
      <c r="P15" s="35"/>
      <c r="Q15" s="35"/>
      <c r="R15" s="36" t="s">
        <v>437</v>
      </c>
      <c r="S15" s="35">
        <v>10</v>
      </c>
      <c r="T15" s="35"/>
      <c r="U15" s="35"/>
      <c r="V15" s="36"/>
      <c r="W15" s="35"/>
    </row>
    <row r="16" spans="2:23" ht="21" customHeight="1">
      <c r="B16" s="680" t="s">
        <v>438</v>
      </c>
      <c r="C16" s="790"/>
      <c r="D16" s="790"/>
      <c r="E16" s="681"/>
      <c r="F16" s="48" t="s">
        <v>845</v>
      </c>
      <c r="G16" s="38" t="s">
        <v>846</v>
      </c>
      <c r="H16" s="39" t="s">
        <v>431</v>
      </c>
      <c r="I16" s="39" t="s">
        <v>432</v>
      </c>
      <c r="J16" s="39" t="s">
        <v>431</v>
      </c>
      <c r="K16" s="41" t="s">
        <v>432</v>
      </c>
      <c r="L16" s="541" t="s">
        <v>847</v>
      </c>
      <c r="M16" s="597"/>
      <c r="O16" s="36"/>
      <c r="P16" s="35"/>
      <c r="Q16" s="35"/>
      <c r="R16" s="36" t="s">
        <v>53</v>
      </c>
      <c r="S16" s="35">
        <v>80</v>
      </c>
      <c r="T16" s="35"/>
      <c r="U16" s="35"/>
      <c r="V16" s="36"/>
      <c r="W16" s="35"/>
    </row>
    <row r="17" spans="2:23" ht="21" customHeight="1">
      <c r="B17" s="49" t="s">
        <v>102</v>
      </c>
      <c r="C17" s="50"/>
      <c r="D17" s="50"/>
      <c r="E17" s="50"/>
      <c r="F17" s="50" t="s">
        <v>560</v>
      </c>
      <c r="G17" s="42">
        <f>IF(F17="あり",S14,"")</f>
      </c>
      <c r="H17" s="42">
        <f>IF($G17="","",ROUNDDOWN(G17*$H$3,0))</f>
      </c>
      <c r="I17" s="42">
        <f aca="true" t="shared" si="4" ref="I17:I23">IF(G17="","",H17-ROUNDDOWN(H17/10*9,0))</f>
      </c>
      <c r="J17" s="42">
        <f>IF(G17="","",ROUNDDOWN($G17*$H$3*J$15,0))</f>
      </c>
      <c r="K17" s="42">
        <f>IF(G17="","",J17-ROUNDDOWN(J17/10*9,0))</f>
      </c>
      <c r="L17" s="1007"/>
      <c r="M17" s="995"/>
      <c r="O17" s="36"/>
      <c r="P17" s="35"/>
      <c r="Q17" s="35"/>
      <c r="R17" s="36" t="s">
        <v>439</v>
      </c>
      <c r="S17" s="35">
        <v>144</v>
      </c>
      <c r="T17" s="35"/>
      <c r="U17" s="35"/>
      <c r="V17" s="36"/>
      <c r="W17" s="35"/>
    </row>
    <row r="18" spans="2:23" ht="21" customHeight="1">
      <c r="B18" s="49" t="s">
        <v>103</v>
      </c>
      <c r="C18" s="50"/>
      <c r="D18" s="50"/>
      <c r="E18" s="50"/>
      <c r="F18" s="50" t="s">
        <v>330</v>
      </c>
      <c r="G18" s="42">
        <f>IF(F18="あり",S15,"")</f>
        <v>10</v>
      </c>
      <c r="H18" s="42">
        <f>IF($G18="","",ROUNDDOWN(G18*$H$3,0))</f>
        <v>105</v>
      </c>
      <c r="I18" s="42">
        <f t="shared" si="4"/>
        <v>11</v>
      </c>
      <c r="J18" s="42">
        <f>IF(G18="","",ROUNDDOWN($G18*$H$3*J$15,0))</f>
        <v>3162</v>
      </c>
      <c r="K18" s="42">
        <f>IF(G18="","",J18-ROUNDDOWN(J18/10*9,0))</f>
        <v>317</v>
      </c>
      <c r="L18" s="1007"/>
      <c r="M18" s="995"/>
      <c r="O18" s="36"/>
      <c r="P18" s="35"/>
      <c r="Q18" s="35"/>
      <c r="R18" s="36" t="s">
        <v>440</v>
      </c>
      <c r="S18" s="35">
        <v>680</v>
      </c>
      <c r="T18" s="35"/>
      <c r="U18" s="35"/>
      <c r="V18" s="36"/>
      <c r="W18" s="35"/>
    </row>
    <row r="19" spans="2:23" ht="21" customHeight="1">
      <c r="B19" s="237" t="s">
        <v>104</v>
      </c>
      <c r="C19" s="238"/>
      <c r="D19" s="238"/>
      <c r="E19" s="238"/>
      <c r="F19" s="50" t="s">
        <v>330</v>
      </c>
      <c r="G19" s="42">
        <f>IF(F19="あり",S16,"")</f>
        <v>80</v>
      </c>
      <c r="H19" s="51" t="str">
        <f>IF($G19="","","-")</f>
        <v>-</v>
      </c>
      <c r="I19" s="51" t="str">
        <f>IF($G19="","","-")</f>
        <v>-</v>
      </c>
      <c r="J19" s="42">
        <f>IF(G19="","",ROUNDDOWN($G19*$H$3,0))</f>
        <v>843</v>
      </c>
      <c r="K19" s="42">
        <f>IF(G19="","",J19-ROUNDDOWN(J19/10*9,0))</f>
        <v>85</v>
      </c>
      <c r="L19" s="1007"/>
      <c r="M19" s="995"/>
      <c r="O19" s="36"/>
      <c r="P19" s="35"/>
      <c r="Q19" s="35"/>
      <c r="R19" s="36" t="s">
        <v>441</v>
      </c>
      <c r="S19" s="35">
        <v>1280</v>
      </c>
      <c r="T19" s="35"/>
      <c r="U19" s="35"/>
      <c r="V19" s="36"/>
      <c r="W19" s="35"/>
    </row>
    <row r="20" spans="2:23" ht="21" customHeight="1">
      <c r="B20" s="1018" t="s">
        <v>105</v>
      </c>
      <c r="C20" s="1019"/>
      <c r="D20" s="1019"/>
      <c r="E20" s="1020"/>
      <c r="F20" s="1027" t="s">
        <v>330</v>
      </c>
      <c r="G20" s="42">
        <v>72</v>
      </c>
      <c r="H20" s="43">
        <f aca="true" t="shared" si="5" ref="H20:H25">IF($G20="","",ROUNDDOWN(G20*$H$3,0))</f>
        <v>758</v>
      </c>
      <c r="I20" s="43">
        <f>IF(G20="","",H20-ROUNDDOWN(H20/10*9,0))</f>
        <v>76</v>
      </c>
      <c r="J20" s="43" t="str">
        <f aca="true" t="shared" si="6" ref="J20:K23">IF($G20="","","-")</f>
        <v>-</v>
      </c>
      <c r="K20" s="43" t="str">
        <f t="shared" si="6"/>
        <v>-</v>
      </c>
      <c r="L20" s="287"/>
      <c r="M20" s="286"/>
      <c r="O20" s="36"/>
      <c r="P20" s="35"/>
      <c r="Q20" s="35"/>
      <c r="R20" s="36"/>
      <c r="S20" s="35"/>
      <c r="T20" s="35"/>
      <c r="U20" s="35"/>
      <c r="V20" s="36"/>
      <c r="W20" s="35"/>
    </row>
    <row r="21" spans="2:23" ht="21" customHeight="1">
      <c r="B21" s="1021"/>
      <c r="C21" s="1022"/>
      <c r="D21" s="1022"/>
      <c r="E21" s="1023"/>
      <c r="F21" s="974"/>
      <c r="G21" s="42">
        <f>IF(F20="あり",S17,"")</f>
        <v>144</v>
      </c>
      <c r="H21" s="42">
        <f t="shared" si="5"/>
        <v>1517</v>
      </c>
      <c r="I21" s="42">
        <f t="shared" si="4"/>
        <v>152</v>
      </c>
      <c r="J21" s="51" t="str">
        <f t="shared" si="6"/>
        <v>-</v>
      </c>
      <c r="K21" s="51" t="str">
        <f t="shared" si="6"/>
        <v>-</v>
      </c>
      <c r="L21" s="1016"/>
      <c r="M21" s="1017"/>
      <c r="O21" s="36"/>
      <c r="P21" s="35"/>
      <c r="Q21" s="35"/>
      <c r="R21" s="36" t="s">
        <v>442</v>
      </c>
      <c r="S21" s="35">
        <v>3</v>
      </c>
      <c r="T21" s="35">
        <v>4</v>
      </c>
      <c r="U21" s="35"/>
      <c r="V21" s="36"/>
      <c r="W21" s="35"/>
    </row>
    <row r="22" spans="2:23" ht="21" customHeight="1">
      <c r="B22" s="1021"/>
      <c r="C22" s="1022"/>
      <c r="D22" s="1022"/>
      <c r="E22" s="1023"/>
      <c r="F22" s="974"/>
      <c r="G22" s="43">
        <f>IF(F20="あり",S18,"")</f>
        <v>680</v>
      </c>
      <c r="H22" s="43">
        <f t="shared" si="5"/>
        <v>7167</v>
      </c>
      <c r="I22" s="43">
        <f t="shared" si="4"/>
        <v>717</v>
      </c>
      <c r="J22" s="51" t="str">
        <f t="shared" si="6"/>
        <v>-</v>
      </c>
      <c r="K22" s="51" t="str">
        <f t="shared" si="6"/>
        <v>-</v>
      </c>
      <c r="L22" s="1016"/>
      <c r="M22" s="1017"/>
      <c r="O22" s="36"/>
      <c r="P22" s="35"/>
      <c r="Q22" s="35"/>
      <c r="R22" s="36" t="s">
        <v>443</v>
      </c>
      <c r="S22" s="35">
        <v>22</v>
      </c>
      <c r="T22" s="35">
        <v>12</v>
      </c>
      <c r="U22" s="35">
        <v>6</v>
      </c>
      <c r="V22" s="36"/>
      <c r="W22" s="35"/>
    </row>
    <row r="23" spans="2:23" ht="21" customHeight="1">
      <c r="B23" s="1024"/>
      <c r="C23" s="1025"/>
      <c r="D23" s="1025"/>
      <c r="E23" s="1026"/>
      <c r="F23" s="975"/>
      <c r="G23" s="43">
        <f>IF(F20="あり",S19,"")</f>
        <v>1280</v>
      </c>
      <c r="H23" s="43">
        <f t="shared" si="5"/>
        <v>13491</v>
      </c>
      <c r="I23" s="43">
        <f t="shared" si="4"/>
        <v>1350</v>
      </c>
      <c r="J23" s="51" t="str">
        <f t="shared" si="6"/>
        <v>-</v>
      </c>
      <c r="K23" s="51" t="str">
        <f t="shared" si="6"/>
        <v>-</v>
      </c>
      <c r="L23" s="1007"/>
      <c r="M23" s="995"/>
      <c r="O23" s="36"/>
      <c r="P23" s="35"/>
      <c r="Q23" s="35"/>
      <c r="R23" s="35" t="s">
        <v>444</v>
      </c>
      <c r="S23" s="35" t="s">
        <v>757</v>
      </c>
      <c r="T23" s="35"/>
      <c r="U23" s="35"/>
      <c r="V23" s="35"/>
      <c r="W23" s="35"/>
    </row>
    <row r="24" spans="2:23" ht="21" customHeight="1">
      <c r="B24" s="766" t="s">
        <v>106</v>
      </c>
      <c r="C24" s="539"/>
      <c r="D24" s="539"/>
      <c r="E24" s="539"/>
      <c r="F24" s="50" t="s">
        <v>560</v>
      </c>
      <c r="G24" s="42">
        <f>IF(F24="（Ⅰ）",S21,IF(F24="（Ⅱ）",T21,""))</f>
      </c>
      <c r="H24" s="42">
        <f t="shared" si="5"/>
      </c>
      <c r="I24" s="42">
        <f>IF(G24="","",H24-ROUNDDOWN(H24/10*9,0))</f>
      </c>
      <c r="J24" s="42">
        <f>IF(G24="","",ROUNDDOWN($G24*$H$3*J$15,0))</f>
      </c>
      <c r="K24" s="122">
        <f>IF(G24="","",J24-ROUNDDOWN(J24/10*9,0))</f>
      </c>
      <c r="L24" s="1007"/>
      <c r="M24" s="995"/>
      <c r="O24" s="35"/>
      <c r="P24" s="35"/>
      <c r="Q24" s="35"/>
      <c r="R24" s="35"/>
      <c r="S24" s="35" t="s">
        <v>809</v>
      </c>
      <c r="T24" s="35"/>
      <c r="U24" s="35"/>
      <c r="V24" s="35"/>
      <c r="W24" s="35"/>
    </row>
    <row r="25" spans="2:23" ht="21" customHeight="1">
      <c r="B25" s="1006" t="s">
        <v>107</v>
      </c>
      <c r="C25" s="617"/>
      <c r="D25" s="617"/>
      <c r="E25" s="617"/>
      <c r="F25" s="255" t="s">
        <v>606</v>
      </c>
      <c r="G25" s="42">
        <f>IF(F25="（Ⅰ）イ",S22,IF(F25="（Ⅰ）ロ",T22,IF(F25="（Ⅱ）",U22,IF(F25="（Ⅲ）",U22,""))))</f>
        <v>22</v>
      </c>
      <c r="H25" s="42">
        <f t="shared" si="5"/>
        <v>231</v>
      </c>
      <c r="I25" s="42">
        <f>IF(G25="","",H25-ROUNDDOWN(H25/10*9,0))</f>
        <v>24</v>
      </c>
      <c r="J25" s="42">
        <f>IF(G25="","",ROUNDDOWN($G25*$H$3*J$15,0))</f>
        <v>6956</v>
      </c>
      <c r="K25" s="42">
        <f>IF(G25="","",J25-ROUNDDOWN(J25/10*9,0))</f>
        <v>696</v>
      </c>
      <c r="L25" s="1007"/>
      <c r="M25" s="995"/>
      <c r="O25" s="35"/>
      <c r="P25" s="35"/>
      <c r="Q25" s="35"/>
      <c r="R25" s="35"/>
      <c r="S25" s="35" t="s">
        <v>445</v>
      </c>
      <c r="T25" s="35"/>
      <c r="U25" s="35"/>
      <c r="V25" s="35"/>
      <c r="W25" s="35"/>
    </row>
    <row r="26" spans="2:23" ht="21" customHeight="1">
      <c r="B26" s="91" t="s">
        <v>446</v>
      </c>
      <c r="C26" s="90"/>
      <c r="D26" s="90"/>
      <c r="E26" s="90"/>
      <c r="F26" s="90" t="s">
        <v>605</v>
      </c>
      <c r="G26" s="1008" t="str">
        <f>IF(F26="なし","-",IF(F26="（Ⅰ）",S23,IF(F26="（Ⅱ）",S24,IF(F26="（Ⅲ）",S25,IF(F26="（Ⅳ）",S26,"")))))</f>
        <v>（（介護予防）特定施設入居者生活介護＋加算単位数）×8.2%</v>
      </c>
      <c r="H26" s="1009">
        <f>IF(G26="（Ⅰ）イ",Q24,IF(G26="（Ⅰ）ロ",R23,IF(G26="（Ⅱ）",S23,IF(G26="（Ⅲ）",S23,""))))</f>
      </c>
      <c r="I26" s="1009">
        <f aca="true" t="shared" si="7" ref="I26:K27">IF(H26="（Ⅰ）イ",R23,IF(H26="（Ⅰ）ロ",S23,IF(H26="（Ⅱ）",T23,IF(H26="（Ⅲ）",T23,""))))</f>
      </c>
      <c r="J26" s="1009">
        <f t="shared" si="7"/>
      </c>
      <c r="K26" s="1010">
        <f t="shared" si="7"/>
      </c>
      <c r="L26" s="1011"/>
      <c r="M26" s="1012"/>
      <c r="O26" s="35"/>
      <c r="P26" s="35"/>
      <c r="Q26" s="35"/>
      <c r="R26" s="35"/>
      <c r="S26" s="35" t="s">
        <v>447</v>
      </c>
      <c r="T26" s="35"/>
      <c r="U26" s="35"/>
      <c r="V26" s="35"/>
      <c r="W26" s="35"/>
    </row>
    <row r="27" spans="2:23" ht="21" customHeight="1">
      <c r="B27" s="1013" t="s">
        <v>808</v>
      </c>
      <c r="C27" s="1014"/>
      <c r="D27" s="1014"/>
      <c r="E27" s="1015"/>
      <c r="F27" s="90" t="s">
        <v>605</v>
      </c>
      <c r="G27" s="1008" t="str">
        <f>IF(F27="なし","-",IF(F27="（Ⅰ）",S24,IF(F27="（Ⅱ）",S25,IF(F27="（Ⅲ）",S26,IF(F27="（Ⅳ）",S27,"")))))</f>
        <v>（（介護予防）特定施設入居者生活介護＋加算単位数）×1.8%</v>
      </c>
      <c r="H27" s="1009">
        <f>IF(G27="（Ⅰ）イ",Q25,IF(G27="（Ⅰ）ロ",R24,IF(G27="（Ⅱ）",S24,IF(G27="（Ⅲ）",S24,""))))</f>
      </c>
      <c r="I27" s="1009">
        <f t="shared" si="7"/>
      </c>
      <c r="J27" s="1009">
        <f t="shared" si="7"/>
      </c>
      <c r="K27" s="1010">
        <f t="shared" si="7"/>
      </c>
      <c r="L27" s="288"/>
      <c r="M27" s="289"/>
      <c r="O27" s="35"/>
      <c r="P27" s="35"/>
      <c r="Q27" s="35"/>
      <c r="R27" s="35"/>
      <c r="S27" s="35"/>
      <c r="T27" s="35"/>
      <c r="U27" s="35"/>
      <c r="V27" s="35"/>
      <c r="W27" s="35"/>
    </row>
    <row r="28" spans="2:23" ht="21" customHeight="1">
      <c r="B28" s="49" t="s">
        <v>788</v>
      </c>
      <c r="C28" s="120"/>
      <c r="D28" s="291"/>
      <c r="E28" s="50"/>
      <c r="F28" s="50" t="s">
        <v>560</v>
      </c>
      <c r="G28" s="42">
        <f>IF(F28="あり",S31,"")</f>
      </c>
      <c r="H28" s="42">
        <f>IF($G28="","",ROUNDDOWN(G28*$H$3,0))</f>
      </c>
      <c r="I28" s="42">
        <f>IF(G28="","",H28-ROUNDDOWN(H28/10*9,0))</f>
      </c>
      <c r="J28" s="42">
        <f>IF(G28="","",ROUNDDOWN($G28*$H$3*J$15,0))</f>
      </c>
      <c r="K28" s="42">
        <f>IF(G28="","",J28-ROUNDDOWN(J28/10*9,0))</f>
      </c>
      <c r="L28" s="738"/>
      <c r="M28" s="995"/>
      <c r="O28" s="35"/>
      <c r="P28" s="35"/>
      <c r="Q28" s="35"/>
      <c r="R28" s="35"/>
      <c r="S28" s="35"/>
      <c r="T28" s="35"/>
      <c r="U28" s="35"/>
      <c r="V28" s="35"/>
      <c r="W28" s="35"/>
    </row>
    <row r="29" spans="2:23" ht="21" customHeight="1">
      <c r="B29" s="680" t="s">
        <v>888</v>
      </c>
      <c r="C29" s="1001"/>
      <c r="D29" s="1001"/>
      <c r="E29" s="1002"/>
      <c r="F29" s="50" t="s">
        <v>560</v>
      </c>
      <c r="G29" s="42"/>
      <c r="H29" s="42"/>
      <c r="I29" s="42"/>
      <c r="J29" s="42"/>
      <c r="K29" s="42"/>
      <c r="L29" s="287"/>
      <c r="M29" s="286"/>
      <c r="O29" s="35"/>
      <c r="P29" s="35"/>
      <c r="Q29" s="35"/>
      <c r="R29" s="35"/>
      <c r="S29" s="35"/>
      <c r="T29" s="35"/>
      <c r="U29" s="35"/>
      <c r="V29" s="35"/>
      <c r="W29" s="35"/>
    </row>
    <row r="30" spans="2:23" ht="21" customHeight="1">
      <c r="B30" s="49" t="s">
        <v>789</v>
      </c>
      <c r="C30" s="50"/>
      <c r="D30" s="50"/>
      <c r="E30" s="50"/>
      <c r="F30" s="50" t="s">
        <v>330</v>
      </c>
      <c r="G30" s="42">
        <v>200</v>
      </c>
      <c r="H30" s="51" t="str">
        <f>IF($G30="","","-")</f>
        <v>-</v>
      </c>
      <c r="I30" s="51" t="str">
        <f>IF($G30="","","-")</f>
        <v>-</v>
      </c>
      <c r="J30" s="42">
        <f>IF(G30="","",ROUNDDOWN($G30*$H$3,0))</f>
        <v>2108</v>
      </c>
      <c r="K30" s="42">
        <f>IF(G30="","",J30-ROUNDDOWN(J30/10*9,0))</f>
        <v>211</v>
      </c>
      <c r="L30" s="996" t="s">
        <v>793</v>
      </c>
      <c r="M30" s="997"/>
      <c r="O30" s="35"/>
      <c r="P30" s="35"/>
      <c r="Q30" s="35"/>
      <c r="R30" s="35"/>
      <c r="S30" s="35"/>
      <c r="T30" s="35"/>
      <c r="U30" s="35"/>
      <c r="V30" s="35"/>
      <c r="W30" s="35"/>
    </row>
    <row r="31" spans="2:23" ht="21" customHeight="1">
      <c r="B31" s="998" t="s">
        <v>792</v>
      </c>
      <c r="C31" s="999"/>
      <c r="D31" s="999"/>
      <c r="E31" s="1000"/>
      <c r="F31" s="50" t="s">
        <v>560</v>
      </c>
      <c r="G31" s="42">
        <f>IF(F31="あり",#REF!,"")</f>
      </c>
      <c r="H31" s="42">
        <f>IF($G31="","",ROUNDDOWN(G31*$H$3,0))</f>
      </c>
      <c r="I31" s="42">
        <f>IF(G31="","",H31-ROUNDDOWN(H31/10*9,0))</f>
      </c>
      <c r="J31" s="42">
        <f>IF(G31="","",ROUNDDOWN($G31*$H$3*J$15,0))</f>
      </c>
      <c r="K31" s="42">
        <f>IF(G31="","",J31-ROUNDDOWN(J31/10*9,0))</f>
      </c>
      <c r="L31" s="738"/>
      <c r="M31" s="995"/>
      <c r="O31" s="35"/>
      <c r="P31" s="35"/>
      <c r="Q31" s="35"/>
      <c r="R31" s="35"/>
      <c r="S31" s="35"/>
      <c r="T31" s="35"/>
      <c r="U31" s="35"/>
      <c r="V31" s="35"/>
      <c r="W31" s="35"/>
    </row>
    <row r="32" spans="2:23" ht="21" customHeight="1">
      <c r="B32" s="49" t="s">
        <v>762</v>
      </c>
      <c r="C32" s="50"/>
      <c r="D32" s="50"/>
      <c r="E32" s="50"/>
      <c r="F32" s="50" t="s">
        <v>330</v>
      </c>
      <c r="G32" s="42">
        <v>30</v>
      </c>
      <c r="H32" s="51" t="str">
        <f>IF($G32="","","-")</f>
        <v>-</v>
      </c>
      <c r="I32" s="51" t="str">
        <f>IF($G32="","","-")</f>
        <v>-</v>
      </c>
      <c r="J32" s="42">
        <f>IF(G32="","",ROUNDDOWN($G32*$H$3,0))</f>
        <v>316</v>
      </c>
      <c r="K32" s="42">
        <f>IF(G32="","",J32-ROUNDDOWN(J32/10*9,0))</f>
        <v>32</v>
      </c>
      <c r="L32" s="287"/>
      <c r="M32" s="286"/>
      <c r="O32" s="35"/>
      <c r="P32" s="35"/>
      <c r="Q32" s="35"/>
      <c r="R32" s="35"/>
      <c r="S32" s="35"/>
      <c r="T32" s="35"/>
      <c r="U32" s="35"/>
      <c r="V32" s="35"/>
      <c r="W32" s="35"/>
    </row>
    <row r="33" spans="2:23" ht="21" customHeight="1">
      <c r="B33" s="1003" t="s">
        <v>885</v>
      </c>
      <c r="C33" s="1004"/>
      <c r="D33" s="1004"/>
      <c r="E33" s="1005"/>
      <c r="F33" s="50" t="s">
        <v>560</v>
      </c>
      <c r="G33" s="42"/>
      <c r="H33" s="42"/>
      <c r="I33" s="42"/>
      <c r="J33" s="42"/>
      <c r="K33" s="42"/>
      <c r="L33" s="287"/>
      <c r="M33" s="286"/>
      <c r="O33" s="35"/>
      <c r="P33" s="35"/>
      <c r="Q33" s="35"/>
      <c r="R33" s="35"/>
      <c r="S33" s="35"/>
      <c r="T33" s="35"/>
      <c r="U33" s="35"/>
      <c r="V33" s="35"/>
      <c r="W33" s="35"/>
    </row>
    <row r="34" spans="2:23" ht="21" customHeight="1">
      <c r="B34" s="91" t="s">
        <v>889</v>
      </c>
      <c r="C34" s="90"/>
      <c r="D34" s="90"/>
      <c r="E34" s="90"/>
      <c r="F34" s="50" t="s">
        <v>330</v>
      </c>
      <c r="G34" s="42">
        <v>30</v>
      </c>
      <c r="H34" s="42">
        <v>316</v>
      </c>
      <c r="I34" s="42">
        <v>32</v>
      </c>
      <c r="J34" s="42">
        <v>9486</v>
      </c>
      <c r="K34" s="42">
        <v>949</v>
      </c>
      <c r="L34" s="287"/>
      <c r="M34" s="286"/>
      <c r="O34" s="35"/>
      <c r="P34" s="35"/>
      <c r="Q34" s="35"/>
      <c r="R34" s="35"/>
      <c r="S34" s="35"/>
      <c r="T34" s="35"/>
      <c r="U34" s="35"/>
      <c r="V34" s="35"/>
      <c r="W34" s="35"/>
    </row>
    <row r="35" spans="2:23" ht="21" customHeight="1">
      <c r="B35" s="1003" t="s">
        <v>886</v>
      </c>
      <c r="C35" s="1004"/>
      <c r="D35" s="1004"/>
      <c r="E35" s="1005"/>
      <c r="F35" s="50" t="s">
        <v>560</v>
      </c>
      <c r="G35" s="116"/>
      <c r="H35" s="116"/>
      <c r="I35" s="116"/>
      <c r="J35" s="116"/>
      <c r="K35" s="116"/>
      <c r="L35" s="287"/>
      <c r="M35" s="286"/>
      <c r="O35" s="35"/>
      <c r="P35" s="35"/>
      <c r="Q35" s="35"/>
      <c r="R35" s="35"/>
      <c r="S35" s="35"/>
      <c r="T35" s="35"/>
      <c r="U35" s="35"/>
      <c r="V35" s="35"/>
      <c r="W35" s="35"/>
    </row>
    <row r="36" spans="2:23" ht="21" customHeight="1">
      <c r="B36" s="49" t="s">
        <v>866</v>
      </c>
      <c r="C36" s="50"/>
      <c r="D36" s="50"/>
      <c r="E36" s="50"/>
      <c r="F36" s="50" t="s">
        <v>330</v>
      </c>
      <c r="G36" s="42">
        <v>40</v>
      </c>
      <c r="H36" s="51" t="str">
        <f>IF($G36="","","-")</f>
        <v>-</v>
      </c>
      <c r="I36" s="51" t="str">
        <f>IF($G36="","","-")</f>
        <v>-</v>
      </c>
      <c r="J36" s="42">
        <f>IF(G36="","",ROUNDDOWN($G36*$H$3,0))</f>
        <v>421</v>
      </c>
      <c r="K36" s="42">
        <f>IF(G36="","",J36-ROUNDDOWN(J36/10*9,0))</f>
        <v>43</v>
      </c>
      <c r="L36" s="323"/>
      <c r="M36" s="322"/>
      <c r="O36" s="35"/>
      <c r="P36" s="35"/>
      <c r="Q36" s="35"/>
      <c r="R36" s="35"/>
      <c r="S36" s="35"/>
      <c r="T36" s="35"/>
      <c r="U36" s="35"/>
      <c r="V36" s="35"/>
      <c r="W36" s="35"/>
    </row>
    <row r="37" spans="2:23" ht="21" customHeight="1" thickBot="1">
      <c r="B37" s="324" t="s">
        <v>943</v>
      </c>
      <c r="C37" s="327"/>
      <c r="D37" s="327"/>
      <c r="E37" s="327"/>
      <c r="F37" s="327" t="s">
        <v>330</v>
      </c>
      <c r="G37" s="990" t="s">
        <v>945</v>
      </c>
      <c r="H37" s="991"/>
      <c r="I37" s="991"/>
      <c r="J37" s="991"/>
      <c r="K37" s="992"/>
      <c r="L37" s="325"/>
      <c r="M37" s="326"/>
      <c r="O37" s="35"/>
      <c r="P37" s="35"/>
      <c r="Q37" s="35"/>
      <c r="R37" s="35"/>
      <c r="S37" s="35"/>
      <c r="T37" s="35"/>
      <c r="U37" s="35"/>
      <c r="V37" s="35"/>
      <c r="W37" s="35"/>
    </row>
    <row r="38" spans="2:23" ht="21" customHeight="1">
      <c r="B38" s="87"/>
      <c r="C38" s="87"/>
      <c r="D38" s="87"/>
      <c r="E38" s="87"/>
      <c r="F38" s="87"/>
      <c r="G38" s="88"/>
      <c r="H38" s="88"/>
      <c r="I38" s="88"/>
      <c r="J38" s="88"/>
      <c r="K38" s="88"/>
      <c r="L38" s="89"/>
      <c r="M38" s="89"/>
      <c r="O38" s="35"/>
      <c r="P38" s="35"/>
      <c r="Q38" s="35"/>
      <c r="R38" s="35"/>
      <c r="S38" s="35"/>
      <c r="T38" s="35"/>
      <c r="U38" s="35"/>
      <c r="V38" s="35"/>
      <c r="W38" s="35"/>
    </row>
    <row r="39" spans="2:19" ht="10.5" customHeight="1">
      <c r="B39" s="52"/>
      <c r="C39" s="52"/>
      <c r="D39" s="52"/>
      <c r="E39" s="52"/>
      <c r="F39" s="52"/>
      <c r="G39" s="52"/>
      <c r="H39" s="52"/>
      <c r="I39" s="52"/>
      <c r="J39" s="52"/>
      <c r="K39" s="52"/>
      <c r="L39" s="52"/>
      <c r="M39" s="52"/>
      <c r="O39" s="35"/>
      <c r="P39" s="35"/>
      <c r="Q39" s="35"/>
      <c r="R39" s="35"/>
      <c r="S39" s="35"/>
    </row>
    <row r="40" spans="2:19" ht="14.25" customHeight="1">
      <c r="B40" s="994" t="s">
        <v>463</v>
      </c>
      <c r="C40" s="994"/>
      <c r="D40" s="994"/>
      <c r="E40" s="994"/>
      <c r="F40" s="994"/>
      <c r="G40" s="994"/>
      <c r="H40" s="994"/>
      <c r="I40" s="994"/>
      <c r="J40" s="994"/>
      <c r="K40" s="994"/>
      <c r="L40" s="994"/>
      <c r="M40" s="994"/>
      <c r="O40" s="35"/>
      <c r="P40" s="35"/>
      <c r="Q40" s="35"/>
      <c r="R40" s="35"/>
      <c r="S40" s="35"/>
    </row>
    <row r="41" spans="2:19" ht="177.75" customHeight="1">
      <c r="B41" s="52"/>
      <c r="C41" s="993" t="s">
        <v>848</v>
      </c>
      <c r="D41" s="993"/>
      <c r="E41" s="993"/>
      <c r="F41" s="993"/>
      <c r="G41" s="993"/>
      <c r="H41" s="993"/>
      <c r="I41" s="993"/>
      <c r="J41" s="993"/>
      <c r="K41" s="993"/>
      <c r="L41" s="993"/>
      <c r="M41" s="993"/>
      <c r="N41" s="993"/>
      <c r="O41" s="35"/>
      <c r="P41" s="35"/>
      <c r="Q41" s="35"/>
      <c r="R41" s="35"/>
      <c r="S41" s="35"/>
    </row>
    <row r="42" spans="2:19" ht="21" customHeight="1">
      <c r="B42" s="994" t="s">
        <v>448</v>
      </c>
      <c r="C42" s="994"/>
      <c r="D42" s="994"/>
      <c r="E42" s="994"/>
      <c r="F42" s="53"/>
      <c r="G42" s="52"/>
      <c r="H42" s="52"/>
      <c r="I42" s="52"/>
      <c r="J42" s="52"/>
      <c r="K42" s="52"/>
      <c r="L42" s="52"/>
      <c r="M42" s="52"/>
      <c r="P42" s="35"/>
      <c r="Q42" s="35"/>
      <c r="R42" s="35"/>
      <c r="S42" s="35"/>
    </row>
    <row r="43" spans="2:19" ht="18.75" customHeight="1">
      <c r="B43" s="52" t="s">
        <v>458</v>
      </c>
      <c r="C43" s="52"/>
      <c r="D43" s="52"/>
      <c r="E43" s="52"/>
      <c r="F43" s="52"/>
      <c r="G43" s="52"/>
      <c r="H43" s="52"/>
      <c r="I43" s="52"/>
      <c r="J43" s="52"/>
      <c r="K43" s="52"/>
      <c r="L43" s="52"/>
      <c r="M43" s="52"/>
      <c r="P43" s="35"/>
      <c r="Q43" s="35"/>
      <c r="R43" s="35"/>
      <c r="S43" s="35"/>
    </row>
    <row r="44" spans="2:19" ht="67.5" customHeight="1">
      <c r="B44" s="52"/>
      <c r="C44" s="993" t="s">
        <v>849</v>
      </c>
      <c r="D44" s="993"/>
      <c r="E44" s="993"/>
      <c r="F44" s="993"/>
      <c r="G44" s="993"/>
      <c r="H44" s="993"/>
      <c r="I44" s="993"/>
      <c r="J44" s="993"/>
      <c r="K44" s="993"/>
      <c r="L44" s="993"/>
      <c r="M44" s="993"/>
      <c r="N44" s="993"/>
      <c r="P44" s="35"/>
      <c r="Q44" s="35"/>
      <c r="R44" s="35"/>
      <c r="S44" s="35"/>
    </row>
    <row r="45" spans="2:19" ht="21" customHeight="1">
      <c r="B45" s="52" t="s">
        <v>816</v>
      </c>
      <c r="C45" s="285"/>
      <c r="D45" s="285"/>
      <c r="E45" s="285"/>
      <c r="F45" s="285"/>
      <c r="G45" s="285"/>
      <c r="H45" s="285"/>
      <c r="I45" s="285"/>
      <c r="J45" s="285"/>
      <c r="K45" s="285"/>
      <c r="L45" s="285"/>
      <c r="M45" s="285"/>
      <c r="O45" s="35"/>
      <c r="P45" s="35"/>
      <c r="Q45" s="35"/>
      <c r="R45" s="35"/>
      <c r="S45" s="35"/>
    </row>
    <row r="46" spans="2:19" ht="58.5" customHeight="1">
      <c r="B46" s="52"/>
      <c r="C46" s="993" t="s">
        <v>817</v>
      </c>
      <c r="D46" s="993"/>
      <c r="E46" s="993"/>
      <c r="F46" s="993"/>
      <c r="G46" s="993"/>
      <c r="H46" s="993"/>
      <c r="I46" s="993"/>
      <c r="J46" s="993"/>
      <c r="K46" s="993"/>
      <c r="L46" s="993"/>
      <c r="M46" s="993"/>
      <c r="N46" s="993"/>
      <c r="O46" s="35"/>
      <c r="P46" s="35"/>
      <c r="Q46" s="35"/>
      <c r="R46" s="35"/>
      <c r="S46" s="35"/>
    </row>
    <row r="47" spans="2:19" ht="17.25" customHeight="1">
      <c r="B47" s="52" t="s">
        <v>459</v>
      </c>
      <c r="C47" s="285"/>
      <c r="D47" s="285"/>
      <c r="E47" s="285"/>
      <c r="F47" s="285"/>
      <c r="G47" s="285"/>
      <c r="H47" s="285"/>
      <c r="I47" s="285"/>
      <c r="J47" s="285"/>
      <c r="K47" s="285"/>
      <c r="L47" s="285"/>
      <c r="M47" s="285"/>
      <c r="P47" s="35"/>
      <c r="Q47" s="35"/>
      <c r="R47" s="35"/>
      <c r="S47" s="35"/>
    </row>
    <row r="48" spans="2:19" ht="78.75" customHeight="1">
      <c r="B48" s="52"/>
      <c r="C48" s="993" t="s">
        <v>850</v>
      </c>
      <c r="D48" s="993"/>
      <c r="E48" s="993"/>
      <c r="F48" s="993"/>
      <c r="G48" s="993"/>
      <c r="H48" s="993"/>
      <c r="I48" s="993"/>
      <c r="J48" s="993"/>
      <c r="K48" s="993"/>
      <c r="L48" s="993"/>
      <c r="M48" s="993"/>
      <c r="N48" s="993"/>
      <c r="P48" s="35"/>
      <c r="Q48" s="35"/>
      <c r="R48" s="35"/>
      <c r="S48" s="35"/>
    </row>
    <row r="49" spans="2:19" ht="21" customHeight="1">
      <c r="B49" s="52" t="s">
        <v>460</v>
      </c>
      <c r="C49" s="285"/>
      <c r="D49" s="285"/>
      <c r="E49" s="285"/>
      <c r="F49" s="285"/>
      <c r="G49" s="285"/>
      <c r="H49" s="285"/>
      <c r="I49" s="285"/>
      <c r="J49" s="285"/>
      <c r="K49" s="285"/>
      <c r="L49" s="285"/>
      <c r="M49" s="285"/>
      <c r="P49" s="35"/>
      <c r="Q49" s="35"/>
      <c r="R49" s="35"/>
      <c r="S49" s="35"/>
    </row>
    <row r="50" spans="2:19" ht="41.25" customHeight="1">
      <c r="B50" s="52"/>
      <c r="C50" s="993" t="s">
        <v>504</v>
      </c>
      <c r="D50" s="993"/>
      <c r="E50" s="993"/>
      <c r="F50" s="993"/>
      <c r="G50" s="993"/>
      <c r="H50" s="993"/>
      <c r="I50" s="993"/>
      <c r="J50" s="993"/>
      <c r="K50" s="993"/>
      <c r="L50" s="993"/>
      <c r="M50" s="993"/>
      <c r="N50" s="993"/>
      <c r="P50" s="35"/>
      <c r="Q50" s="35"/>
      <c r="R50" s="35"/>
      <c r="S50" s="35"/>
    </row>
    <row r="51" spans="2:19" ht="21" customHeight="1">
      <c r="B51" s="52" t="s">
        <v>764</v>
      </c>
      <c r="C51" s="285"/>
      <c r="D51" s="285"/>
      <c r="E51" s="285"/>
      <c r="F51" s="285"/>
      <c r="G51" s="285"/>
      <c r="H51" s="285"/>
      <c r="I51" s="285"/>
      <c r="J51" s="285"/>
      <c r="K51" s="285"/>
      <c r="L51" s="285"/>
      <c r="M51" s="285"/>
      <c r="P51" s="35"/>
      <c r="Q51" s="35"/>
      <c r="R51" s="35"/>
      <c r="S51" s="35"/>
    </row>
    <row r="52" spans="2:19" ht="41.25" customHeight="1">
      <c r="B52" s="52"/>
      <c r="C52" s="993" t="s">
        <v>765</v>
      </c>
      <c r="D52" s="993"/>
      <c r="E52" s="993"/>
      <c r="F52" s="993"/>
      <c r="G52" s="993"/>
      <c r="H52" s="993"/>
      <c r="I52" s="993"/>
      <c r="J52" s="993"/>
      <c r="K52" s="993"/>
      <c r="L52" s="993"/>
      <c r="M52" s="993"/>
      <c r="N52" s="993"/>
      <c r="P52" s="35"/>
      <c r="Q52" s="35"/>
      <c r="R52" s="35"/>
      <c r="S52" s="35"/>
    </row>
    <row r="53" spans="2:19" ht="21" customHeight="1">
      <c r="B53" s="52" t="s">
        <v>768</v>
      </c>
      <c r="C53" s="285"/>
      <c r="D53" s="285"/>
      <c r="E53" s="285"/>
      <c r="F53" s="285"/>
      <c r="G53" s="285"/>
      <c r="H53" s="285"/>
      <c r="I53" s="285"/>
      <c r="J53" s="285"/>
      <c r="K53" s="285"/>
      <c r="L53" s="285"/>
      <c r="M53" s="285"/>
      <c r="P53" s="35"/>
      <c r="Q53" s="35"/>
      <c r="R53" s="35"/>
      <c r="S53" s="35"/>
    </row>
    <row r="54" spans="2:19" ht="28.5" customHeight="1">
      <c r="B54" s="52"/>
      <c r="C54" s="993" t="s">
        <v>766</v>
      </c>
      <c r="D54" s="993"/>
      <c r="E54" s="993"/>
      <c r="F54" s="993"/>
      <c r="G54" s="993"/>
      <c r="H54" s="993"/>
      <c r="I54" s="993"/>
      <c r="J54" s="993"/>
      <c r="K54" s="993"/>
      <c r="L54" s="993"/>
      <c r="M54" s="993"/>
      <c r="N54" s="993"/>
      <c r="P54" s="35"/>
      <c r="Q54" s="35"/>
      <c r="R54" s="35"/>
      <c r="S54" s="35"/>
    </row>
    <row r="55" spans="2:19" ht="21" customHeight="1">
      <c r="B55" s="52" t="s">
        <v>503</v>
      </c>
      <c r="C55" s="285"/>
      <c r="D55" s="285"/>
      <c r="E55" s="285"/>
      <c r="F55" s="285"/>
      <c r="G55" s="285"/>
      <c r="H55" s="285"/>
      <c r="I55" s="285"/>
      <c r="J55" s="285"/>
      <c r="K55" s="285"/>
      <c r="L55" s="285"/>
      <c r="M55" s="285"/>
      <c r="P55" s="35"/>
      <c r="Q55" s="35"/>
      <c r="R55" s="35"/>
      <c r="S55" s="35"/>
    </row>
    <row r="56" spans="2:19" ht="70.5" customHeight="1">
      <c r="B56" s="52"/>
      <c r="C56" s="993" t="s">
        <v>654</v>
      </c>
      <c r="D56" s="993"/>
      <c r="E56" s="993"/>
      <c r="F56" s="993"/>
      <c r="G56" s="993"/>
      <c r="H56" s="993"/>
      <c r="I56" s="993"/>
      <c r="J56" s="993"/>
      <c r="K56" s="993"/>
      <c r="L56" s="993"/>
      <c r="M56" s="993"/>
      <c r="N56" s="993"/>
      <c r="P56" s="35"/>
      <c r="Q56" s="35"/>
      <c r="R56" s="35"/>
      <c r="S56" s="35"/>
    </row>
    <row r="57" spans="2:19" ht="21" customHeight="1">
      <c r="B57" s="52" t="s">
        <v>461</v>
      </c>
      <c r="C57" s="285"/>
      <c r="D57" s="285"/>
      <c r="E57" s="285"/>
      <c r="F57" s="285"/>
      <c r="G57" s="285"/>
      <c r="H57" s="285"/>
      <c r="I57" s="285"/>
      <c r="J57" s="285"/>
      <c r="K57" s="285"/>
      <c r="L57" s="285"/>
      <c r="M57" s="285"/>
      <c r="P57" s="35"/>
      <c r="Q57" s="35"/>
      <c r="R57" s="35"/>
      <c r="S57" s="35"/>
    </row>
    <row r="58" spans="2:19" ht="78.75" customHeight="1">
      <c r="B58" s="52"/>
      <c r="C58" s="993" t="s">
        <v>851</v>
      </c>
      <c r="D58" s="993"/>
      <c r="E58" s="993"/>
      <c r="F58" s="993"/>
      <c r="G58" s="993"/>
      <c r="H58" s="993"/>
      <c r="I58" s="993"/>
      <c r="J58" s="993"/>
      <c r="K58" s="993"/>
      <c r="L58" s="993"/>
      <c r="M58" s="993"/>
      <c r="N58" s="993"/>
      <c r="P58" s="35"/>
      <c r="Q58" s="35"/>
      <c r="R58" s="35"/>
      <c r="S58" s="35"/>
    </row>
    <row r="59" spans="2:19" ht="21" customHeight="1">
      <c r="B59" s="52" t="s">
        <v>462</v>
      </c>
      <c r="C59" s="285"/>
      <c r="D59" s="285"/>
      <c r="E59" s="285"/>
      <c r="F59" s="285"/>
      <c r="G59" s="285"/>
      <c r="H59" s="285"/>
      <c r="I59" s="285"/>
      <c r="J59" s="285"/>
      <c r="K59" s="285"/>
      <c r="L59" s="285"/>
      <c r="M59" s="285"/>
      <c r="P59" s="35"/>
      <c r="Q59" s="35"/>
      <c r="R59" s="35"/>
      <c r="S59" s="35"/>
    </row>
    <row r="60" spans="2:19" ht="58.5" customHeight="1">
      <c r="B60" s="52"/>
      <c r="C60" s="993" t="s">
        <v>505</v>
      </c>
      <c r="D60" s="993"/>
      <c r="E60" s="993"/>
      <c r="F60" s="993"/>
      <c r="G60" s="993"/>
      <c r="H60" s="993"/>
      <c r="I60" s="993"/>
      <c r="J60" s="993"/>
      <c r="K60" s="993"/>
      <c r="L60" s="993"/>
      <c r="M60" s="993"/>
      <c r="N60" s="993"/>
      <c r="P60" s="35"/>
      <c r="Q60" s="35"/>
      <c r="R60" s="35"/>
      <c r="S60" s="35"/>
    </row>
    <row r="61" spans="2:19" ht="21" customHeight="1">
      <c r="B61" s="52" t="s">
        <v>449</v>
      </c>
      <c r="C61" s="285"/>
      <c r="D61" s="285"/>
      <c r="E61" s="285"/>
      <c r="F61" s="285"/>
      <c r="G61" s="285"/>
      <c r="H61" s="285"/>
      <c r="I61" s="285"/>
      <c r="J61" s="285"/>
      <c r="K61" s="285"/>
      <c r="L61" s="285"/>
      <c r="M61" s="285"/>
      <c r="P61" s="35"/>
      <c r="Q61" s="35"/>
      <c r="R61" s="35"/>
      <c r="S61" s="35"/>
    </row>
    <row r="62" spans="2:19" ht="21" customHeight="1">
      <c r="B62" s="52"/>
      <c r="C62" s="993" t="s">
        <v>506</v>
      </c>
      <c r="D62" s="993"/>
      <c r="E62" s="993"/>
      <c r="F62" s="993"/>
      <c r="G62" s="993"/>
      <c r="H62" s="993"/>
      <c r="I62" s="993"/>
      <c r="J62" s="993"/>
      <c r="K62" s="993"/>
      <c r="L62" s="993"/>
      <c r="M62" s="993"/>
      <c r="P62" s="35"/>
      <c r="Q62" s="35"/>
      <c r="R62" s="35"/>
      <c r="S62" s="35"/>
    </row>
    <row r="63" spans="2:16" ht="21" customHeight="1">
      <c r="B63" s="52" t="s">
        <v>450</v>
      </c>
      <c r="C63" s="285"/>
      <c r="D63" s="285"/>
      <c r="E63" s="285"/>
      <c r="F63" s="285"/>
      <c r="G63" s="285"/>
      <c r="H63" s="285"/>
      <c r="I63" s="285"/>
      <c r="J63" s="285"/>
      <c r="K63" s="285"/>
      <c r="L63" s="285"/>
      <c r="M63" s="285"/>
      <c r="P63" s="35"/>
    </row>
    <row r="64" spans="2:16" ht="21" customHeight="1">
      <c r="B64" s="52"/>
      <c r="C64" s="993" t="s">
        <v>507</v>
      </c>
      <c r="D64" s="993"/>
      <c r="E64" s="993"/>
      <c r="F64" s="993"/>
      <c r="G64" s="993"/>
      <c r="H64" s="993"/>
      <c r="I64" s="993"/>
      <c r="J64" s="993"/>
      <c r="K64" s="993"/>
      <c r="L64" s="993"/>
      <c r="M64" s="993"/>
      <c r="P64" s="35"/>
    </row>
    <row r="65" spans="2:13" ht="21" customHeight="1">
      <c r="B65" s="52" t="s">
        <v>451</v>
      </c>
      <c r="C65" s="285"/>
      <c r="D65" s="285"/>
      <c r="E65" s="285"/>
      <c r="F65" s="285"/>
      <c r="G65" s="285"/>
      <c r="H65" s="285"/>
      <c r="I65" s="285"/>
      <c r="J65" s="285"/>
      <c r="K65" s="285"/>
      <c r="L65" s="285"/>
      <c r="M65" s="285"/>
    </row>
    <row r="66" spans="2:16" ht="21" customHeight="1">
      <c r="B66" s="52"/>
      <c r="C66" s="993" t="s">
        <v>508</v>
      </c>
      <c r="D66" s="993"/>
      <c r="E66" s="993"/>
      <c r="F66" s="993"/>
      <c r="G66" s="993"/>
      <c r="H66" s="993"/>
      <c r="I66" s="993"/>
      <c r="J66" s="993"/>
      <c r="K66" s="993"/>
      <c r="L66" s="993"/>
      <c r="M66" s="993"/>
      <c r="O66" s="115"/>
      <c r="P66" s="37"/>
    </row>
    <row r="67" spans="2:13" ht="21" customHeight="1">
      <c r="B67" s="52" t="s">
        <v>452</v>
      </c>
      <c r="C67" s="285"/>
      <c r="D67" s="285"/>
      <c r="E67" s="285"/>
      <c r="F67" s="285"/>
      <c r="G67" s="285"/>
      <c r="H67" s="285"/>
      <c r="I67" s="285"/>
      <c r="J67" s="285"/>
      <c r="K67" s="285"/>
      <c r="L67" s="285"/>
      <c r="M67" s="285"/>
    </row>
    <row r="68" spans="2:13" ht="27.75" customHeight="1">
      <c r="B68" s="52"/>
      <c r="C68" s="993" t="s">
        <v>852</v>
      </c>
      <c r="D68" s="993"/>
      <c r="E68" s="993"/>
      <c r="F68" s="993"/>
      <c r="G68" s="993"/>
      <c r="H68" s="993"/>
      <c r="I68" s="993"/>
      <c r="J68" s="993"/>
      <c r="K68" s="993"/>
      <c r="L68" s="993"/>
      <c r="M68" s="993"/>
    </row>
    <row r="69" spans="2:13" ht="21" customHeight="1">
      <c r="B69" s="52" t="s">
        <v>907</v>
      </c>
      <c r="C69" s="285"/>
      <c r="D69" s="285"/>
      <c r="E69" s="285"/>
      <c r="F69" s="285"/>
      <c r="G69" s="285"/>
      <c r="H69" s="285"/>
      <c r="I69" s="285"/>
      <c r="J69" s="285"/>
      <c r="K69" s="285"/>
      <c r="L69" s="285"/>
      <c r="M69" s="285"/>
    </row>
    <row r="70" spans="2:14" ht="36" customHeight="1">
      <c r="B70" s="52"/>
      <c r="C70" s="993" t="s">
        <v>853</v>
      </c>
      <c r="D70" s="993"/>
      <c r="E70" s="993"/>
      <c r="F70" s="993"/>
      <c r="G70" s="993"/>
      <c r="H70" s="993"/>
      <c r="I70" s="993"/>
      <c r="J70" s="993"/>
      <c r="K70" s="993"/>
      <c r="L70" s="993"/>
      <c r="M70" s="993"/>
      <c r="N70" s="993"/>
    </row>
    <row r="71" spans="2:13" ht="21" customHeight="1">
      <c r="B71" s="52"/>
      <c r="C71" s="285"/>
      <c r="D71" s="285"/>
      <c r="E71" s="285"/>
      <c r="F71" s="285"/>
      <c r="G71" s="285"/>
      <c r="H71" s="285"/>
      <c r="I71" s="285"/>
      <c r="J71" s="285"/>
      <c r="K71" s="285"/>
      <c r="L71" s="285"/>
      <c r="M71" s="285"/>
    </row>
    <row r="72" spans="2:14" ht="76.5" customHeight="1">
      <c r="B72" s="52"/>
      <c r="C72" s="993"/>
      <c r="D72" s="993"/>
      <c r="E72" s="993"/>
      <c r="F72" s="993"/>
      <c r="G72" s="993"/>
      <c r="H72" s="993"/>
      <c r="I72" s="993"/>
      <c r="J72" s="993"/>
      <c r="K72" s="993"/>
      <c r="L72" s="993"/>
      <c r="M72" s="993"/>
      <c r="N72" s="993"/>
    </row>
    <row r="73" spans="2:13" ht="21" customHeight="1">
      <c r="B73" s="52"/>
      <c r="C73" s="285"/>
      <c r="D73" s="285"/>
      <c r="E73" s="285"/>
      <c r="F73" s="285"/>
      <c r="G73" s="285"/>
      <c r="H73" s="285"/>
      <c r="I73" s="285"/>
      <c r="J73" s="285"/>
      <c r="K73" s="285"/>
      <c r="L73" s="285"/>
      <c r="M73" s="285"/>
    </row>
    <row r="74" spans="2:14" ht="60" customHeight="1">
      <c r="B74" s="52"/>
      <c r="C74" s="993"/>
      <c r="D74" s="993"/>
      <c r="E74" s="993"/>
      <c r="F74" s="993"/>
      <c r="G74" s="993"/>
      <c r="H74" s="993"/>
      <c r="I74" s="993"/>
      <c r="J74" s="993"/>
      <c r="K74" s="993"/>
      <c r="L74" s="993"/>
      <c r="M74" s="993"/>
      <c r="N74" s="993"/>
    </row>
    <row r="75" spans="2:13" ht="21" customHeight="1">
      <c r="B75" s="52"/>
      <c r="C75" s="285"/>
      <c r="D75" s="285"/>
      <c r="E75" s="285"/>
      <c r="F75" s="285"/>
      <c r="G75" s="285"/>
      <c r="H75" s="285"/>
      <c r="I75" s="285"/>
      <c r="J75" s="285"/>
      <c r="K75" s="285"/>
      <c r="L75" s="285"/>
      <c r="M75" s="285"/>
    </row>
    <row r="76" spans="2:14" ht="51" customHeight="1">
      <c r="B76" s="52"/>
      <c r="C76" s="993"/>
      <c r="D76" s="993"/>
      <c r="E76" s="993"/>
      <c r="F76" s="993"/>
      <c r="G76" s="993"/>
      <c r="H76" s="993"/>
      <c r="I76" s="993"/>
      <c r="J76" s="993"/>
      <c r="K76" s="993"/>
      <c r="L76" s="993"/>
      <c r="M76" s="993"/>
      <c r="N76" s="993"/>
    </row>
    <row r="77" spans="2:13" ht="21" customHeight="1">
      <c r="B77" s="52"/>
      <c r="C77" s="285"/>
      <c r="D77" s="285"/>
      <c r="E77" s="285"/>
      <c r="F77" s="285"/>
      <c r="G77" s="285"/>
      <c r="H77" s="285"/>
      <c r="I77" s="285"/>
      <c r="J77" s="285"/>
      <c r="K77" s="285"/>
      <c r="L77" s="285"/>
      <c r="M77" s="285"/>
    </row>
    <row r="78" spans="2:14" ht="35.25" customHeight="1">
      <c r="B78" s="52"/>
      <c r="C78" s="993"/>
      <c r="D78" s="993"/>
      <c r="E78" s="993"/>
      <c r="F78" s="993"/>
      <c r="G78" s="993"/>
      <c r="H78" s="993"/>
      <c r="I78" s="993"/>
      <c r="J78" s="993"/>
      <c r="K78" s="993"/>
      <c r="L78" s="993"/>
      <c r="M78" s="993"/>
      <c r="N78" s="993"/>
    </row>
    <row r="79" spans="2:13" ht="21" customHeight="1">
      <c r="B79" s="52"/>
      <c r="C79" s="285"/>
      <c r="D79" s="285"/>
      <c r="E79" s="285"/>
      <c r="F79" s="285"/>
      <c r="G79" s="285"/>
      <c r="H79" s="285"/>
      <c r="I79" s="285"/>
      <c r="J79" s="285"/>
      <c r="K79" s="285"/>
      <c r="L79" s="285"/>
      <c r="M79" s="285"/>
    </row>
    <row r="80" spans="2:14" ht="37.5" customHeight="1">
      <c r="B80" s="52"/>
      <c r="C80" s="993"/>
      <c r="D80" s="993"/>
      <c r="E80" s="993"/>
      <c r="F80" s="993"/>
      <c r="G80" s="993"/>
      <c r="H80" s="993"/>
      <c r="I80" s="993"/>
      <c r="J80" s="993"/>
      <c r="K80" s="993"/>
      <c r="L80" s="993"/>
      <c r="M80" s="993"/>
      <c r="N80" s="993"/>
    </row>
    <row r="81" spans="2:13" ht="21" customHeight="1">
      <c r="B81" s="52"/>
      <c r="C81" s="285"/>
      <c r="D81" s="285"/>
      <c r="E81" s="285"/>
      <c r="F81" s="285"/>
      <c r="G81" s="285"/>
      <c r="H81" s="285"/>
      <c r="I81" s="285"/>
      <c r="J81" s="285"/>
      <c r="K81" s="285"/>
      <c r="L81" s="285"/>
      <c r="M81" s="285"/>
    </row>
    <row r="82" spans="2:14" ht="60.75" customHeight="1">
      <c r="B82" s="52"/>
      <c r="C82" s="993"/>
      <c r="D82" s="993"/>
      <c r="E82" s="993"/>
      <c r="F82" s="993"/>
      <c r="G82" s="993"/>
      <c r="H82" s="993"/>
      <c r="I82" s="993"/>
      <c r="J82" s="993"/>
      <c r="K82" s="993"/>
      <c r="L82" s="993"/>
      <c r="M82" s="993"/>
      <c r="N82" s="993"/>
    </row>
  </sheetData>
  <sheetProtection/>
  <mergeCells count="74">
    <mergeCell ref="B35:E35"/>
    <mergeCell ref="B1:P2"/>
    <mergeCell ref="B6:G6"/>
    <mergeCell ref="H6:I6"/>
    <mergeCell ref="J6:K6"/>
    <mergeCell ref="L6:M6"/>
    <mergeCell ref="B7:F7"/>
    <mergeCell ref="L7:M7"/>
    <mergeCell ref="B8:F8"/>
    <mergeCell ref="L8:M8"/>
    <mergeCell ref="B9:F9"/>
    <mergeCell ref="L9:M9"/>
    <mergeCell ref="B10:F10"/>
    <mergeCell ref="L10:M10"/>
    <mergeCell ref="B16:E16"/>
    <mergeCell ref="L16:M16"/>
    <mergeCell ref="B11:F11"/>
    <mergeCell ref="L11:M11"/>
    <mergeCell ref="B12:F12"/>
    <mergeCell ref="L12:M12"/>
    <mergeCell ref="B13:F13"/>
    <mergeCell ref="L13:M13"/>
    <mergeCell ref="B14:F14"/>
    <mergeCell ref="L14:M14"/>
    <mergeCell ref="B15:E15"/>
    <mergeCell ref="H15:I15"/>
    <mergeCell ref="J15:K15"/>
    <mergeCell ref="L15:M15"/>
    <mergeCell ref="L17:M17"/>
    <mergeCell ref="L18:M18"/>
    <mergeCell ref="L19:M19"/>
    <mergeCell ref="L21:M21"/>
    <mergeCell ref="B24:E24"/>
    <mergeCell ref="L24:M24"/>
    <mergeCell ref="B20:E23"/>
    <mergeCell ref="F20:F23"/>
    <mergeCell ref="L22:M22"/>
    <mergeCell ref="L23:M23"/>
    <mergeCell ref="B25:E25"/>
    <mergeCell ref="L25:M25"/>
    <mergeCell ref="G26:K26"/>
    <mergeCell ref="L26:M26"/>
    <mergeCell ref="B27:E27"/>
    <mergeCell ref="G27:K27"/>
    <mergeCell ref="L28:M28"/>
    <mergeCell ref="L30:M30"/>
    <mergeCell ref="B31:E31"/>
    <mergeCell ref="L31:M31"/>
    <mergeCell ref="B29:E29"/>
    <mergeCell ref="B33:E33"/>
    <mergeCell ref="B40:M40"/>
    <mergeCell ref="C41:N41"/>
    <mergeCell ref="B42:E42"/>
    <mergeCell ref="C44:N44"/>
    <mergeCell ref="C46:N46"/>
    <mergeCell ref="C48:N48"/>
    <mergeCell ref="C54:N54"/>
    <mergeCell ref="C56:N56"/>
    <mergeCell ref="C58:N58"/>
    <mergeCell ref="C80:N80"/>
    <mergeCell ref="C60:N60"/>
    <mergeCell ref="C62:M62"/>
    <mergeCell ref="C64:M64"/>
    <mergeCell ref="C66:M66"/>
    <mergeCell ref="G37:K37"/>
    <mergeCell ref="C82:N82"/>
    <mergeCell ref="C68:M68"/>
    <mergeCell ref="C70:N70"/>
    <mergeCell ref="C72:N72"/>
    <mergeCell ref="C74:N74"/>
    <mergeCell ref="C76:N76"/>
    <mergeCell ref="C78:N78"/>
    <mergeCell ref="C50:N50"/>
    <mergeCell ref="C52:N52"/>
  </mergeCells>
  <dataValidations count="6">
    <dataValidation type="list" allowBlank="1" showInputMessage="1" showErrorMessage="1" sqref="G3">
      <formula1>$R$3:$R$10</formula1>
    </dataValidation>
    <dataValidation type="list" allowBlank="1" showInputMessage="1" showErrorMessage="1" sqref="F17:F20 F28:F37">
      <formula1>"あり,なし"</formula1>
    </dataValidation>
    <dataValidation type="list" allowBlank="1" showInputMessage="1" showErrorMessage="1" sqref="G4:G5">
      <formula1>$O$4:$O$11</formula1>
    </dataValidation>
    <dataValidation type="list" allowBlank="1" showInputMessage="1" showErrorMessage="1" sqref="F38 F26:F27">
      <formula1>"なし,（Ⅰ）,（Ⅱ）,（Ⅲ）,（Ⅳ）"</formula1>
    </dataValidation>
    <dataValidation type="list" allowBlank="1" showInputMessage="1" showErrorMessage="1" sqref="F24">
      <formula1>"なし,（Ⅰ）,（Ⅱ）"</formula1>
    </dataValidation>
    <dataValidation type="list" allowBlank="1" showInputMessage="1" showErrorMessage="1" sqref="F25">
      <formula1>"なし,（Ⅰ）イ,（Ⅰ）ロ,（Ⅱ）,（Ⅲ）"</formula1>
    </dataValidation>
  </dataValidations>
  <printOptions horizontalCentered="1"/>
  <pageMargins left="0.3937007874015748" right="0.1968503937007874" top="0.4330708661417323" bottom="0.2755905511811024" header="0.2755905511811024" footer="0.1968503937007874"/>
  <pageSetup fitToHeight="0" horizontalDpi="600" verticalDpi="600" orientation="portrait" paperSize="9" scale="86" r:id="rId1"/>
  <headerFooter alignWithMargins="0">
    <oddHeader>&amp;R&amp;K00-034変更後（新）</oddHeader>
  </headerFooter>
  <rowBreaks count="1" manualBreakCount="1">
    <brk id="41" max="13" man="1"/>
  </rowBreaks>
</worksheet>
</file>

<file path=xl/worksheets/sheet13.xml><?xml version="1.0" encoding="utf-8"?>
<worksheet xmlns="http://schemas.openxmlformats.org/spreadsheetml/2006/main" xmlns:r="http://schemas.openxmlformats.org/officeDocument/2006/relationships">
  <sheetPr>
    <tabColor indexed="13"/>
  </sheetPr>
  <dimension ref="A1:O60"/>
  <sheetViews>
    <sheetView view="pageBreakPreview" zoomScaleSheetLayoutView="100" zoomScalePageLayoutView="0" workbookViewId="0" topLeftCell="A43">
      <selection activeCell="A34" sqref="A34:J34"/>
    </sheetView>
  </sheetViews>
  <sheetFormatPr defaultColWidth="9.00390625" defaultRowHeight="13.5"/>
  <cols>
    <col min="1" max="2" width="13.625" style="12" customWidth="1"/>
    <col min="3" max="4" width="10.125" style="12" customWidth="1"/>
    <col min="5" max="8" width="10.125" style="60" customWidth="1"/>
    <col min="9" max="12" width="10.125" style="12" customWidth="1"/>
    <col min="13" max="13" width="9.00390625" style="12" customWidth="1"/>
    <col min="14" max="14" width="9.50390625" style="12" bestFit="1" customWidth="1"/>
    <col min="15" max="16384" width="9.00390625" style="12" customWidth="1"/>
  </cols>
  <sheetData>
    <row r="1" spans="1:10" ht="21" customHeight="1">
      <c r="A1" s="911" t="s">
        <v>655</v>
      </c>
      <c r="B1" s="911"/>
      <c r="C1" s="911"/>
      <c r="D1" s="911"/>
      <c r="E1" s="911"/>
      <c r="F1" s="911"/>
      <c r="G1" s="911"/>
      <c r="H1" s="911"/>
      <c r="I1" s="911"/>
      <c r="J1" s="911"/>
    </row>
    <row r="2" spans="1:10" ht="21" customHeight="1" thickBot="1">
      <c r="A2" s="469" t="s">
        <v>804</v>
      </c>
      <c r="B2" s="469"/>
      <c r="C2" s="469"/>
      <c r="D2" s="469"/>
      <c r="E2" s="469"/>
      <c r="F2" s="469"/>
      <c r="G2" s="469"/>
      <c r="H2" s="469"/>
      <c r="I2" s="469"/>
      <c r="J2" s="469"/>
    </row>
    <row r="3" spans="1:14" ht="30" customHeight="1">
      <c r="A3" s="1104"/>
      <c r="B3" s="1105"/>
      <c r="C3" s="1105" t="s">
        <v>467</v>
      </c>
      <c r="D3" s="1105"/>
      <c r="E3" s="1106" t="s">
        <v>656</v>
      </c>
      <c r="F3" s="1106"/>
      <c r="G3" s="1106" t="s">
        <v>854</v>
      </c>
      <c r="H3" s="1106"/>
      <c r="I3" s="1105" t="s">
        <v>855</v>
      </c>
      <c r="J3" s="1105"/>
      <c r="K3" s="1102" t="s">
        <v>770</v>
      </c>
      <c r="L3" s="1103"/>
      <c r="N3" s="12">
        <v>10.54</v>
      </c>
    </row>
    <row r="4" spans="1:12" ht="30" customHeight="1">
      <c r="A4" s="1077" t="s">
        <v>468</v>
      </c>
      <c r="B4" s="816"/>
      <c r="C4" s="1080">
        <v>182</v>
      </c>
      <c r="D4" s="1080"/>
      <c r="E4" s="1076">
        <f>ROUNDDOWN(C4*30*$N$3,0)</f>
        <v>57548</v>
      </c>
      <c r="F4" s="1043"/>
      <c r="G4" s="1076">
        <f>E4-(ROUNDDOWN(E4*90%,0))</f>
        <v>5755</v>
      </c>
      <c r="H4" s="1043"/>
      <c r="I4" s="1042">
        <f>E4-(ROUNDDOWN(E4*80%,0))</f>
        <v>11510</v>
      </c>
      <c r="J4" s="1042"/>
      <c r="K4" s="1043">
        <f>E4-(ROUNDDOWN(E4*70%,0))</f>
        <v>17265</v>
      </c>
      <c r="L4" s="1044"/>
    </row>
    <row r="5" spans="1:12" ht="30" customHeight="1">
      <c r="A5" s="1077" t="s">
        <v>469</v>
      </c>
      <c r="B5" s="816"/>
      <c r="C5" s="1080">
        <v>311</v>
      </c>
      <c r="D5" s="1080"/>
      <c r="E5" s="1076">
        <f aca="true" t="shared" si="0" ref="E5:E10">ROUNDDOWN(C5*30*$N$3,0)</f>
        <v>98338</v>
      </c>
      <c r="F5" s="1043"/>
      <c r="G5" s="1076">
        <f aca="true" t="shared" si="1" ref="G5:G17">E5-(ROUNDDOWN(E5*90%,0))</f>
        <v>9834</v>
      </c>
      <c r="H5" s="1043"/>
      <c r="I5" s="1042">
        <f aca="true" t="shared" si="2" ref="I5:I17">E5-(ROUNDDOWN(E5*80%,0))</f>
        <v>19668</v>
      </c>
      <c r="J5" s="1042"/>
      <c r="K5" s="1043">
        <f aca="true" t="shared" si="3" ref="K5:K17">E5-(ROUNDDOWN(E5*70%,0))</f>
        <v>29502</v>
      </c>
      <c r="L5" s="1044"/>
    </row>
    <row r="6" spans="1:12" ht="30" customHeight="1">
      <c r="A6" s="1077" t="s">
        <v>470</v>
      </c>
      <c r="B6" s="816"/>
      <c r="C6" s="1080">
        <v>538</v>
      </c>
      <c r="D6" s="1080"/>
      <c r="E6" s="1076">
        <f t="shared" si="0"/>
        <v>170115</v>
      </c>
      <c r="F6" s="1043"/>
      <c r="G6" s="1076">
        <f t="shared" si="1"/>
        <v>17012</v>
      </c>
      <c r="H6" s="1043"/>
      <c r="I6" s="1042">
        <f t="shared" si="2"/>
        <v>34023</v>
      </c>
      <c r="J6" s="1042"/>
      <c r="K6" s="1043">
        <f t="shared" si="3"/>
        <v>51035</v>
      </c>
      <c r="L6" s="1044"/>
    </row>
    <row r="7" spans="1:12" ht="30" customHeight="1">
      <c r="A7" s="1077" t="s">
        <v>471</v>
      </c>
      <c r="B7" s="816"/>
      <c r="C7" s="1080">
        <v>604</v>
      </c>
      <c r="D7" s="1080"/>
      <c r="E7" s="1076">
        <f t="shared" si="0"/>
        <v>190984</v>
      </c>
      <c r="F7" s="1043"/>
      <c r="G7" s="1076">
        <f t="shared" si="1"/>
        <v>19099</v>
      </c>
      <c r="H7" s="1043"/>
      <c r="I7" s="1042">
        <f t="shared" si="2"/>
        <v>38197</v>
      </c>
      <c r="J7" s="1042"/>
      <c r="K7" s="1043">
        <f t="shared" si="3"/>
        <v>57296</v>
      </c>
      <c r="L7" s="1044"/>
    </row>
    <row r="8" spans="1:12" ht="30" customHeight="1">
      <c r="A8" s="1077" t="s">
        <v>472</v>
      </c>
      <c r="B8" s="816"/>
      <c r="C8" s="1080">
        <v>674</v>
      </c>
      <c r="D8" s="1080"/>
      <c r="E8" s="1076">
        <f t="shared" si="0"/>
        <v>213118</v>
      </c>
      <c r="F8" s="1043"/>
      <c r="G8" s="1076">
        <f t="shared" si="1"/>
        <v>21312</v>
      </c>
      <c r="H8" s="1043"/>
      <c r="I8" s="1042">
        <f t="shared" si="2"/>
        <v>42624</v>
      </c>
      <c r="J8" s="1042"/>
      <c r="K8" s="1043">
        <f t="shared" si="3"/>
        <v>63936</v>
      </c>
      <c r="L8" s="1044"/>
    </row>
    <row r="9" spans="1:12" ht="30" customHeight="1">
      <c r="A9" s="1077" t="s">
        <v>473</v>
      </c>
      <c r="B9" s="816"/>
      <c r="C9" s="1080">
        <v>738</v>
      </c>
      <c r="D9" s="1080"/>
      <c r="E9" s="1076">
        <f t="shared" si="0"/>
        <v>233355</v>
      </c>
      <c r="F9" s="1043"/>
      <c r="G9" s="1076">
        <f t="shared" si="1"/>
        <v>23336</v>
      </c>
      <c r="H9" s="1043"/>
      <c r="I9" s="1042">
        <f t="shared" si="2"/>
        <v>46671</v>
      </c>
      <c r="J9" s="1042"/>
      <c r="K9" s="1043">
        <f t="shared" si="3"/>
        <v>70007</v>
      </c>
      <c r="L9" s="1044"/>
    </row>
    <row r="10" spans="1:12" ht="30" customHeight="1">
      <c r="A10" s="1077" t="s">
        <v>474</v>
      </c>
      <c r="B10" s="816"/>
      <c r="C10" s="1080">
        <v>807</v>
      </c>
      <c r="D10" s="1080"/>
      <c r="E10" s="1076">
        <f t="shared" si="0"/>
        <v>255173</v>
      </c>
      <c r="F10" s="1043"/>
      <c r="G10" s="1076">
        <f t="shared" si="1"/>
        <v>25518</v>
      </c>
      <c r="H10" s="1043"/>
      <c r="I10" s="1042">
        <f t="shared" si="2"/>
        <v>51035</v>
      </c>
      <c r="J10" s="1042"/>
      <c r="K10" s="1043">
        <f t="shared" si="3"/>
        <v>76552</v>
      </c>
      <c r="L10" s="1044"/>
    </row>
    <row r="11" spans="1:12" ht="30" customHeight="1">
      <c r="A11" s="1069" t="s">
        <v>898</v>
      </c>
      <c r="B11" s="1070"/>
      <c r="C11" s="1071" t="s">
        <v>587</v>
      </c>
      <c r="D11" s="1072"/>
      <c r="E11" s="1071" t="s">
        <v>587</v>
      </c>
      <c r="F11" s="1072"/>
      <c r="G11" s="1071" t="s">
        <v>587</v>
      </c>
      <c r="H11" s="1072"/>
      <c r="I11" s="1071" t="s">
        <v>587</v>
      </c>
      <c r="J11" s="1072"/>
      <c r="K11" s="1071" t="s">
        <v>587</v>
      </c>
      <c r="L11" s="1073"/>
    </row>
    <row r="12" spans="1:12" ht="30" customHeight="1">
      <c r="A12" s="1077" t="s">
        <v>475</v>
      </c>
      <c r="B12" s="816"/>
      <c r="C12" s="1080">
        <v>10</v>
      </c>
      <c r="D12" s="1080"/>
      <c r="E12" s="1076">
        <f>ROUNDDOWN(C12*30*$N$3,0)</f>
        <v>3162</v>
      </c>
      <c r="F12" s="1043"/>
      <c r="G12" s="1076">
        <f t="shared" si="1"/>
        <v>317</v>
      </c>
      <c r="H12" s="1043"/>
      <c r="I12" s="1042">
        <f t="shared" si="2"/>
        <v>633</v>
      </c>
      <c r="J12" s="1042"/>
      <c r="K12" s="1043">
        <f t="shared" si="3"/>
        <v>949</v>
      </c>
      <c r="L12" s="1044"/>
    </row>
    <row r="13" spans="1:12" ht="30" customHeight="1">
      <c r="A13" s="1077" t="s">
        <v>856</v>
      </c>
      <c r="B13" s="816"/>
      <c r="C13" s="1078">
        <v>80</v>
      </c>
      <c r="D13" s="1078"/>
      <c r="E13" s="1076">
        <f>80*N3</f>
        <v>843.1999999999999</v>
      </c>
      <c r="F13" s="1043"/>
      <c r="G13" s="1076">
        <f t="shared" si="1"/>
        <v>85.19999999999993</v>
      </c>
      <c r="H13" s="1043"/>
      <c r="I13" s="1042">
        <f t="shared" si="2"/>
        <v>169.19999999999993</v>
      </c>
      <c r="J13" s="1042"/>
      <c r="K13" s="1043">
        <f t="shared" si="3"/>
        <v>253.19999999999993</v>
      </c>
      <c r="L13" s="1044"/>
    </row>
    <row r="14" spans="1:12" ht="30" customHeight="1">
      <c r="A14" s="1099" t="s">
        <v>913</v>
      </c>
      <c r="B14" s="1100"/>
      <c r="C14" s="1080">
        <v>72</v>
      </c>
      <c r="D14" s="1080"/>
      <c r="E14" s="1076">
        <f>ROUNDDOWN(C14*30*$N$3,0)</f>
        <v>22766</v>
      </c>
      <c r="F14" s="1043"/>
      <c r="G14" s="1076">
        <f>E14-(ROUNDDOWN(E14*90%,0))</f>
        <v>2277</v>
      </c>
      <c r="H14" s="1043"/>
      <c r="I14" s="1101">
        <f>E14-(ROUNDDOWN(E14*80%,0))</f>
        <v>4554</v>
      </c>
      <c r="J14" s="1101"/>
      <c r="K14" s="1043">
        <f>E14-(ROUNDDOWN(E14*70%,0))</f>
        <v>6830</v>
      </c>
      <c r="L14" s="1044"/>
    </row>
    <row r="15" spans="1:12" ht="30" customHeight="1">
      <c r="A15" s="1099" t="s">
        <v>914</v>
      </c>
      <c r="B15" s="1100"/>
      <c r="C15" s="1080">
        <v>144</v>
      </c>
      <c r="D15" s="1080"/>
      <c r="E15" s="1076">
        <f>ROUNDDOWN(C15*30*$N$3,0)</f>
        <v>45532</v>
      </c>
      <c r="F15" s="1043"/>
      <c r="G15" s="1076">
        <f t="shared" si="1"/>
        <v>4554</v>
      </c>
      <c r="H15" s="1043"/>
      <c r="I15" s="1101">
        <f t="shared" si="2"/>
        <v>9107</v>
      </c>
      <c r="J15" s="1101"/>
      <c r="K15" s="1043">
        <f t="shared" si="3"/>
        <v>13660</v>
      </c>
      <c r="L15" s="1044"/>
    </row>
    <row r="16" spans="1:12" ht="30" customHeight="1">
      <c r="A16" s="1069" t="s">
        <v>915</v>
      </c>
      <c r="B16" s="1070"/>
      <c r="C16" s="1080">
        <v>680</v>
      </c>
      <c r="D16" s="1080"/>
      <c r="E16" s="1076">
        <f>ROUNDDOWN(C16*30*$N$3,0)</f>
        <v>215016</v>
      </c>
      <c r="F16" s="1043"/>
      <c r="G16" s="1076">
        <f t="shared" si="1"/>
        <v>21502</v>
      </c>
      <c r="H16" s="1043"/>
      <c r="I16" s="1042">
        <f t="shared" si="2"/>
        <v>43004</v>
      </c>
      <c r="J16" s="1042"/>
      <c r="K16" s="1043">
        <f t="shared" si="3"/>
        <v>64505</v>
      </c>
      <c r="L16" s="1044"/>
    </row>
    <row r="17" spans="1:12" ht="30" customHeight="1">
      <c r="A17" s="1069" t="s">
        <v>891</v>
      </c>
      <c r="B17" s="1070"/>
      <c r="C17" s="1080">
        <v>1280</v>
      </c>
      <c r="D17" s="1080"/>
      <c r="E17" s="1076">
        <f>ROUNDDOWN(C17*30*$N$3,0)</f>
        <v>404736</v>
      </c>
      <c r="F17" s="1043"/>
      <c r="G17" s="1076">
        <f t="shared" si="1"/>
        <v>40474</v>
      </c>
      <c r="H17" s="1043"/>
      <c r="I17" s="1042">
        <f t="shared" si="2"/>
        <v>80948</v>
      </c>
      <c r="J17" s="1042"/>
      <c r="K17" s="1043">
        <f t="shared" si="3"/>
        <v>121421</v>
      </c>
      <c r="L17" s="1044"/>
    </row>
    <row r="18" spans="1:12" ht="30" customHeight="1">
      <c r="A18" s="1079" t="s">
        <v>890</v>
      </c>
      <c r="B18" s="695"/>
      <c r="C18" s="1071" t="s">
        <v>587</v>
      </c>
      <c r="D18" s="1072"/>
      <c r="E18" s="1071" t="s">
        <v>587</v>
      </c>
      <c r="F18" s="1072"/>
      <c r="G18" s="1071" t="s">
        <v>587</v>
      </c>
      <c r="H18" s="1072"/>
      <c r="I18" s="1071" t="s">
        <v>587</v>
      </c>
      <c r="J18" s="1072"/>
      <c r="K18" s="1071" t="s">
        <v>587</v>
      </c>
      <c r="L18" s="1073"/>
    </row>
    <row r="19" spans="1:12" ht="30" customHeight="1">
      <c r="A19" s="1045" t="s">
        <v>892</v>
      </c>
      <c r="B19" s="1046"/>
      <c r="C19" s="1080">
        <v>22</v>
      </c>
      <c r="D19" s="1080"/>
      <c r="E19" s="1076">
        <f>ROUNDDOWN(C19*30*$N$3,0)</f>
        <v>6956</v>
      </c>
      <c r="F19" s="1043"/>
      <c r="G19" s="1076">
        <f>E19-(ROUNDDOWN(E19*90%,0))</f>
        <v>696</v>
      </c>
      <c r="H19" s="1043"/>
      <c r="I19" s="1076">
        <f>E19-(ROUNDDOWN(E19*80%,0))</f>
        <v>1392</v>
      </c>
      <c r="J19" s="1043"/>
      <c r="K19" s="1093">
        <f>E19-(ROUNDDOWN(E19*70%,0))</f>
        <v>2087</v>
      </c>
      <c r="L19" s="1094"/>
    </row>
    <row r="20" spans="1:12" ht="30" customHeight="1">
      <c r="A20" s="1090" t="s">
        <v>893</v>
      </c>
      <c r="B20" s="1091"/>
      <c r="C20" s="1092" t="s">
        <v>857</v>
      </c>
      <c r="D20" s="1092"/>
      <c r="E20" s="1095" t="s">
        <v>858</v>
      </c>
      <c r="F20" s="1096"/>
      <c r="G20" s="1095" t="s">
        <v>859</v>
      </c>
      <c r="H20" s="1096"/>
      <c r="I20" s="1097" t="s">
        <v>860</v>
      </c>
      <c r="J20" s="1098"/>
      <c r="K20" s="1085" t="s">
        <v>861</v>
      </c>
      <c r="L20" s="1086"/>
    </row>
    <row r="21" spans="1:12" ht="30" customHeight="1">
      <c r="A21" s="1079" t="s">
        <v>810</v>
      </c>
      <c r="B21" s="695"/>
      <c r="C21" s="1087" t="s">
        <v>811</v>
      </c>
      <c r="D21" s="1088"/>
      <c r="E21" s="1076" t="s">
        <v>812</v>
      </c>
      <c r="F21" s="1043"/>
      <c r="G21" s="1076" t="s">
        <v>862</v>
      </c>
      <c r="H21" s="1043"/>
      <c r="I21" s="693" t="s">
        <v>813</v>
      </c>
      <c r="J21" s="695"/>
      <c r="K21" s="693" t="s">
        <v>814</v>
      </c>
      <c r="L21" s="1089"/>
    </row>
    <row r="22" spans="1:12" ht="30" customHeight="1">
      <c r="A22" s="1069" t="s">
        <v>894</v>
      </c>
      <c r="B22" s="1070"/>
      <c r="C22" s="1071" t="s">
        <v>587</v>
      </c>
      <c r="D22" s="1072"/>
      <c r="E22" s="1071" t="s">
        <v>863</v>
      </c>
      <c r="F22" s="1072"/>
      <c r="G22" s="1071" t="s">
        <v>863</v>
      </c>
      <c r="H22" s="1072"/>
      <c r="I22" s="1071" t="s">
        <v>863</v>
      </c>
      <c r="J22" s="1072"/>
      <c r="K22" s="1071" t="s">
        <v>587</v>
      </c>
      <c r="L22" s="1073"/>
    </row>
    <row r="23" spans="1:12" ht="30" customHeight="1">
      <c r="A23" s="1069" t="s">
        <v>895</v>
      </c>
      <c r="B23" s="1070"/>
      <c r="C23" s="1071" t="s">
        <v>587</v>
      </c>
      <c r="D23" s="1072"/>
      <c r="E23" s="1071" t="s">
        <v>587</v>
      </c>
      <c r="F23" s="1072"/>
      <c r="G23" s="1071" t="s">
        <v>587</v>
      </c>
      <c r="H23" s="1072"/>
      <c r="I23" s="1071" t="s">
        <v>587</v>
      </c>
      <c r="J23" s="1072"/>
      <c r="K23" s="1071" t="s">
        <v>587</v>
      </c>
      <c r="L23" s="1073"/>
    </row>
    <row r="24" spans="1:13" ht="30" customHeight="1">
      <c r="A24" s="1069" t="s">
        <v>896</v>
      </c>
      <c r="B24" s="1070"/>
      <c r="C24" s="1078">
        <v>200</v>
      </c>
      <c r="D24" s="1078"/>
      <c r="E24" s="1083">
        <f>C24*N3</f>
        <v>2108</v>
      </c>
      <c r="F24" s="1084"/>
      <c r="G24" s="1076">
        <f>E24-(ROUNDDOWN(E24*90%,0))</f>
        <v>211</v>
      </c>
      <c r="H24" s="1043"/>
      <c r="I24" s="1042">
        <f>E24-(ROUNDDOWN(E24*80%,0))</f>
        <v>422</v>
      </c>
      <c r="J24" s="1042"/>
      <c r="K24" s="1043">
        <f>E24-(ROUNDDOWN(E24*70%,0))</f>
        <v>633</v>
      </c>
      <c r="L24" s="1044"/>
      <c r="M24" s="117"/>
    </row>
    <row r="25" spans="1:12" ht="30" customHeight="1">
      <c r="A25" s="1081" t="s">
        <v>864</v>
      </c>
      <c r="B25" s="1082"/>
      <c r="C25" s="1071" t="s">
        <v>863</v>
      </c>
      <c r="D25" s="1072"/>
      <c r="E25" s="1071" t="s">
        <v>863</v>
      </c>
      <c r="F25" s="1072"/>
      <c r="G25" s="1071" t="s">
        <v>863</v>
      </c>
      <c r="H25" s="1072"/>
      <c r="I25" s="1071" t="s">
        <v>863</v>
      </c>
      <c r="J25" s="1072"/>
      <c r="K25" s="1071" t="s">
        <v>865</v>
      </c>
      <c r="L25" s="1073"/>
    </row>
    <row r="26" spans="1:12" ht="30" customHeight="1">
      <c r="A26" s="1077" t="s">
        <v>762</v>
      </c>
      <c r="B26" s="816"/>
      <c r="C26" s="1078">
        <v>30</v>
      </c>
      <c r="D26" s="1078"/>
      <c r="E26" s="1076">
        <f>C26*N3</f>
        <v>316.2</v>
      </c>
      <c r="F26" s="1043"/>
      <c r="G26" s="1076">
        <f>E26-(ROUNDDOWN(E26*90%,0))</f>
        <v>32.19999999999999</v>
      </c>
      <c r="H26" s="1043"/>
      <c r="I26" s="1042">
        <f>E26-(ROUNDDOWN(E26*80%,0))</f>
        <v>64.19999999999999</v>
      </c>
      <c r="J26" s="1042"/>
      <c r="K26" s="1043">
        <f>E26-(ROUNDDOWN(E26*70%,0))</f>
        <v>95.19999999999999</v>
      </c>
      <c r="L26" s="1044"/>
    </row>
    <row r="27" spans="1:12" ht="30" customHeight="1">
      <c r="A27" s="1069" t="s">
        <v>885</v>
      </c>
      <c r="B27" s="1070"/>
      <c r="C27" s="1071" t="s">
        <v>587</v>
      </c>
      <c r="D27" s="1072"/>
      <c r="E27" s="1071" t="s">
        <v>587</v>
      </c>
      <c r="F27" s="1072"/>
      <c r="G27" s="1071" t="s">
        <v>587</v>
      </c>
      <c r="H27" s="1072"/>
      <c r="I27" s="1071" t="s">
        <v>587</v>
      </c>
      <c r="J27" s="1072"/>
      <c r="K27" s="1071" t="s">
        <v>587</v>
      </c>
      <c r="L27" s="1073"/>
    </row>
    <row r="28" spans="1:12" ht="30" customHeight="1">
      <c r="A28" s="1079" t="s">
        <v>763</v>
      </c>
      <c r="B28" s="695"/>
      <c r="C28" s="1080">
        <v>30</v>
      </c>
      <c r="D28" s="1080"/>
      <c r="E28" s="1076">
        <f>ROUNDDOWN(C28*30*$N$3,0)</f>
        <v>9486</v>
      </c>
      <c r="F28" s="1043"/>
      <c r="G28" s="1076">
        <f>E28-(ROUNDDOWN(E28*90%,0))</f>
        <v>949</v>
      </c>
      <c r="H28" s="1043"/>
      <c r="I28" s="1071">
        <f>E28-(ROUNDDOWN(E28*80%,0))</f>
        <v>1898</v>
      </c>
      <c r="J28" s="1072"/>
      <c r="K28" s="1043">
        <f>E28-(ROUNDDOWN(E28*70%,0))</f>
        <v>2846</v>
      </c>
      <c r="L28" s="1044"/>
    </row>
    <row r="29" spans="1:12" ht="30" customHeight="1">
      <c r="A29" s="1069" t="s">
        <v>897</v>
      </c>
      <c r="B29" s="1070"/>
      <c r="C29" s="1071" t="s">
        <v>587</v>
      </c>
      <c r="D29" s="1072"/>
      <c r="E29" s="1071" t="s">
        <v>587</v>
      </c>
      <c r="F29" s="1072"/>
      <c r="G29" s="1071" t="s">
        <v>587</v>
      </c>
      <c r="H29" s="1072"/>
      <c r="I29" s="1071" t="s">
        <v>587</v>
      </c>
      <c r="J29" s="1072"/>
      <c r="K29" s="1071" t="s">
        <v>587</v>
      </c>
      <c r="L29" s="1073"/>
    </row>
    <row r="30" spans="1:12" ht="30" customHeight="1">
      <c r="A30" s="1045" t="s">
        <v>942</v>
      </c>
      <c r="B30" s="1046"/>
      <c r="C30" s="1074">
        <v>40</v>
      </c>
      <c r="D30" s="1075"/>
      <c r="E30" s="1076">
        <f>C30*N3</f>
        <v>421.59999999999997</v>
      </c>
      <c r="F30" s="1043"/>
      <c r="G30" s="1040">
        <f>E30-(ROUNDDOWN(E30*90%,0))</f>
        <v>42.599999999999966</v>
      </c>
      <c r="H30" s="1041"/>
      <c r="I30" s="1042">
        <f>E30-(ROUNDDOWN(E30*80%,0))</f>
        <v>84.59999999999997</v>
      </c>
      <c r="J30" s="1042"/>
      <c r="K30" s="1043">
        <f>E30-(ROUNDDOWN(E30*70%,0))</f>
        <v>126.59999999999997</v>
      </c>
      <c r="L30" s="1044"/>
    </row>
    <row r="31" spans="1:12" ht="30" customHeight="1" thickBot="1">
      <c r="A31" s="1060" t="s">
        <v>943</v>
      </c>
      <c r="B31" s="1061"/>
      <c r="C31" s="1062" t="s">
        <v>944</v>
      </c>
      <c r="D31" s="1062"/>
      <c r="E31" s="1063">
        <f>M44*N3</f>
        <v>1022.3799999999999</v>
      </c>
      <c r="F31" s="1064"/>
      <c r="G31" s="1065">
        <f>E31-(ROUNDDOWN(E31*90%,0))</f>
        <v>102.37999999999988</v>
      </c>
      <c r="H31" s="1066"/>
      <c r="I31" s="1067">
        <f>E31-(ROUNDDOWN(E31*80%,0))</f>
        <v>205.37999999999988</v>
      </c>
      <c r="J31" s="1067"/>
      <c r="K31" s="1064">
        <f>E31-(ROUNDDOWN(E31*70%,0))</f>
        <v>307.3799999999999</v>
      </c>
      <c r="L31" s="1068"/>
    </row>
    <row r="32" spans="1:12" ht="30" customHeight="1">
      <c r="A32" s="1059" t="s">
        <v>899</v>
      </c>
      <c r="B32" s="1059"/>
      <c r="C32" s="1059"/>
      <c r="D32" s="1059"/>
      <c r="E32" s="1059"/>
      <c r="F32" s="1059"/>
      <c r="G32" s="1059"/>
      <c r="H32" s="1059"/>
      <c r="I32" s="191"/>
      <c r="J32" s="191"/>
      <c r="K32" s="191"/>
      <c r="L32" s="191"/>
    </row>
    <row r="33" spans="1:10" ht="21" customHeight="1">
      <c r="A33" s="1051"/>
      <c r="B33" s="1051"/>
      <c r="C33" s="1051"/>
      <c r="D33" s="1051"/>
      <c r="E33" s="1051"/>
      <c r="F33" s="1051"/>
      <c r="G33" s="1051"/>
      <c r="H33" s="1051"/>
      <c r="I33" s="1051"/>
      <c r="J33" s="1051"/>
    </row>
    <row r="34" spans="1:10" ht="30" customHeight="1" thickBot="1">
      <c r="A34" s="469" t="s">
        <v>867</v>
      </c>
      <c r="B34" s="469"/>
      <c r="C34" s="469"/>
      <c r="D34" s="469"/>
      <c r="E34" s="469"/>
      <c r="F34" s="469"/>
      <c r="G34" s="469"/>
      <c r="H34" s="469"/>
      <c r="I34" s="469"/>
      <c r="J34" s="469"/>
    </row>
    <row r="35" spans="1:9" ht="30" customHeight="1">
      <c r="A35" s="1052" t="s">
        <v>476</v>
      </c>
      <c r="B35" s="1053"/>
      <c r="C35" s="292" t="s">
        <v>477</v>
      </c>
      <c r="D35" s="292" t="s">
        <v>478</v>
      </c>
      <c r="E35" s="64" t="s">
        <v>479</v>
      </c>
      <c r="F35" s="64" t="s">
        <v>480</v>
      </c>
      <c r="G35" s="64" t="s">
        <v>481</v>
      </c>
      <c r="H35" s="292" t="s">
        <v>482</v>
      </c>
      <c r="I35" s="65" t="s">
        <v>483</v>
      </c>
    </row>
    <row r="36" spans="1:9" ht="30" customHeight="1">
      <c r="A36" s="1054"/>
      <c r="B36" s="1055"/>
      <c r="C36" s="301">
        <f>C54</f>
        <v>76035.56</v>
      </c>
      <c r="D36" s="302">
        <f>C55</f>
        <v>119881.95999999999</v>
      </c>
      <c r="E36" s="302">
        <f>C56</f>
        <v>202315.3</v>
      </c>
      <c r="F36" s="302">
        <f>C57</f>
        <v>225271.41999999998</v>
      </c>
      <c r="G36" s="303">
        <f>C58</f>
        <v>251010.09999999998</v>
      </c>
      <c r="H36" s="303">
        <f>C59</f>
        <v>271879.3</v>
      </c>
      <c r="I36" s="304">
        <f>C60</f>
        <v>295878.88</v>
      </c>
    </row>
    <row r="37" spans="1:9" ht="30" customHeight="1">
      <c r="A37" s="1054" t="s">
        <v>484</v>
      </c>
      <c r="B37" s="56" t="s">
        <v>485</v>
      </c>
      <c r="C37" s="301">
        <f>C36-(ROUNDDOWN(C36*90%,0))</f>
        <v>7603.559999999998</v>
      </c>
      <c r="D37" s="301">
        <f aca="true" t="shared" si="4" ref="D37:I37">D36-(ROUNDDOWN(D36*90%,0))</f>
        <v>11988.959999999992</v>
      </c>
      <c r="E37" s="305">
        <f t="shared" si="4"/>
        <v>20232.29999999999</v>
      </c>
      <c r="F37" s="305">
        <f t="shared" si="4"/>
        <v>22527.419999999984</v>
      </c>
      <c r="G37" s="305">
        <f t="shared" si="4"/>
        <v>25101.099999999977</v>
      </c>
      <c r="H37" s="301">
        <f t="shared" si="4"/>
        <v>27188.29999999999</v>
      </c>
      <c r="I37" s="304">
        <f t="shared" si="4"/>
        <v>29588.880000000005</v>
      </c>
    </row>
    <row r="38" spans="1:9" ht="30" customHeight="1">
      <c r="A38" s="1056"/>
      <c r="B38" s="56" t="s">
        <v>486</v>
      </c>
      <c r="C38" s="301">
        <f aca="true" t="shared" si="5" ref="C38:I38">C36-(ROUNDDOWN(C36*80%,0))</f>
        <v>15207.559999999998</v>
      </c>
      <c r="D38" s="301">
        <f t="shared" si="5"/>
        <v>23976.959999999992</v>
      </c>
      <c r="E38" s="305">
        <f t="shared" si="5"/>
        <v>40463.29999999999</v>
      </c>
      <c r="F38" s="305">
        <f t="shared" si="5"/>
        <v>45054.419999999984</v>
      </c>
      <c r="G38" s="305">
        <f t="shared" si="5"/>
        <v>50202.09999999998</v>
      </c>
      <c r="H38" s="301">
        <f t="shared" si="5"/>
        <v>54376.29999999999</v>
      </c>
      <c r="I38" s="304">
        <f t="shared" si="5"/>
        <v>59175.880000000005</v>
      </c>
    </row>
    <row r="39" spans="1:10" ht="30" customHeight="1" thickBot="1">
      <c r="A39" s="1057"/>
      <c r="B39" s="118" t="s">
        <v>868</v>
      </c>
      <c r="C39" s="306">
        <f aca="true" t="shared" si="6" ref="C39:I39">C36-(ROUNDDOWN(C36*70%,0))</f>
        <v>22811.559999999998</v>
      </c>
      <c r="D39" s="306">
        <f t="shared" si="6"/>
        <v>35964.95999999999</v>
      </c>
      <c r="E39" s="307">
        <f t="shared" si="6"/>
        <v>60695.29999999999</v>
      </c>
      <c r="F39" s="307">
        <f t="shared" si="6"/>
        <v>67582.41999999998</v>
      </c>
      <c r="G39" s="307">
        <f>G36-(ROUNDDOWN(G36*70%,0))</f>
        <v>75303.09999999998</v>
      </c>
      <c r="H39" s="306">
        <f t="shared" si="6"/>
        <v>81564.29999999999</v>
      </c>
      <c r="I39" s="308">
        <f t="shared" si="6"/>
        <v>88763.88</v>
      </c>
      <c r="J39" s="63"/>
    </row>
    <row r="40" spans="1:12" ht="30" customHeight="1">
      <c r="A40" s="1058" t="s">
        <v>908</v>
      </c>
      <c r="B40" s="1058"/>
      <c r="C40" s="1058"/>
      <c r="D40" s="1058"/>
      <c r="E40" s="1058"/>
      <c r="F40" s="1058"/>
      <c r="G40" s="1058"/>
      <c r="H40" s="1058"/>
      <c r="I40" s="1058"/>
      <c r="J40" s="1058"/>
      <c r="K40" s="1058"/>
      <c r="L40" s="1058"/>
    </row>
    <row r="41" spans="1:12" ht="30" customHeight="1">
      <c r="A41" s="1058"/>
      <c r="B41" s="1058"/>
      <c r="C41" s="1058"/>
      <c r="D41" s="1058"/>
      <c r="E41" s="1058"/>
      <c r="F41" s="1058"/>
      <c r="G41" s="1058"/>
      <c r="H41" s="1058"/>
      <c r="I41" s="1058"/>
      <c r="J41" s="1058"/>
      <c r="K41" s="1058"/>
      <c r="L41" s="1058"/>
    </row>
    <row r="43" spans="1:14" ht="13.5">
      <c r="A43" s="1047" t="s">
        <v>869</v>
      </c>
      <c r="B43" s="54"/>
      <c r="C43" s="54"/>
      <c r="D43" s="54" t="s">
        <v>430</v>
      </c>
      <c r="E43" s="54" t="s">
        <v>748</v>
      </c>
      <c r="F43" s="54" t="s">
        <v>749</v>
      </c>
      <c r="G43" s="54" t="s">
        <v>870</v>
      </c>
      <c r="H43" s="54" t="s">
        <v>871</v>
      </c>
      <c r="I43" s="54" t="s">
        <v>872</v>
      </c>
      <c r="J43" s="54" t="s">
        <v>767</v>
      </c>
      <c r="K43" s="54" t="s">
        <v>740</v>
      </c>
      <c r="L43" s="54" t="s">
        <v>805</v>
      </c>
      <c r="M43" s="12" t="s">
        <v>941</v>
      </c>
      <c r="N43" s="55" t="s">
        <v>752</v>
      </c>
    </row>
    <row r="44" spans="1:15" ht="13.5">
      <c r="A44" s="1048"/>
      <c r="B44" s="18" t="s">
        <v>741</v>
      </c>
      <c r="C44" s="54">
        <v>182</v>
      </c>
      <c r="D44" s="57">
        <f>C44*30</f>
        <v>5460</v>
      </c>
      <c r="E44" s="58">
        <v>80</v>
      </c>
      <c r="F44" s="58"/>
      <c r="G44" s="58">
        <v>660</v>
      </c>
      <c r="H44" s="58">
        <v>200</v>
      </c>
      <c r="I44" s="58">
        <v>40</v>
      </c>
      <c r="J44" s="58">
        <v>30</v>
      </c>
      <c r="K44" s="58">
        <f>ROUND(SUM(D44:J44)*8.2%,0)</f>
        <v>531</v>
      </c>
      <c r="L44" s="58">
        <f>ROUND(SUM(D44:J44)*1.8%,0)</f>
        <v>116</v>
      </c>
      <c r="M44" s="58">
        <f>ROUND(SUM(D44:J44)*1.5%,0)</f>
        <v>97</v>
      </c>
      <c r="N44" s="59">
        <f>SUM(D44:M44)</f>
        <v>7214</v>
      </c>
      <c r="O44" s="58"/>
    </row>
    <row r="45" spans="1:15" ht="13.5">
      <c r="A45" s="1048"/>
      <c r="B45" s="18" t="s">
        <v>742</v>
      </c>
      <c r="C45" s="54">
        <v>311</v>
      </c>
      <c r="D45" s="57">
        <f aca="true" t="shared" si="7" ref="D45:D50">C45*30</f>
        <v>9330</v>
      </c>
      <c r="E45" s="58">
        <v>80</v>
      </c>
      <c r="F45" s="58"/>
      <c r="G45" s="58">
        <v>660</v>
      </c>
      <c r="H45" s="58">
        <v>200</v>
      </c>
      <c r="I45" s="58">
        <v>40</v>
      </c>
      <c r="J45" s="58">
        <v>30</v>
      </c>
      <c r="K45" s="58">
        <f aca="true" t="shared" si="8" ref="K45:K50">ROUND(SUM(D45:J45)*8.2%,0)</f>
        <v>848</v>
      </c>
      <c r="L45" s="58">
        <f aca="true" t="shared" si="9" ref="L45:L50">ROUND(SUM(D45:J45)*1.8%,0)</f>
        <v>186</v>
      </c>
      <c r="M45" s="58">
        <f aca="true" t="shared" si="10" ref="M45:M50">ROUND(SUM(D45:J45)*1.5%,0)</f>
        <v>155</v>
      </c>
      <c r="N45" s="59">
        <f aca="true" t="shared" si="11" ref="N45:N50">SUM(D45:L45)</f>
        <v>11374</v>
      </c>
      <c r="O45" s="58"/>
    </row>
    <row r="46" spans="1:15" ht="13.5">
      <c r="A46" s="1048"/>
      <c r="B46" s="18" t="s">
        <v>743</v>
      </c>
      <c r="C46" s="54">
        <v>538</v>
      </c>
      <c r="D46" s="57">
        <f t="shared" si="7"/>
        <v>16140</v>
      </c>
      <c r="E46" s="58">
        <v>80</v>
      </c>
      <c r="F46" s="58">
        <v>300</v>
      </c>
      <c r="G46" s="58">
        <v>660</v>
      </c>
      <c r="H46" s="58">
        <v>200</v>
      </c>
      <c r="I46" s="58">
        <v>40</v>
      </c>
      <c r="J46" s="58">
        <v>30</v>
      </c>
      <c r="K46" s="58">
        <f t="shared" si="8"/>
        <v>1431</v>
      </c>
      <c r="L46" s="58">
        <f t="shared" si="9"/>
        <v>314</v>
      </c>
      <c r="M46" s="58">
        <f t="shared" si="10"/>
        <v>262</v>
      </c>
      <c r="N46" s="59">
        <f t="shared" si="11"/>
        <v>19195</v>
      </c>
      <c r="O46" s="58"/>
    </row>
    <row r="47" spans="1:15" ht="13.5">
      <c r="A47" s="1048"/>
      <c r="B47" s="18" t="s">
        <v>744</v>
      </c>
      <c r="C47" s="54">
        <v>604</v>
      </c>
      <c r="D47" s="57">
        <f t="shared" si="7"/>
        <v>18120</v>
      </c>
      <c r="E47" s="58">
        <v>80</v>
      </c>
      <c r="F47" s="58">
        <v>300</v>
      </c>
      <c r="G47" s="58">
        <v>660</v>
      </c>
      <c r="H47" s="58">
        <v>200</v>
      </c>
      <c r="I47" s="58">
        <v>40</v>
      </c>
      <c r="J47" s="58">
        <v>30</v>
      </c>
      <c r="K47" s="58">
        <f t="shared" si="8"/>
        <v>1593</v>
      </c>
      <c r="L47" s="58">
        <f t="shared" si="9"/>
        <v>350</v>
      </c>
      <c r="M47" s="58">
        <f t="shared" si="10"/>
        <v>291</v>
      </c>
      <c r="N47" s="59">
        <f t="shared" si="11"/>
        <v>21373</v>
      </c>
      <c r="O47" s="58"/>
    </row>
    <row r="48" spans="1:15" ht="13.5">
      <c r="A48" s="1048"/>
      <c r="B48" s="18" t="s">
        <v>745</v>
      </c>
      <c r="C48" s="54">
        <v>678</v>
      </c>
      <c r="D48" s="57">
        <f t="shared" si="7"/>
        <v>20340</v>
      </c>
      <c r="E48" s="58">
        <v>80</v>
      </c>
      <c r="F48" s="58">
        <v>300</v>
      </c>
      <c r="G48" s="58">
        <v>660</v>
      </c>
      <c r="H48" s="58">
        <v>200</v>
      </c>
      <c r="I48" s="58">
        <v>40</v>
      </c>
      <c r="J48" s="58">
        <v>30</v>
      </c>
      <c r="K48" s="58">
        <f t="shared" si="8"/>
        <v>1775</v>
      </c>
      <c r="L48" s="58">
        <f t="shared" si="9"/>
        <v>390</v>
      </c>
      <c r="M48" s="58">
        <f t="shared" si="10"/>
        <v>325</v>
      </c>
      <c r="N48" s="59">
        <f t="shared" si="11"/>
        <v>23815</v>
      </c>
      <c r="O48" s="58"/>
    </row>
    <row r="49" spans="1:15" ht="13.5">
      <c r="A49" s="1048"/>
      <c r="B49" s="18" t="s">
        <v>746</v>
      </c>
      <c r="C49" s="54">
        <v>738</v>
      </c>
      <c r="D49" s="57">
        <f t="shared" si="7"/>
        <v>22140</v>
      </c>
      <c r="E49" s="58">
        <v>80</v>
      </c>
      <c r="F49" s="58">
        <v>300</v>
      </c>
      <c r="G49" s="58">
        <v>660</v>
      </c>
      <c r="H49" s="58">
        <v>200</v>
      </c>
      <c r="I49" s="58">
        <v>40</v>
      </c>
      <c r="J49" s="58">
        <v>30</v>
      </c>
      <c r="K49" s="58">
        <f t="shared" si="8"/>
        <v>1923</v>
      </c>
      <c r="L49" s="58">
        <f t="shared" si="9"/>
        <v>422</v>
      </c>
      <c r="M49" s="58">
        <f t="shared" si="10"/>
        <v>352</v>
      </c>
      <c r="N49" s="59">
        <f t="shared" si="11"/>
        <v>25795</v>
      </c>
      <c r="O49" s="58"/>
    </row>
    <row r="50" spans="1:15" ht="13.5">
      <c r="A50" s="1049"/>
      <c r="B50" s="18" t="s">
        <v>747</v>
      </c>
      <c r="C50" s="54">
        <v>807</v>
      </c>
      <c r="D50" s="57">
        <f t="shared" si="7"/>
        <v>24210</v>
      </c>
      <c r="E50" s="58">
        <v>80</v>
      </c>
      <c r="F50" s="58">
        <v>300</v>
      </c>
      <c r="G50" s="58">
        <v>660</v>
      </c>
      <c r="H50" s="58">
        <v>200</v>
      </c>
      <c r="I50" s="58">
        <v>40</v>
      </c>
      <c r="J50" s="58">
        <v>30</v>
      </c>
      <c r="K50" s="58">
        <f t="shared" si="8"/>
        <v>2093</v>
      </c>
      <c r="L50" s="58">
        <f t="shared" si="9"/>
        <v>459</v>
      </c>
      <c r="M50" s="58">
        <f t="shared" si="10"/>
        <v>383</v>
      </c>
      <c r="N50" s="59">
        <f t="shared" si="11"/>
        <v>28072</v>
      </c>
      <c r="O50" s="58"/>
    </row>
    <row r="53" spans="2:6" ht="13.5">
      <c r="B53" s="1050" t="s">
        <v>807</v>
      </c>
      <c r="C53" s="1050"/>
      <c r="D53" s="17" t="s">
        <v>750</v>
      </c>
      <c r="E53" s="17" t="s">
        <v>751</v>
      </c>
      <c r="F53" s="17" t="s">
        <v>806</v>
      </c>
    </row>
    <row r="54" spans="2:6" ht="13.5">
      <c r="B54" s="18" t="s">
        <v>741</v>
      </c>
      <c r="C54" s="61">
        <f>N44*N3</f>
        <v>76035.56</v>
      </c>
      <c r="D54" s="119">
        <f aca="true" t="shared" si="12" ref="D54:D60">C54-(ROUNDDOWN(C54*90%,0))</f>
        <v>7603.559999999998</v>
      </c>
      <c r="E54" s="119">
        <f>C54-(ROUNDDOWN(C54*80%,0))</f>
        <v>15207.559999999998</v>
      </c>
      <c r="F54" s="119">
        <f>C54-(ROUNDDOWN(C54*70%,0))</f>
        <v>22811.559999999998</v>
      </c>
    </row>
    <row r="55" spans="2:6" ht="13.5">
      <c r="B55" s="18" t="s">
        <v>742</v>
      </c>
      <c r="C55" s="61">
        <f>N45*N3</f>
        <v>119881.95999999999</v>
      </c>
      <c r="D55" s="119">
        <f t="shared" si="12"/>
        <v>11988.959999999992</v>
      </c>
      <c r="E55" s="119">
        <f aca="true" t="shared" si="13" ref="E55:E60">C55-(ROUNDDOWN(C55*80%,0))</f>
        <v>23976.959999999992</v>
      </c>
      <c r="F55" s="119">
        <f aca="true" t="shared" si="14" ref="F55:F60">C55-(ROUNDDOWN(C55*70%,0))</f>
        <v>35964.95999999999</v>
      </c>
    </row>
    <row r="56" spans="2:6" ht="13.5">
      <c r="B56" s="18" t="s">
        <v>743</v>
      </c>
      <c r="C56" s="61">
        <f>N46*N3</f>
        <v>202315.3</v>
      </c>
      <c r="D56" s="119">
        <f t="shared" si="12"/>
        <v>20232.29999999999</v>
      </c>
      <c r="E56" s="119">
        <f t="shared" si="13"/>
        <v>40463.29999999999</v>
      </c>
      <c r="F56" s="119">
        <f t="shared" si="14"/>
        <v>60695.29999999999</v>
      </c>
    </row>
    <row r="57" spans="2:6" ht="13.5">
      <c r="B57" s="18" t="s">
        <v>744</v>
      </c>
      <c r="C57" s="61">
        <f>N47*N3</f>
        <v>225271.41999999998</v>
      </c>
      <c r="D57" s="119">
        <f t="shared" si="12"/>
        <v>22527.419999999984</v>
      </c>
      <c r="E57" s="119">
        <f t="shared" si="13"/>
        <v>45054.419999999984</v>
      </c>
      <c r="F57" s="119">
        <f t="shared" si="14"/>
        <v>67582.41999999998</v>
      </c>
    </row>
    <row r="58" spans="2:6" ht="13.5">
      <c r="B58" s="18" t="s">
        <v>745</v>
      </c>
      <c r="C58" s="61">
        <f>N48*N3</f>
        <v>251010.09999999998</v>
      </c>
      <c r="D58" s="119">
        <f t="shared" si="12"/>
        <v>25101.099999999977</v>
      </c>
      <c r="E58" s="119">
        <f t="shared" si="13"/>
        <v>50202.09999999998</v>
      </c>
      <c r="F58" s="119">
        <f t="shared" si="14"/>
        <v>75303.09999999998</v>
      </c>
    </row>
    <row r="59" spans="2:9" ht="13.5">
      <c r="B59" s="18" t="s">
        <v>746</v>
      </c>
      <c r="C59" s="61">
        <f>N49*N3</f>
        <v>271879.3</v>
      </c>
      <c r="D59" s="119">
        <f t="shared" si="12"/>
        <v>27188.29999999999</v>
      </c>
      <c r="E59" s="119">
        <f t="shared" si="13"/>
        <v>54376.29999999999</v>
      </c>
      <c r="F59" s="119">
        <f t="shared" si="14"/>
        <v>81564.29999999999</v>
      </c>
      <c r="I59" s="62"/>
    </row>
    <row r="60" spans="2:6" ht="13.5">
      <c r="B60" s="18" t="s">
        <v>747</v>
      </c>
      <c r="C60" s="61">
        <f>N50*N3</f>
        <v>295878.88</v>
      </c>
      <c r="D60" s="119">
        <f t="shared" si="12"/>
        <v>29588.880000000005</v>
      </c>
      <c r="E60" s="119">
        <f t="shared" si="13"/>
        <v>59175.880000000005</v>
      </c>
      <c r="F60" s="119">
        <f t="shared" si="14"/>
        <v>88763.88</v>
      </c>
    </row>
  </sheetData>
  <sheetProtection/>
  <mergeCells count="184">
    <mergeCell ref="A1:J1"/>
    <mergeCell ref="A2:J2"/>
    <mergeCell ref="A3:B3"/>
    <mergeCell ref="C3:D3"/>
    <mergeCell ref="E3:F3"/>
    <mergeCell ref="G3:H3"/>
    <mergeCell ref="I3:J3"/>
    <mergeCell ref="K3:L3"/>
    <mergeCell ref="A4:B4"/>
    <mergeCell ref="C4:D4"/>
    <mergeCell ref="E4:F4"/>
    <mergeCell ref="G4:H4"/>
    <mergeCell ref="I4:J4"/>
    <mergeCell ref="K4:L4"/>
    <mergeCell ref="A5:B5"/>
    <mergeCell ref="C5:D5"/>
    <mergeCell ref="E5:F5"/>
    <mergeCell ref="G5:H5"/>
    <mergeCell ref="I5:J5"/>
    <mergeCell ref="K5:L5"/>
    <mergeCell ref="A6:B6"/>
    <mergeCell ref="C6:D6"/>
    <mergeCell ref="E6:F6"/>
    <mergeCell ref="G6:H6"/>
    <mergeCell ref="I6:J6"/>
    <mergeCell ref="K6:L6"/>
    <mergeCell ref="A7:B7"/>
    <mergeCell ref="C7:D7"/>
    <mergeCell ref="E7:F7"/>
    <mergeCell ref="G7:H7"/>
    <mergeCell ref="I7:J7"/>
    <mergeCell ref="K7:L7"/>
    <mergeCell ref="A8:B8"/>
    <mergeCell ref="C8:D8"/>
    <mergeCell ref="E8:F8"/>
    <mergeCell ref="G8:H8"/>
    <mergeCell ref="I8:J8"/>
    <mergeCell ref="K8:L8"/>
    <mergeCell ref="A9:B9"/>
    <mergeCell ref="C9:D9"/>
    <mergeCell ref="E9:F9"/>
    <mergeCell ref="G9:H9"/>
    <mergeCell ref="I9:J9"/>
    <mergeCell ref="K9:L9"/>
    <mergeCell ref="A10:B10"/>
    <mergeCell ref="C10:D10"/>
    <mergeCell ref="E10:F10"/>
    <mergeCell ref="G10:H10"/>
    <mergeCell ref="I10:J10"/>
    <mergeCell ref="K10:L10"/>
    <mergeCell ref="A11:B11"/>
    <mergeCell ref="C11:D11"/>
    <mergeCell ref="E11:F11"/>
    <mergeCell ref="G11:H11"/>
    <mergeCell ref="I11:J11"/>
    <mergeCell ref="K11:L11"/>
    <mergeCell ref="A12:B12"/>
    <mergeCell ref="C12:D12"/>
    <mergeCell ref="E12:F12"/>
    <mergeCell ref="G12:H12"/>
    <mergeCell ref="I12:J12"/>
    <mergeCell ref="K12:L12"/>
    <mergeCell ref="A13:B13"/>
    <mergeCell ref="C13:D13"/>
    <mergeCell ref="E13:F13"/>
    <mergeCell ref="G13:H13"/>
    <mergeCell ref="I13:J13"/>
    <mergeCell ref="K13:L13"/>
    <mergeCell ref="A14:B14"/>
    <mergeCell ref="A23:B23"/>
    <mergeCell ref="C23:D23"/>
    <mergeCell ref="E23:F23"/>
    <mergeCell ref="G23:H23"/>
    <mergeCell ref="I23:J23"/>
    <mergeCell ref="C14:D14"/>
    <mergeCell ref="E14:F14"/>
    <mergeCell ref="G14:H14"/>
    <mergeCell ref="I14:J14"/>
    <mergeCell ref="K14:L14"/>
    <mergeCell ref="K23:L23"/>
    <mergeCell ref="A15:B15"/>
    <mergeCell ref="C15:D15"/>
    <mergeCell ref="E15:F15"/>
    <mergeCell ref="G15:H15"/>
    <mergeCell ref="I15:J15"/>
    <mergeCell ref="K15:L15"/>
    <mergeCell ref="A16:B16"/>
    <mergeCell ref="C16:D16"/>
    <mergeCell ref="E16:F16"/>
    <mergeCell ref="G16:H16"/>
    <mergeCell ref="I16:J16"/>
    <mergeCell ref="K16:L16"/>
    <mergeCell ref="A17:B17"/>
    <mergeCell ref="C17:D17"/>
    <mergeCell ref="E17:F17"/>
    <mergeCell ref="G17:H17"/>
    <mergeCell ref="I17:J17"/>
    <mergeCell ref="K17:L17"/>
    <mergeCell ref="G27:H27"/>
    <mergeCell ref="I27:J27"/>
    <mergeCell ref="C18:D18"/>
    <mergeCell ref="E18:F18"/>
    <mergeCell ref="G18:H18"/>
    <mergeCell ref="I18:J18"/>
    <mergeCell ref="G20:H20"/>
    <mergeCell ref="I20:J20"/>
    <mergeCell ref="G22:H22"/>
    <mergeCell ref="I22:J22"/>
    <mergeCell ref="A18:B18"/>
    <mergeCell ref="A27:B27"/>
    <mergeCell ref="C27:D27"/>
    <mergeCell ref="E27:F27"/>
    <mergeCell ref="E20:F20"/>
    <mergeCell ref="A22:B22"/>
    <mergeCell ref="C22:D22"/>
    <mergeCell ref="E22:F22"/>
    <mergeCell ref="I28:J28"/>
    <mergeCell ref="K28:L28"/>
    <mergeCell ref="K18:L18"/>
    <mergeCell ref="K27:L27"/>
    <mergeCell ref="A19:B19"/>
    <mergeCell ref="C19:D19"/>
    <mergeCell ref="E19:F19"/>
    <mergeCell ref="G19:H19"/>
    <mergeCell ref="I19:J19"/>
    <mergeCell ref="K19:L19"/>
    <mergeCell ref="K20:L20"/>
    <mergeCell ref="A21:B21"/>
    <mergeCell ref="C21:D21"/>
    <mergeCell ref="E21:F21"/>
    <mergeCell ref="G21:H21"/>
    <mergeCell ref="I21:J21"/>
    <mergeCell ref="K21:L21"/>
    <mergeCell ref="A20:B20"/>
    <mergeCell ref="C20:D20"/>
    <mergeCell ref="K22:L22"/>
    <mergeCell ref="A24:B24"/>
    <mergeCell ref="C24:D24"/>
    <mergeCell ref="E24:F24"/>
    <mergeCell ref="G24:H24"/>
    <mergeCell ref="I24:J24"/>
    <mergeCell ref="K24:L24"/>
    <mergeCell ref="I26:J26"/>
    <mergeCell ref="K26:L26"/>
    <mergeCell ref="A25:B25"/>
    <mergeCell ref="C25:D25"/>
    <mergeCell ref="E25:F25"/>
    <mergeCell ref="G25:H25"/>
    <mergeCell ref="I25:J25"/>
    <mergeCell ref="K25:L25"/>
    <mergeCell ref="C30:D30"/>
    <mergeCell ref="E30:F30"/>
    <mergeCell ref="A26:B26"/>
    <mergeCell ref="C26:D26"/>
    <mergeCell ref="E26:F26"/>
    <mergeCell ref="G26:H26"/>
    <mergeCell ref="A28:B28"/>
    <mergeCell ref="C28:D28"/>
    <mergeCell ref="E28:F28"/>
    <mergeCell ref="G28:H28"/>
    <mergeCell ref="A29:B29"/>
    <mergeCell ref="C29:D29"/>
    <mergeCell ref="E29:F29"/>
    <mergeCell ref="G29:H29"/>
    <mergeCell ref="I29:J29"/>
    <mergeCell ref="K29:L29"/>
    <mergeCell ref="A40:L41"/>
    <mergeCell ref="A32:H32"/>
    <mergeCell ref="A31:B31"/>
    <mergeCell ref="C31:D31"/>
    <mergeCell ref="E31:F31"/>
    <mergeCell ref="G31:H31"/>
    <mergeCell ref="I31:J31"/>
    <mergeCell ref="K31:L31"/>
    <mergeCell ref="G30:H30"/>
    <mergeCell ref="I30:J30"/>
    <mergeCell ref="K30:L30"/>
    <mergeCell ref="A30:B30"/>
    <mergeCell ref="A43:A50"/>
    <mergeCell ref="B53:C53"/>
    <mergeCell ref="A33:J33"/>
    <mergeCell ref="A34:J34"/>
    <mergeCell ref="A35:B36"/>
    <mergeCell ref="A37:A39"/>
  </mergeCells>
  <printOptions horizontalCentered="1"/>
  <pageMargins left="0.3937007874015748" right="0.1968503937007874" top="0.4330708661417323" bottom="0.2755905511811024" header="0.2755905511811024" footer="0.1968503937007874"/>
  <pageSetup horizontalDpi="600" verticalDpi="600" orientation="portrait" paperSize="9" scale="67" r:id="rId1"/>
  <headerFooter alignWithMargins="0">
    <oddHeader>&amp;R&amp;K00-034変更後（新）</oddHeader>
  </headerFooter>
  <rowBreaks count="1" manualBreakCount="1">
    <brk id="41" max="11" man="1"/>
  </rowBreaks>
</worksheet>
</file>

<file path=xl/worksheets/sheet14.xml><?xml version="1.0" encoding="utf-8"?>
<worksheet xmlns="http://schemas.openxmlformats.org/spreadsheetml/2006/main" xmlns:r="http://schemas.openxmlformats.org/officeDocument/2006/relationships">
  <dimension ref="A1:BR125"/>
  <sheetViews>
    <sheetView tabSelected="1" zoomScale="25" zoomScaleNormal="25" zoomScalePageLayoutView="0" workbookViewId="0" topLeftCell="A4">
      <selection activeCell="E9" sqref="E9"/>
    </sheetView>
  </sheetViews>
  <sheetFormatPr defaultColWidth="9.00390625" defaultRowHeight="13.5"/>
  <cols>
    <col min="1" max="1" width="10.125" style="410" customWidth="1"/>
    <col min="2" max="2" width="10.125" style="330" customWidth="1"/>
    <col min="3" max="3" width="90.625" style="407" customWidth="1"/>
    <col min="4" max="4" width="70.625" style="407" customWidth="1"/>
    <col min="5" max="5" width="75.625" style="330" customWidth="1"/>
    <col min="6" max="6" width="65.625" style="330" customWidth="1"/>
    <col min="7" max="7" width="90.625" style="414" customWidth="1"/>
    <col min="8" max="8" width="75.625" style="407" customWidth="1"/>
    <col min="9" max="9" width="65.625" style="407" customWidth="1"/>
    <col min="10" max="10" width="90.625" style="330" customWidth="1"/>
    <col min="11" max="11" width="75.625" style="330" customWidth="1"/>
    <col min="12" max="12" width="65.625" style="414" customWidth="1"/>
    <col min="13" max="69" width="9.00390625" style="415" customWidth="1"/>
    <col min="70" max="16384" width="9.00390625" style="411" customWidth="1"/>
  </cols>
  <sheetData>
    <row r="1" spans="1:12" s="329" customFormat="1" ht="42">
      <c r="A1" s="1107"/>
      <c r="B1" s="1107"/>
      <c r="C1" s="1107"/>
      <c r="D1" s="328"/>
      <c r="E1" s="328"/>
      <c r="F1" s="328"/>
      <c r="G1" s="328"/>
      <c r="H1" s="328"/>
      <c r="I1" s="328"/>
      <c r="J1" s="328"/>
      <c r="K1" s="328"/>
      <c r="L1" s="328"/>
    </row>
    <row r="2" spans="1:12" s="331" customFormat="1" ht="9.75" customHeight="1">
      <c r="A2" s="330"/>
      <c r="B2" s="330"/>
      <c r="C2" s="330"/>
      <c r="D2" s="330"/>
      <c r="E2" s="330"/>
      <c r="F2" s="330"/>
      <c r="G2" s="330"/>
      <c r="H2" s="330"/>
      <c r="I2" s="330"/>
      <c r="J2" s="330"/>
      <c r="K2" s="330"/>
      <c r="L2" s="330"/>
    </row>
    <row r="3" spans="1:12" s="335" customFormat="1" ht="55.5">
      <c r="A3" s="332" t="s">
        <v>952</v>
      </c>
      <c r="B3" s="333"/>
      <c r="C3" s="333"/>
      <c r="D3" s="334"/>
      <c r="E3" s="334"/>
      <c r="F3" s="334"/>
      <c r="G3" s="334"/>
      <c r="H3" s="334"/>
      <c r="I3" s="334"/>
      <c r="J3" s="334"/>
      <c r="K3" s="334"/>
      <c r="L3" s="334"/>
    </row>
    <row r="4" spans="1:12" s="340" customFormat="1" ht="39.75" thickBot="1">
      <c r="A4" s="336"/>
      <c r="B4" s="337"/>
      <c r="C4" s="337"/>
      <c r="D4" s="338"/>
      <c r="E4" s="338"/>
      <c r="F4" s="338"/>
      <c r="G4" s="338"/>
      <c r="H4" s="338"/>
      <c r="I4" s="338"/>
      <c r="J4" s="338"/>
      <c r="K4" s="338"/>
      <c r="L4" s="339" t="s">
        <v>953</v>
      </c>
    </row>
    <row r="5" spans="1:69" s="343" customFormat="1" ht="49.5" customHeight="1">
      <c r="A5" s="1108" t="s">
        <v>954</v>
      </c>
      <c r="B5" s="1109"/>
      <c r="C5" s="1110"/>
      <c r="D5" s="341" t="s">
        <v>955</v>
      </c>
      <c r="E5" s="1111" t="s">
        <v>955</v>
      </c>
      <c r="F5" s="1112"/>
      <c r="G5" s="1113" t="s">
        <v>956</v>
      </c>
      <c r="H5" s="1114"/>
      <c r="I5" s="1112"/>
      <c r="J5" s="1111" t="s">
        <v>957</v>
      </c>
      <c r="K5" s="1114"/>
      <c r="L5" s="111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c r="BP5" s="342"/>
      <c r="BQ5" s="342"/>
    </row>
    <row r="6" spans="1:69" s="343" customFormat="1" ht="49.5" customHeight="1">
      <c r="A6" s="1115" t="s">
        <v>958</v>
      </c>
      <c r="B6" s="1116"/>
      <c r="C6" s="1117"/>
      <c r="D6" s="345" t="s">
        <v>959</v>
      </c>
      <c r="E6" s="1118" t="s">
        <v>960</v>
      </c>
      <c r="F6" s="1119"/>
      <c r="G6" s="1120" t="s">
        <v>961</v>
      </c>
      <c r="H6" s="1121"/>
      <c r="I6" s="1119"/>
      <c r="J6" s="1118" t="s">
        <v>962</v>
      </c>
      <c r="K6" s="1121"/>
      <c r="L6" s="1119"/>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2"/>
      <c r="BP6" s="342"/>
      <c r="BQ6" s="342"/>
    </row>
    <row r="7" spans="1:69" s="343" customFormat="1" ht="114.75" customHeight="1" thickBot="1">
      <c r="A7" s="1122" t="s">
        <v>963</v>
      </c>
      <c r="B7" s="1123"/>
      <c r="C7" s="351" t="s">
        <v>964</v>
      </c>
      <c r="D7" s="352" t="s">
        <v>965</v>
      </c>
      <c r="E7" s="353" t="s">
        <v>966</v>
      </c>
      <c r="F7" s="354" t="s">
        <v>967</v>
      </c>
      <c r="G7" s="355" t="s">
        <v>968</v>
      </c>
      <c r="H7" s="356" t="s">
        <v>969</v>
      </c>
      <c r="I7" s="354" t="s">
        <v>967</v>
      </c>
      <c r="J7" s="357" t="s">
        <v>968</v>
      </c>
      <c r="K7" s="356" t="s">
        <v>969</v>
      </c>
      <c r="L7" s="354" t="s">
        <v>967</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row>
    <row r="8" spans="1:69" s="343" customFormat="1" ht="90" customHeight="1">
      <c r="A8" s="1124" t="s">
        <v>970</v>
      </c>
      <c r="B8" s="358" t="s">
        <v>971</v>
      </c>
      <c r="C8" s="359" t="s">
        <v>972</v>
      </c>
      <c r="D8" s="360" t="s">
        <v>973</v>
      </c>
      <c r="E8" s="361" t="s">
        <v>974</v>
      </c>
      <c r="F8" s="362" t="s">
        <v>955</v>
      </c>
      <c r="G8" s="363" t="s">
        <v>975</v>
      </c>
      <c r="H8" s="364" t="s">
        <v>974</v>
      </c>
      <c r="I8" s="362" t="s">
        <v>955</v>
      </c>
      <c r="J8" s="363" t="s">
        <v>976</v>
      </c>
      <c r="K8" s="364" t="s">
        <v>974</v>
      </c>
      <c r="L8" s="362" t="s">
        <v>955</v>
      </c>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c r="BP8" s="342"/>
      <c r="BQ8" s="342"/>
    </row>
    <row r="9" spans="1:69" s="343" customFormat="1" ht="90" customHeight="1">
      <c r="A9" s="1125"/>
      <c r="B9" s="365" t="s">
        <v>977</v>
      </c>
      <c r="C9" s="366" t="s">
        <v>978</v>
      </c>
      <c r="D9" s="367" t="s">
        <v>955</v>
      </c>
      <c r="E9" s="368" t="s">
        <v>979</v>
      </c>
      <c r="F9" s="347" t="s">
        <v>955</v>
      </c>
      <c r="G9" s="369" t="s">
        <v>955</v>
      </c>
      <c r="H9" s="370" t="s">
        <v>980</v>
      </c>
      <c r="I9" s="347" t="s">
        <v>955</v>
      </c>
      <c r="J9" s="369" t="s">
        <v>981</v>
      </c>
      <c r="K9" s="370" t="s">
        <v>955</v>
      </c>
      <c r="L9" s="347" t="s">
        <v>955</v>
      </c>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row>
    <row r="10" spans="1:69" s="343" customFormat="1" ht="90" customHeight="1">
      <c r="A10" s="1125"/>
      <c r="B10" s="1127" t="s">
        <v>982</v>
      </c>
      <c r="C10" s="366" t="s">
        <v>983</v>
      </c>
      <c r="D10" s="367" t="s">
        <v>955</v>
      </c>
      <c r="E10" s="368" t="s">
        <v>979</v>
      </c>
      <c r="F10" s="347" t="s">
        <v>955</v>
      </c>
      <c r="G10" s="369" t="s">
        <v>981</v>
      </c>
      <c r="H10" s="370" t="s">
        <v>955</v>
      </c>
      <c r="I10" s="347" t="s">
        <v>955</v>
      </c>
      <c r="J10" s="369" t="s">
        <v>981</v>
      </c>
      <c r="K10" s="370" t="s">
        <v>955</v>
      </c>
      <c r="L10" s="347" t="s">
        <v>955</v>
      </c>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row>
    <row r="11" spans="1:69" s="343" customFormat="1" ht="90" customHeight="1" hidden="1">
      <c r="A11" s="1125"/>
      <c r="B11" s="1127"/>
      <c r="C11" s="366" t="s">
        <v>984</v>
      </c>
      <c r="D11" s="371" t="s">
        <v>955</v>
      </c>
      <c r="E11" s="368" t="s">
        <v>979</v>
      </c>
      <c r="F11" s="372" t="s">
        <v>955</v>
      </c>
      <c r="G11" s="369" t="s">
        <v>981</v>
      </c>
      <c r="H11" s="370" t="s">
        <v>955</v>
      </c>
      <c r="I11" s="372" t="s">
        <v>955</v>
      </c>
      <c r="J11" s="369" t="s">
        <v>981</v>
      </c>
      <c r="K11" s="370" t="s">
        <v>955</v>
      </c>
      <c r="L11" s="372" t="s">
        <v>955</v>
      </c>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c r="BQ11" s="342"/>
    </row>
    <row r="12" spans="1:69" s="343" customFormat="1" ht="90" customHeight="1">
      <c r="A12" s="1125"/>
      <c r="B12" s="1127"/>
      <c r="C12" s="366" t="s">
        <v>985</v>
      </c>
      <c r="D12" s="367" t="s">
        <v>955</v>
      </c>
      <c r="E12" s="368" t="s">
        <v>955</v>
      </c>
      <c r="F12" s="347" t="s">
        <v>986</v>
      </c>
      <c r="G12" s="369" t="s">
        <v>955</v>
      </c>
      <c r="H12" s="370" t="s">
        <v>955</v>
      </c>
      <c r="I12" s="347" t="s">
        <v>986</v>
      </c>
      <c r="J12" s="369" t="s">
        <v>955</v>
      </c>
      <c r="K12" s="370" t="s">
        <v>955</v>
      </c>
      <c r="L12" s="347" t="s">
        <v>986</v>
      </c>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c r="BN12" s="342"/>
      <c r="BO12" s="342"/>
      <c r="BP12" s="342"/>
      <c r="BQ12" s="342"/>
    </row>
    <row r="13" spans="1:69" s="343" customFormat="1" ht="99.75" customHeight="1">
      <c r="A13" s="1125"/>
      <c r="B13" s="373" t="s">
        <v>987</v>
      </c>
      <c r="C13" s="366" t="s">
        <v>988</v>
      </c>
      <c r="D13" s="367" t="s">
        <v>955</v>
      </c>
      <c r="E13" s="368" t="s">
        <v>989</v>
      </c>
      <c r="F13" s="372" t="s">
        <v>990</v>
      </c>
      <c r="G13" s="374" t="s">
        <v>991</v>
      </c>
      <c r="H13" s="370" t="s">
        <v>992</v>
      </c>
      <c r="I13" s="372" t="s">
        <v>955</v>
      </c>
      <c r="J13" s="374" t="s">
        <v>993</v>
      </c>
      <c r="K13" s="370" t="s">
        <v>992</v>
      </c>
      <c r="L13" s="372" t="s">
        <v>955</v>
      </c>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c r="BD13" s="342"/>
      <c r="BE13" s="342"/>
      <c r="BF13" s="342"/>
      <c r="BG13" s="342"/>
      <c r="BH13" s="342"/>
      <c r="BI13" s="342"/>
      <c r="BJ13" s="342"/>
      <c r="BK13" s="342"/>
      <c r="BL13" s="342"/>
      <c r="BM13" s="342"/>
      <c r="BN13" s="342"/>
      <c r="BO13" s="342"/>
      <c r="BP13" s="342"/>
      <c r="BQ13" s="342"/>
    </row>
    <row r="14" spans="1:69" s="343" customFormat="1" ht="90" customHeight="1">
      <c r="A14" s="1125"/>
      <c r="B14" s="1127" t="s">
        <v>994</v>
      </c>
      <c r="C14" s="366" t="s">
        <v>995</v>
      </c>
      <c r="D14" s="367" t="s">
        <v>955</v>
      </c>
      <c r="E14" s="368" t="s">
        <v>979</v>
      </c>
      <c r="F14" s="347" t="s">
        <v>955</v>
      </c>
      <c r="G14" s="369" t="s">
        <v>955</v>
      </c>
      <c r="H14" s="370" t="s">
        <v>996</v>
      </c>
      <c r="I14" s="347" t="s">
        <v>955</v>
      </c>
      <c r="J14" s="369" t="s">
        <v>981</v>
      </c>
      <c r="K14" s="370" t="s">
        <v>955</v>
      </c>
      <c r="L14" s="347" t="s">
        <v>955</v>
      </c>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c r="BN14" s="342"/>
      <c r="BO14" s="342"/>
      <c r="BP14" s="342"/>
      <c r="BQ14" s="342"/>
    </row>
    <row r="15" spans="1:69" s="343" customFormat="1" ht="90" customHeight="1">
      <c r="A15" s="1125"/>
      <c r="B15" s="1127"/>
      <c r="C15" s="366" t="s">
        <v>997</v>
      </c>
      <c r="D15" s="367" t="s">
        <v>955</v>
      </c>
      <c r="E15" s="368" t="s">
        <v>979</v>
      </c>
      <c r="F15" s="372" t="s">
        <v>955</v>
      </c>
      <c r="G15" s="369" t="s">
        <v>955</v>
      </c>
      <c r="H15" s="370" t="s">
        <v>996</v>
      </c>
      <c r="I15" s="372" t="s">
        <v>955</v>
      </c>
      <c r="J15" s="369" t="s">
        <v>981</v>
      </c>
      <c r="K15" s="370" t="s">
        <v>955</v>
      </c>
      <c r="L15" s="372" t="s">
        <v>955</v>
      </c>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row>
    <row r="16" spans="1:69" s="343" customFormat="1" ht="90" customHeight="1">
      <c r="A16" s="1125"/>
      <c r="B16" s="1127"/>
      <c r="C16" s="366" t="s">
        <v>998</v>
      </c>
      <c r="D16" s="367" t="s">
        <v>955</v>
      </c>
      <c r="E16" s="368" t="s">
        <v>979</v>
      </c>
      <c r="F16" s="347" t="s">
        <v>955</v>
      </c>
      <c r="G16" s="369" t="s">
        <v>955</v>
      </c>
      <c r="H16" s="370" t="s">
        <v>996</v>
      </c>
      <c r="I16" s="347" t="s">
        <v>955</v>
      </c>
      <c r="J16" s="369" t="s">
        <v>981</v>
      </c>
      <c r="K16" s="370" t="s">
        <v>955</v>
      </c>
      <c r="L16" s="347" t="s">
        <v>955</v>
      </c>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2"/>
    </row>
    <row r="17" spans="1:69" s="343" customFormat="1" ht="90" customHeight="1">
      <c r="A17" s="1125"/>
      <c r="B17" s="1128" t="s">
        <v>528</v>
      </c>
      <c r="C17" s="366" t="s">
        <v>999</v>
      </c>
      <c r="D17" s="371" t="s">
        <v>955</v>
      </c>
      <c r="E17" s="368" t="s">
        <v>955</v>
      </c>
      <c r="F17" s="372" t="s">
        <v>986</v>
      </c>
      <c r="G17" s="369" t="s">
        <v>981</v>
      </c>
      <c r="H17" s="370" t="s">
        <v>955</v>
      </c>
      <c r="I17" s="372" t="s">
        <v>986</v>
      </c>
      <c r="J17" s="369" t="s">
        <v>981</v>
      </c>
      <c r="K17" s="370" t="s">
        <v>955</v>
      </c>
      <c r="L17" s="372" t="s">
        <v>986</v>
      </c>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c r="BP17" s="342"/>
      <c r="BQ17" s="342"/>
    </row>
    <row r="18" spans="1:69" s="343" customFormat="1" ht="90" customHeight="1">
      <c r="A18" s="1125"/>
      <c r="B18" s="1128"/>
      <c r="C18" s="366" t="s">
        <v>1000</v>
      </c>
      <c r="D18" s="375" t="s">
        <v>1001</v>
      </c>
      <c r="E18" s="368" t="s">
        <v>955</v>
      </c>
      <c r="F18" s="372" t="s">
        <v>986</v>
      </c>
      <c r="G18" s="369" t="s">
        <v>955</v>
      </c>
      <c r="H18" s="370" t="s">
        <v>955</v>
      </c>
      <c r="I18" s="372" t="s">
        <v>986</v>
      </c>
      <c r="J18" s="369" t="s">
        <v>955</v>
      </c>
      <c r="K18" s="370" t="s">
        <v>955</v>
      </c>
      <c r="L18" s="372" t="s">
        <v>986</v>
      </c>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row>
    <row r="19" spans="1:69" s="343" customFormat="1" ht="120" customHeight="1">
      <c r="A19" s="1125"/>
      <c r="B19" s="1127" t="s">
        <v>1002</v>
      </c>
      <c r="C19" s="366" t="s">
        <v>1003</v>
      </c>
      <c r="D19" s="375" t="s">
        <v>955</v>
      </c>
      <c r="E19" s="368" t="s">
        <v>1004</v>
      </c>
      <c r="F19" s="372" t="s">
        <v>1005</v>
      </c>
      <c r="G19" s="368" t="s">
        <v>1006</v>
      </c>
      <c r="H19" s="370" t="s">
        <v>955</v>
      </c>
      <c r="I19" s="372" t="s">
        <v>1005</v>
      </c>
      <c r="J19" s="368" t="s">
        <v>1007</v>
      </c>
      <c r="K19" s="370" t="s">
        <v>955</v>
      </c>
      <c r="L19" s="372" t="s">
        <v>1005</v>
      </c>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row>
    <row r="20" spans="1:69" s="343" customFormat="1" ht="90" customHeight="1">
      <c r="A20" s="1125"/>
      <c r="B20" s="1127"/>
      <c r="C20" s="366" t="s">
        <v>1008</v>
      </c>
      <c r="D20" s="367" t="s">
        <v>955</v>
      </c>
      <c r="E20" s="368" t="s">
        <v>1009</v>
      </c>
      <c r="F20" s="372" t="s">
        <v>1010</v>
      </c>
      <c r="G20" s="369" t="s">
        <v>1011</v>
      </c>
      <c r="H20" s="370" t="s">
        <v>1012</v>
      </c>
      <c r="I20" s="372" t="s">
        <v>1010</v>
      </c>
      <c r="J20" s="369" t="s">
        <v>1004</v>
      </c>
      <c r="K20" s="370" t="s">
        <v>1012</v>
      </c>
      <c r="L20" s="372" t="s">
        <v>1010</v>
      </c>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2"/>
      <c r="BN20" s="342"/>
      <c r="BO20" s="342"/>
      <c r="BP20" s="342"/>
      <c r="BQ20" s="342"/>
    </row>
    <row r="21" spans="1:69" s="343" customFormat="1" ht="90" customHeight="1">
      <c r="A21" s="1125"/>
      <c r="B21" s="1129" t="s">
        <v>1013</v>
      </c>
      <c r="C21" s="366" t="s">
        <v>1014</v>
      </c>
      <c r="D21" s="371" t="s">
        <v>1015</v>
      </c>
      <c r="E21" s="368" t="s">
        <v>955</v>
      </c>
      <c r="F21" s="372" t="s">
        <v>955</v>
      </c>
      <c r="G21" s="368" t="s">
        <v>955</v>
      </c>
      <c r="H21" s="370" t="s">
        <v>955</v>
      </c>
      <c r="I21" s="372" t="s">
        <v>955</v>
      </c>
      <c r="J21" s="368" t="s">
        <v>955</v>
      </c>
      <c r="K21" s="370" t="s">
        <v>955</v>
      </c>
      <c r="L21" s="372" t="s">
        <v>955</v>
      </c>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2"/>
      <c r="BQ21" s="342"/>
    </row>
    <row r="22" spans="1:69" s="343" customFormat="1" ht="90" customHeight="1">
      <c r="A22" s="1125"/>
      <c r="B22" s="1129"/>
      <c r="C22" s="366" t="s">
        <v>1016</v>
      </c>
      <c r="D22" s="371" t="s">
        <v>955</v>
      </c>
      <c r="E22" s="368" t="s">
        <v>1017</v>
      </c>
      <c r="F22" s="372" t="s">
        <v>955</v>
      </c>
      <c r="G22" s="369" t="s">
        <v>955</v>
      </c>
      <c r="H22" s="370" t="s">
        <v>1018</v>
      </c>
      <c r="I22" s="372" t="s">
        <v>955</v>
      </c>
      <c r="J22" s="369" t="s">
        <v>955</v>
      </c>
      <c r="K22" s="370" t="s">
        <v>1018</v>
      </c>
      <c r="L22" s="372" t="s">
        <v>955</v>
      </c>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row>
    <row r="23" spans="1:69" s="343" customFormat="1" ht="90" customHeight="1" thickBot="1">
      <c r="A23" s="1126"/>
      <c r="B23" s="1123"/>
      <c r="C23" s="377" t="s">
        <v>1019</v>
      </c>
      <c r="D23" s="352" t="s">
        <v>1020</v>
      </c>
      <c r="E23" s="353" t="s">
        <v>955</v>
      </c>
      <c r="F23" s="378" t="s">
        <v>955</v>
      </c>
      <c r="G23" s="379" t="s">
        <v>955</v>
      </c>
      <c r="H23" s="356" t="s">
        <v>955</v>
      </c>
      <c r="I23" s="378" t="s">
        <v>955</v>
      </c>
      <c r="J23" s="379" t="s">
        <v>955</v>
      </c>
      <c r="K23" s="356" t="s">
        <v>955</v>
      </c>
      <c r="L23" s="378" t="s">
        <v>955</v>
      </c>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row>
    <row r="24" spans="1:69" s="343" customFormat="1" ht="90" customHeight="1">
      <c r="A24" s="1124" t="s">
        <v>1021</v>
      </c>
      <c r="B24" s="1132" t="s">
        <v>1022</v>
      </c>
      <c r="C24" s="359" t="s">
        <v>1023</v>
      </c>
      <c r="D24" s="380" t="s">
        <v>1001</v>
      </c>
      <c r="E24" s="381" t="s">
        <v>1024</v>
      </c>
      <c r="F24" s="362" t="s">
        <v>955</v>
      </c>
      <c r="G24" s="382" t="s">
        <v>1025</v>
      </c>
      <c r="H24" s="383" t="s">
        <v>955</v>
      </c>
      <c r="I24" s="362" t="s">
        <v>955</v>
      </c>
      <c r="J24" s="382" t="s">
        <v>1026</v>
      </c>
      <c r="K24" s="383" t="s">
        <v>955</v>
      </c>
      <c r="L24" s="384" t="s">
        <v>955</v>
      </c>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row>
    <row r="25" spans="1:69" s="343" customFormat="1" ht="90" customHeight="1">
      <c r="A25" s="1125"/>
      <c r="B25" s="1127"/>
      <c r="C25" s="366" t="s">
        <v>1027</v>
      </c>
      <c r="D25" s="375" t="s">
        <v>955</v>
      </c>
      <c r="E25" s="368" t="s">
        <v>1028</v>
      </c>
      <c r="F25" s="385" t="s">
        <v>955</v>
      </c>
      <c r="G25" s="369" t="s">
        <v>955</v>
      </c>
      <c r="H25" s="370" t="s">
        <v>1028</v>
      </c>
      <c r="I25" s="347" t="s">
        <v>955</v>
      </c>
      <c r="J25" s="369" t="s">
        <v>955</v>
      </c>
      <c r="K25" s="370" t="s">
        <v>1028</v>
      </c>
      <c r="L25" s="372" t="s">
        <v>955</v>
      </c>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row>
    <row r="26" spans="1:69" s="343" customFormat="1" ht="90" customHeight="1">
      <c r="A26" s="1125"/>
      <c r="B26" s="1127"/>
      <c r="C26" s="366" t="s">
        <v>1029</v>
      </c>
      <c r="D26" s="375" t="s">
        <v>1001</v>
      </c>
      <c r="E26" s="368" t="s">
        <v>955</v>
      </c>
      <c r="F26" s="385" t="s">
        <v>1030</v>
      </c>
      <c r="G26" s="369" t="s">
        <v>955</v>
      </c>
      <c r="H26" s="370" t="s">
        <v>955</v>
      </c>
      <c r="I26" s="385" t="s">
        <v>1030</v>
      </c>
      <c r="J26" s="369" t="s">
        <v>955</v>
      </c>
      <c r="K26" s="370" t="s">
        <v>955</v>
      </c>
      <c r="L26" s="385" t="s">
        <v>1030</v>
      </c>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row>
    <row r="27" spans="1:69" s="343" customFormat="1" ht="90" customHeight="1">
      <c r="A27" s="1125"/>
      <c r="B27" s="1127"/>
      <c r="C27" s="366" t="s">
        <v>1031</v>
      </c>
      <c r="D27" s="367" t="s">
        <v>1032</v>
      </c>
      <c r="E27" s="368" t="s">
        <v>955</v>
      </c>
      <c r="F27" s="385" t="s">
        <v>955</v>
      </c>
      <c r="G27" s="369" t="s">
        <v>955</v>
      </c>
      <c r="H27" s="370" t="s">
        <v>955</v>
      </c>
      <c r="I27" s="347" t="s">
        <v>955</v>
      </c>
      <c r="J27" s="369" t="s">
        <v>955</v>
      </c>
      <c r="K27" s="370" t="s">
        <v>955</v>
      </c>
      <c r="L27" s="372" t="s">
        <v>955</v>
      </c>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row>
    <row r="28" spans="1:69" s="343" customFormat="1" ht="90" customHeight="1">
      <c r="A28" s="1125"/>
      <c r="B28" s="365" t="s">
        <v>1034</v>
      </c>
      <c r="C28" s="366" t="s">
        <v>1033</v>
      </c>
      <c r="D28" s="367" t="s">
        <v>955</v>
      </c>
      <c r="E28" s="368" t="s">
        <v>1024</v>
      </c>
      <c r="F28" s="347" t="s">
        <v>955</v>
      </c>
      <c r="G28" s="374" t="s">
        <v>1035</v>
      </c>
      <c r="H28" s="370" t="s">
        <v>1036</v>
      </c>
      <c r="I28" s="347" t="s">
        <v>955</v>
      </c>
      <c r="J28" s="374" t="s">
        <v>991</v>
      </c>
      <c r="K28" s="370" t="s">
        <v>1036</v>
      </c>
      <c r="L28" s="372" t="s">
        <v>955</v>
      </c>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row>
    <row r="29" spans="1:70" s="343" customFormat="1" ht="90" customHeight="1">
      <c r="A29" s="1125"/>
      <c r="B29" s="1133" t="s">
        <v>1037</v>
      </c>
      <c r="C29" s="366" t="s">
        <v>1038</v>
      </c>
      <c r="D29" s="367" t="s">
        <v>1039</v>
      </c>
      <c r="E29" s="346" t="s">
        <v>955</v>
      </c>
      <c r="F29" s="347" t="s">
        <v>955</v>
      </c>
      <c r="G29" s="369" t="s">
        <v>955</v>
      </c>
      <c r="H29" s="348" t="s">
        <v>955</v>
      </c>
      <c r="I29" s="372" t="s">
        <v>955</v>
      </c>
      <c r="J29" s="369" t="s">
        <v>955</v>
      </c>
      <c r="K29" s="370" t="s">
        <v>955</v>
      </c>
      <c r="L29" s="347" t="s">
        <v>955</v>
      </c>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86"/>
    </row>
    <row r="30" spans="1:70" s="343" customFormat="1" ht="90" customHeight="1">
      <c r="A30" s="1125"/>
      <c r="B30" s="1133"/>
      <c r="C30" s="366" t="s">
        <v>1040</v>
      </c>
      <c r="D30" s="367" t="s">
        <v>1041</v>
      </c>
      <c r="E30" s="346" t="s">
        <v>955</v>
      </c>
      <c r="F30" s="347" t="s">
        <v>955</v>
      </c>
      <c r="G30" s="346" t="s">
        <v>955</v>
      </c>
      <c r="H30" s="348" t="s">
        <v>955</v>
      </c>
      <c r="I30" s="347" t="s">
        <v>955</v>
      </c>
      <c r="J30" s="346" t="s">
        <v>955</v>
      </c>
      <c r="K30" s="348" t="s">
        <v>955</v>
      </c>
      <c r="L30" s="347" t="s">
        <v>955</v>
      </c>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2"/>
      <c r="BI30" s="342"/>
      <c r="BJ30" s="342"/>
      <c r="BK30" s="342"/>
      <c r="BL30" s="342"/>
      <c r="BM30" s="342"/>
      <c r="BN30" s="342"/>
      <c r="BO30" s="342"/>
      <c r="BP30" s="342"/>
      <c r="BQ30" s="342"/>
      <c r="BR30" s="386"/>
    </row>
    <row r="31" spans="1:69" s="343" customFormat="1" ht="90" customHeight="1">
      <c r="A31" s="1125"/>
      <c r="B31" s="1133"/>
      <c r="C31" s="366" t="s">
        <v>1042</v>
      </c>
      <c r="D31" s="387" t="s">
        <v>955</v>
      </c>
      <c r="E31" s="368" t="s">
        <v>1024</v>
      </c>
      <c r="F31" s="385" t="s">
        <v>955</v>
      </c>
      <c r="G31" s="374" t="s">
        <v>1043</v>
      </c>
      <c r="H31" s="370" t="s">
        <v>1044</v>
      </c>
      <c r="I31" s="385" t="s">
        <v>955</v>
      </c>
      <c r="J31" s="374" t="s">
        <v>1043</v>
      </c>
      <c r="K31" s="370" t="s">
        <v>1044</v>
      </c>
      <c r="L31" s="385" t="s">
        <v>955</v>
      </c>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row>
    <row r="32" spans="1:69" s="343" customFormat="1" ht="90" customHeight="1" thickBot="1">
      <c r="A32" s="1126"/>
      <c r="B32" s="1134"/>
      <c r="C32" s="351" t="s">
        <v>1045</v>
      </c>
      <c r="D32" s="388" t="s">
        <v>955</v>
      </c>
      <c r="E32" s="353" t="s">
        <v>1046</v>
      </c>
      <c r="F32" s="389" t="s">
        <v>955</v>
      </c>
      <c r="G32" s="379" t="s">
        <v>955</v>
      </c>
      <c r="H32" s="356" t="s">
        <v>1047</v>
      </c>
      <c r="I32" s="389" t="s">
        <v>955</v>
      </c>
      <c r="J32" s="379" t="s">
        <v>955</v>
      </c>
      <c r="K32" s="356" t="s">
        <v>1047</v>
      </c>
      <c r="L32" s="389" t="s">
        <v>955</v>
      </c>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row>
    <row r="33" spans="1:69" s="343" customFormat="1" ht="114.75" customHeight="1">
      <c r="A33" s="1135" t="s">
        <v>1048</v>
      </c>
      <c r="B33" s="1132" t="s">
        <v>1049</v>
      </c>
      <c r="C33" s="359" t="s">
        <v>1050</v>
      </c>
      <c r="D33" s="390" t="s">
        <v>1051</v>
      </c>
      <c r="E33" s="382" t="s">
        <v>1051</v>
      </c>
      <c r="F33" s="391" t="s">
        <v>1052</v>
      </c>
      <c r="G33" s="382" t="s">
        <v>1051</v>
      </c>
      <c r="H33" s="392" t="s">
        <v>1051</v>
      </c>
      <c r="I33" s="391" t="s">
        <v>1052</v>
      </c>
      <c r="J33" s="382" t="s">
        <v>1051</v>
      </c>
      <c r="K33" s="392" t="s">
        <v>1051</v>
      </c>
      <c r="L33" s="391" t="s">
        <v>1052</v>
      </c>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row>
    <row r="34" spans="1:69" s="343" customFormat="1" ht="90" customHeight="1">
      <c r="A34" s="1136"/>
      <c r="B34" s="1127"/>
      <c r="C34" s="366" t="s">
        <v>1053</v>
      </c>
      <c r="D34" s="371" t="s">
        <v>1054</v>
      </c>
      <c r="E34" s="346" t="s">
        <v>955</v>
      </c>
      <c r="F34" s="347" t="s">
        <v>955</v>
      </c>
      <c r="G34" s="369" t="s">
        <v>955</v>
      </c>
      <c r="H34" s="370" t="s">
        <v>955</v>
      </c>
      <c r="I34" s="347" t="s">
        <v>955</v>
      </c>
      <c r="J34" s="369" t="s">
        <v>955</v>
      </c>
      <c r="K34" s="370" t="s">
        <v>955</v>
      </c>
      <c r="L34" s="347" t="s">
        <v>955</v>
      </c>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row>
    <row r="35" spans="1:69" s="343" customFormat="1" ht="90" customHeight="1">
      <c r="A35" s="1136"/>
      <c r="B35" s="1127"/>
      <c r="C35" s="366" t="s">
        <v>1055</v>
      </c>
      <c r="D35" s="367" t="s">
        <v>955</v>
      </c>
      <c r="E35" s="368" t="s">
        <v>1056</v>
      </c>
      <c r="F35" s="347" t="s">
        <v>1057</v>
      </c>
      <c r="G35" s="374" t="s">
        <v>1058</v>
      </c>
      <c r="H35" s="370" t="s">
        <v>1059</v>
      </c>
      <c r="I35" s="347" t="s">
        <v>1057</v>
      </c>
      <c r="J35" s="374" t="s">
        <v>1058</v>
      </c>
      <c r="K35" s="370" t="s">
        <v>1059</v>
      </c>
      <c r="L35" s="347" t="s">
        <v>1057</v>
      </c>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row>
    <row r="36" spans="1:69" s="343" customFormat="1" ht="90" customHeight="1" thickBot="1">
      <c r="A36" s="1137"/>
      <c r="B36" s="1138"/>
      <c r="C36" s="393" t="s">
        <v>1060</v>
      </c>
      <c r="D36" s="388" t="s">
        <v>955</v>
      </c>
      <c r="E36" s="349" t="s">
        <v>955</v>
      </c>
      <c r="F36" s="351" t="s">
        <v>986</v>
      </c>
      <c r="G36" s="349" t="s">
        <v>955</v>
      </c>
      <c r="H36" s="350" t="s">
        <v>955</v>
      </c>
      <c r="I36" s="351" t="s">
        <v>986</v>
      </c>
      <c r="J36" s="349" t="s">
        <v>955</v>
      </c>
      <c r="K36" s="350" t="s">
        <v>955</v>
      </c>
      <c r="L36" s="351" t="s">
        <v>986</v>
      </c>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row>
    <row r="37" spans="1:69" s="343" customFormat="1" ht="90" customHeight="1">
      <c r="A37" s="1135" t="s">
        <v>1048</v>
      </c>
      <c r="B37" s="1139" t="s">
        <v>1061</v>
      </c>
      <c r="C37" s="1140"/>
      <c r="D37" s="394" t="s">
        <v>1062</v>
      </c>
      <c r="E37" s="361" t="s">
        <v>955</v>
      </c>
      <c r="F37" s="362" t="s">
        <v>986</v>
      </c>
      <c r="G37" s="382" t="s">
        <v>955</v>
      </c>
      <c r="H37" s="383" t="s">
        <v>955</v>
      </c>
      <c r="I37" s="362" t="s">
        <v>986</v>
      </c>
      <c r="J37" s="382" t="s">
        <v>955</v>
      </c>
      <c r="K37" s="383" t="s">
        <v>955</v>
      </c>
      <c r="L37" s="362" t="s">
        <v>986</v>
      </c>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row>
    <row r="38" spans="1:69" s="343" customFormat="1" ht="90" customHeight="1">
      <c r="A38" s="1136"/>
      <c r="B38" s="1129" t="s">
        <v>1063</v>
      </c>
      <c r="C38" s="1117"/>
      <c r="D38" s="367" t="s">
        <v>955</v>
      </c>
      <c r="E38" s="368" t="s">
        <v>1064</v>
      </c>
      <c r="F38" s="347" t="s">
        <v>1065</v>
      </c>
      <c r="G38" s="368" t="s">
        <v>1066</v>
      </c>
      <c r="H38" s="370" t="s">
        <v>955</v>
      </c>
      <c r="I38" s="372" t="s">
        <v>1067</v>
      </c>
      <c r="J38" s="368" t="s">
        <v>1068</v>
      </c>
      <c r="K38" s="370" t="s">
        <v>955</v>
      </c>
      <c r="L38" s="372" t="s">
        <v>1067</v>
      </c>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row>
    <row r="39" spans="1:69" s="343" customFormat="1" ht="90" customHeight="1">
      <c r="A39" s="1136"/>
      <c r="B39" s="1133" t="s">
        <v>1069</v>
      </c>
      <c r="C39" s="366" t="s">
        <v>1070</v>
      </c>
      <c r="D39" s="367" t="s">
        <v>955</v>
      </c>
      <c r="E39" s="368" t="s">
        <v>1071</v>
      </c>
      <c r="F39" s="347" t="s">
        <v>1065</v>
      </c>
      <c r="G39" s="374" t="s">
        <v>1072</v>
      </c>
      <c r="H39" s="376" t="s">
        <v>955</v>
      </c>
      <c r="I39" s="372" t="s">
        <v>1067</v>
      </c>
      <c r="J39" s="374" t="s">
        <v>1072</v>
      </c>
      <c r="K39" s="376" t="s">
        <v>955</v>
      </c>
      <c r="L39" s="372" t="s">
        <v>1067</v>
      </c>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row>
    <row r="40" spans="1:69" s="343" customFormat="1" ht="90" customHeight="1">
      <c r="A40" s="1136"/>
      <c r="B40" s="1133"/>
      <c r="C40" s="366" t="s">
        <v>1073</v>
      </c>
      <c r="D40" s="371" t="s">
        <v>955</v>
      </c>
      <c r="E40" s="368" t="s">
        <v>1075</v>
      </c>
      <c r="F40" s="347" t="s">
        <v>1065</v>
      </c>
      <c r="G40" s="395" t="s">
        <v>1076</v>
      </c>
      <c r="H40" s="370" t="s">
        <v>1075</v>
      </c>
      <c r="I40" s="347" t="s">
        <v>1065</v>
      </c>
      <c r="J40" s="395" t="s">
        <v>1076</v>
      </c>
      <c r="K40" s="370" t="s">
        <v>1075</v>
      </c>
      <c r="L40" s="347" t="s">
        <v>1065</v>
      </c>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row>
    <row r="41" spans="1:69" s="343" customFormat="1" ht="90" customHeight="1" thickBot="1">
      <c r="A41" s="1137"/>
      <c r="B41" s="1134"/>
      <c r="C41" s="351" t="s">
        <v>1077</v>
      </c>
      <c r="D41" s="388" t="s">
        <v>955</v>
      </c>
      <c r="E41" s="353" t="s">
        <v>1078</v>
      </c>
      <c r="F41" s="396" t="s">
        <v>955</v>
      </c>
      <c r="G41" s="379" t="s">
        <v>955</v>
      </c>
      <c r="H41" s="356" t="s">
        <v>1078</v>
      </c>
      <c r="I41" s="396" t="s">
        <v>955</v>
      </c>
      <c r="J41" s="379" t="s">
        <v>955</v>
      </c>
      <c r="K41" s="356" t="s">
        <v>1078</v>
      </c>
      <c r="L41" s="396" t="s">
        <v>955</v>
      </c>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row>
    <row r="42" spans="1:69" s="343" customFormat="1" ht="90" customHeight="1">
      <c r="A42" s="1141" t="s">
        <v>1079</v>
      </c>
      <c r="B42" s="1144" t="s">
        <v>1080</v>
      </c>
      <c r="C42" s="1145"/>
      <c r="D42" s="394" t="s">
        <v>955</v>
      </c>
      <c r="E42" s="381" t="s">
        <v>955</v>
      </c>
      <c r="F42" s="384" t="s">
        <v>1081</v>
      </c>
      <c r="G42" s="381" t="s">
        <v>1082</v>
      </c>
      <c r="H42" s="383" t="s">
        <v>955</v>
      </c>
      <c r="I42" s="384" t="s">
        <v>1083</v>
      </c>
      <c r="J42" s="381" t="s">
        <v>1082</v>
      </c>
      <c r="K42" s="383" t="s">
        <v>955</v>
      </c>
      <c r="L42" s="384" t="s">
        <v>1083</v>
      </c>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row>
    <row r="43" spans="1:69" s="343" customFormat="1" ht="90" customHeight="1">
      <c r="A43" s="1142"/>
      <c r="B43" s="1121" t="s">
        <v>1084</v>
      </c>
      <c r="C43" s="1119"/>
      <c r="D43" s="387" t="s">
        <v>955</v>
      </c>
      <c r="E43" s="368" t="s">
        <v>955</v>
      </c>
      <c r="F43" s="385" t="s">
        <v>955</v>
      </c>
      <c r="G43" s="368" t="s">
        <v>1082</v>
      </c>
      <c r="H43" s="370" t="s">
        <v>955</v>
      </c>
      <c r="I43" s="385" t="s">
        <v>955</v>
      </c>
      <c r="J43" s="368" t="s">
        <v>1082</v>
      </c>
      <c r="K43" s="370" t="s">
        <v>955</v>
      </c>
      <c r="L43" s="385" t="s">
        <v>955</v>
      </c>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row>
    <row r="44" spans="1:69" s="343" customFormat="1" ht="90" customHeight="1">
      <c r="A44" s="1142"/>
      <c r="B44" s="1116" t="s">
        <v>1085</v>
      </c>
      <c r="C44" s="1117"/>
      <c r="D44" s="371" t="s">
        <v>1086</v>
      </c>
      <c r="E44" s="346" t="s">
        <v>955</v>
      </c>
      <c r="F44" s="347" t="s">
        <v>955</v>
      </c>
      <c r="G44" s="369" t="s">
        <v>955</v>
      </c>
      <c r="H44" s="370" t="s">
        <v>955</v>
      </c>
      <c r="I44" s="347" t="s">
        <v>955</v>
      </c>
      <c r="J44" s="369" t="s">
        <v>955</v>
      </c>
      <c r="K44" s="370" t="s">
        <v>955</v>
      </c>
      <c r="L44" s="347" t="s">
        <v>955</v>
      </c>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row>
    <row r="45" spans="1:69" s="343" customFormat="1" ht="90" customHeight="1">
      <c r="A45" s="1142"/>
      <c r="B45" s="1116" t="s">
        <v>1087</v>
      </c>
      <c r="C45" s="1117"/>
      <c r="D45" s="371" t="s">
        <v>1088</v>
      </c>
      <c r="E45" s="346" t="s">
        <v>955</v>
      </c>
      <c r="F45" s="347" t="s">
        <v>955</v>
      </c>
      <c r="G45" s="369" t="s">
        <v>955</v>
      </c>
      <c r="H45" s="370" t="s">
        <v>955</v>
      </c>
      <c r="I45" s="347" t="s">
        <v>955</v>
      </c>
      <c r="J45" s="369" t="s">
        <v>955</v>
      </c>
      <c r="K45" s="370" t="s">
        <v>955</v>
      </c>
      <c r="L45" s="347" t="s">
        <v>955</v>
      </c>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2"/>
    </row>
    <row r="46" spans="1:12" s="343" customFormat="1" ht="90" customHeight="1">
      <c r="A46" s="1142"/>
      <c r="B46" s="1116" t="s">
        <v>1089</v>
      </c>
      <c r="C46" s="1117"/>
      <c r="D46" s="387" t="s">
        <v>955</v>
      </c>
      <c r="E46" s="369" t="s">
        <v>1090</v>
      </c>
      <c r="F46" s="372" t="s">
        <v>955</v>
      </c>
      <c r="G46" s="369" t="s">
        <v>1090</v>
      </c>
      <c r="H46" s="370" t="s">
        <v>955</v>
      </c>
      <c r="I46" s="372" t="s">
        <v>955</v>
      </c>
      <c r="J46" s="369" t="s">
        <v>1090</v>
      </c>
      <c r="K46" s="370" t="s">
        <v>955</v>
      </c>
      <c r="L46" s="372" t="s">
        <v>955</v>
      </c>
    </row>
    <row r="47" spans="1:12" s="343" customFormat="1" ht="90" customHeight="1">
      <c r="A47" s="1142"/>
      <c r="B47" s="1116" t="s">
        <v>1091</v>
      </c>
      <c r="C47" s="1117"/>
      <c r="D47" s="371" t="s">
        <v>955</v>
      </c>
      <c r="E47" s="368" t="s">
        <v>1092</v>
      </c>
      <c r="F47" s="372" t="s">
        <v>955</v>
      </c>
      <c r="G47" s="374" t="s">
        <v>955</v>
      </c>
      <c r="H47" s="370" t="s">
        <v>1093</v>
      </c>
      <c r="I47" s="372" t="s">
        <v>955</v>
      </c>
      <c r="J47" s="368" t="s">
        <v>1082</v>
      </c>
      <c r="K47" s="370" t="s">
        <v>955</v>
      </c>
      <c r="L47" s="372" t="s">
        <v>955</v>
      </c>
    </row>
    <row r="48" spans="1:12" s="343" customFormat="1" ht="90" customHeight="1" thickBot="1">
      <c r="A48" s="1143"/>
      <c r="B48" s="1130" t="s">
        <v>1094</v>
      </c>
      <c r="C48" s="1131"/>
      <c r="D48" s="388" t="s">
        <v>955</v>
      </c>
      <c r="E48" s="353" t="s">
        <v>1074</v>
      </c>
      <c r="F48" s="396" t="s">
        <v>955</v>
      </c>
      <c r="G48" s="397" t="s">
        <v>1095</v>
      </c>
      <c r="H48" s="356" t="s">
        <v>955</v>
      </c>
      <c r="I48" s="378" t="s">
        <v>955</v>
      </c>
      <c r="J48" s="397" t="s">
        <v>1095</v>
      </c>
      <c r="K48" s="356" t="s">
        <v>955</v>
      </c>
      <c r="L48" s="378" t="s">
        <v>955</v>
      </c>
    </row>
    <row r="49" spans="1:12" s="343" customFormat="1" ht="90" customHeight="1">
      <c r="A49" s="1149" t="s">
        <v>1096</v>
      </c>
      <c r="B49" s="1152" t="s">
        <v>1097</v>
      </c>
      <c r="C49" s="398" t="s">
        <v>1098</v>
      </c>
      <c r="D49" s="360" t="s">
        <v>955</v>
      </c>
      <c r="E49" s="381" t="s">
        <v>955</v>
      </c>
      <c r="F49" s="384" t="s">
        <v>986</v>
      </c>
      <c r="G49" s="382" t="s">
        <v>955</v>
      </c>
      <c r="H49" s="383" t="s">
        <v>955</v>
      </c>
      <c r="I49" s="384" t="s">
        <v>986</v>
      </c>
      <c r="J49" s="382" t="s">
        <v>955</v>
      </c>
      <c r="K49" s="383" t="s">
        <v>955</v>
      </c>
      <c r="L49" s="384" t="s">
        <v>986</v>
      </c>
    </row>
    <row r="50" spans="1:12" s="343" customFormat="1" ht="90" customHeight="1">
      <c r="A50" s="1150"/>
      <c r="B50" s="1128"/>
      <c r="C50" s="344" t="s">
        <v>1099</v>
      </c>
      <c r="D50" s="371" t="s">
        <v>955</v>
      </c>
      <c r="E50" s="368" t="s">
        <v>955</v>
      </c>
      <c r="F50" s="372" t="s">
        <v>986</v>
      </c>
      <c r="G50" s="369" t="s">
        <v>955</v>
      </c>
      <c r="H50" s="370" t="s">
        <v>955</v>
      </c>
      <c r="I50" s="372" t="s">
        <v>986</v>
      </c>
      <c r="J50" s="369" t="s">
        <v>955</v>
      </c>
      <c r="K50" s="370" t="s">
        <v>955</v>
      </c>
      <c r="L50" s="372" t="s">
        <v>986</v>
      </c>
    </row>
    <row r="51" spans="1:12" s="343" customFormat="1" ht="90" customHeight="1">
      <c r="A51" s="1150"/>
      <c r="B51" s="1128"/>
      <c r="C51" s="366" t="s">
        <v>1100</v>
      </c>
      <c r="D51" s="399" t="s">
        <v>1101</v>
      </c>
      <c r="E51" s="368" t="s">
        <v>955</v>
      </c>
      <c r="F51" s="372" t="s">
        <v>955</v>
      </c>
      <c r="G51" s="374" t="s">
        <v>955</v>
      </c>
      <c r="H51" s="370" t="s">
        <v>955</v>
      </c>
      <c r="I51" s="372" t="s">
        <v>955</v>
      </c>
      <c r="J51" s="374" t="s">
        <v>955</v>
      </c>
      <c r="K51" s="370" t="s">
        <v>955</v>
      </c>
      <c r="L51" s="372" t="s">
        <v>955</v>
      </c>
    </row>
    <row r="52" spans="1:12" s="343" customFormat="1" ht="90" customHeight="1">
      <c r="A52" s="1150"/>
      <c r="B52" s="1128" t="s">
        <v>1102</v>
      </c>
      <c r="C52" s="366" t="s">
        <v>1103</v>
      </c>
      <c r="D52" s="367" t="s">
        <v>955</v>
      </c>
      <c r="E52" s="368" t="s">
        <v>1104</v>
      </c>
      <c r="F52" s="347" t="s">
        <v>955</v>
      </c>
      <c r="G52" s="368" t="s">
        <v>955</v>
      </c>
      <c r="H52" s="370" t="s">
        <v>1105</v>
      </c>
      <c r="I52" s="372" t="s">
        <v>955</v>
      </c>
      <c r="J52" s="368" t="s">
        <v>955</v>
      </c>
      <c r="K52" s="370" t="s">
        <v>1105</v>
      </c>
      <c r="L52" s="372" t="s">
        <v>955</v>
      </c>
    </row>
    <row r="53" spans="1:12" s="343" customFormat="1" ht="90" customHeight="1">
      <c r="A53" s="1150"/>
      <c r="B53" s="1128"/>
      <c r="C53" s="366" t="s">
        <v>1106</v>
      </c>
      <c r="D53" s="367" t="s">
        <v>955</v>
      </c>
      <c r="E53" s="368" t="s">
        <v>1107</v>
      </c>
      <c r="F53" s="347" t="s">
        <v>955</v>
      </c>
      <c r="G53" s="369" t="s">
        <v>955</v>
      </c>
      <c r="H53" s="348" t="s">
        <v>1108</v>
      </c>
      <c r="I53" s="347" t="s">
        <v>955</v>
      </c>
      <c r="J53" s="369" t="s">
        <v>955</v>
      </c>
      <c r="K53" s="348" t="s">
        <v>1108</v>
      </c>
      <c r="L53" s="347" t="s">
        <v>955</v>
      </c>
    </row>
    <row r="54" spans="1:12" s="343" customFormat="1" ht="90" customHeight="1">
      <c r="A54" s="1150"/>
      <c r="B54" s="1128"/>
      <c r="C54" s="366" t="s">
        <v>1109</v>
      </c>
      <c r="D54" s="367" t="s">
        <v>955</v>
      </c>
      <c r="E54" s="368" t="s">
        <v>1107</v>
      </c>
      <c r="F54" s="347" t="s">
        <v>955</v>
      </c>
      <c r="G54" s="369" t="s">
        <v>955</v>
      </c>
      <c r="H54" s="348" t="s">
        <v>1108</v>
      </c>
      <c r="I54" s="347" t="s">
        <v>955</v>
      </c>
      <c r="J54" s="369" t="s">
        <v>955</v>
      </c>
      <c r="K54" s="348" t="s">
        <v>1108</v>
      </c>
      <c r="L54" s="347" t="s">
        <v>955</v>
      </c>
    </row>
    <row r="55" spans="1:12" s="343" customFormat="1" ht="90" customHeight="1" thickBot="1">
      <c r="A55" s="1151"/>
      <c r="B55" s="1153"/>
      <c r="C55" s="351" t="s">
        <v>1110</v>
      </c>
      <c r="D55" s="388" t="s">
        <v>955</v>
      </c>
      <c r="E55" s="353" t="s">
        <v>1074</v>
      </c>
      <c r="F55" s="396" t="s">
        <v>955</v>
      </c>
      <c r="G55" s="379" t="s">
        <v>955</v>
      </c>
      <c r="H55" s="400" t="s">
        <v>1074</v>
      </c>
      <c r="I55" s="396" t="s">
        <v>955</v>
      </c>
      <c r="J55" s="379" t="s">
        <v>955</v>
      </c>
      <c r="K55" s="400" t="s">
        <v>1074</v>
      </c>
      <c r="L55" s="396" t="s">
        <v>955</v>
      </c>
    </row>
    <row r="56" spans="1:12" s="343" customFormat="1" ht="90" customHeight="1">
      <c r="A56" s="1124" t="s">
        <v>1111</v>
      </c>
      <c r="B56" s="1132" t="s">
        <v>1112</v>
      </c>
      <c r="C56" s="359" t="s">
        <v>1113</v>
      </c>
      <c r="D56" s="360" t="s">
        <v>1114</v>
      </c>
      <c r="E56" s="361" t="s">
        <v>955</v>
      </c>
      <c r="F56" s="362" t="s">
        <v>955</v>
      </c>
      <c r="G56" s="382" t="s">
        <v>955</v>
      </c>
      <c r="H56" s="364" t="s">
        <v>955</v>
      </c>
      <c r="I56" s="362" t="s">
        <v>955</v>
      </c>
      <c r="J56" s="382" t="s">
        <v>955</v>
      </c>
      <c r="K56" s="364" t="s">
        <v>955</v>
      </c>
      <c r="L56" s="362" t="s">
        <v>955</v>
      </c>
    </row>
    <row r="57" spans="1:12" s="343" customFormat="1" ht="90" customHeight="1">
      <c r="A57" s="1125"/>
      <c r="B57" s="1127"/>
      <c r="C57" s="366" t="s">
        <v>1115</v>
      </c>
      <c r="D57" s="375" t="s">
        <v>1116</v>
      </c>
      <c r="E57" s="346" t="s">
        <v>955</v>
      </c>
      <c r="F57" s="347" t="s">
        <v>955</v>
      </c>
      <c r="G57" s="369" t="s">
        <v>955</v>
      </c>
      <c r="H57" s="348" t="s">
        <v>955</v>
      </c>
      <c r="I57" s="347" t="s">
        <v>955</v>
      </c>
      <c r="J57" s="369" t="s">
        <v>955</v>
      </c>
      <c r="K57" s="348" t="s">
        <v>955</v>
      </c>
      <c r="L57" s="347" t="s">
        <v>955</v>
      </c>
    </row>
    <row r="58" spans="1:12" s="343" customFormat="1" ht="90" customHeight="1">
      <c r="A58" s="1125"/>
      <c r="B58" s="1129" t="s">
        <v>1117</v>
      </c>
      <c r="C58" s="1154"/>
      <c r="D58" s="367" t="s">
        <v>955</v>
      </c>
      <c r="E58" s="368" t="s">
        <v>1118</v>
      </c>
      <c r="F58" s="347" t="s">
        <v>955</v>
      </c>
      <c r="G58" s="369" t="s">
        <v>955</v>
      </c>
      <c r="H58" s="370" t="s">
        <v>1119</v>
      </c>
      <c r="I58" s="347" t="s">
        <v>955</v>
      </c>
      <c r="J58" s="369" t="s">
        <v>955</v>
      </c>
      <c r="K58" s="370" t="s">
        <v>1119</v>
      </c>
      <c r="L58" s="347" t="s">
        <v>955</v>
      </c>
    </row>
    <row r="59" spans="1:12" s="343" customFormat="1" ht="90" customHeight="1">
      <c r="A59" s="1125"/>
      <c r="B59" s="1129" t="s">
        <v>1120</v>
      </c>
      <c r="C59" s="1117"/>
      <c r="D59" s="371" t="s">
        <v>955</v>
      </c>
      <c r="E59" s="368" t="s">
        <v>955</v>
      </c>
      <c r="F59" s="372" t="s">
        <v>1121</v>
      </c>
      <c r="G59" s="369" t="s">
        <v>955</v>
      </c>
      <c r="H59" s="370" t="s">
        <v>955</v>
      </c>
      <c r="I59" s="372" t="s">
        <v>1121</v>
      </c>
      <c r="J59" s="369" t="s">
        <v>955</v>
      </c>
      <c r="K59" s="370" t="s">
        <v>955</v>
      </c>
      <c r="L59" s="372" t="s">
        <v>1121</v>
      </c>
    </row>
    <row r="60" spans="1:70" s="343" customFormat="1" ht="120" customHeight="1">
      <c r="A60" s="1125"/>
      <c r="B60" s="1116" t="s">
        <v>1122</v>
      </c>
      <c r="C60" s="1117"/>
      <c r="D60" s="401" t="s">
        <v>1051</v>
      </c>
      <c r="E60" s="402" t="s">
        <v>1051</v>
      </c>
      <c r="F60" s="403" t="s">
        <v>1123</v>
      </c>
      <c r="G60" s="369" t="s">
        <v>1051</v>
      </c>
      <c r="H60" s="370" t="s">
        <v>1051</v>
      </c>
      <c r="I60" s="403" t="s">
        <v>1123</v>
      </c>
      <c r="J60" s="369" t="s">
        <v>1051</v>
      </c>
      <c r="K60" s="370" t="s">
        <v>1051</v>
      </c>
      <c r="L60" s="403" t="s">
        <v>1123</v>
      </c>
      <c r="BR60" s="404" t="s">
        <v>1124</v>
      </c>
    </row>
    <row r="61" spans="1:12" s="343" customFormat="1" ht="90" customHeight="1">
      <c r="A61" s="1125"/>
      <c r="B61" s="1116" t="s">
        <v>1125</v>
      </c>
      <c r="C61" s="1117"/>
      <c r="D61" s="367" t="s">
        <v>955</v>
      </c>
      <c r="E61" s="346" t="s">
        <v>955</v>
      </c>
      <c r="F61" s="347" t="s">
        <v>986</v>
      </c>
      <c r="G61" s="369" t="s">
        <v>955</v>
      </c>
      <c r="H61" s="348" t="s">
        <v>955</v>
      </c>
      <c r="I61" s="347" t="s">
        <v>986</v>
      </c>
      <c r="J61" s="369" t="s">
        <v>955</v>
      </c>
      <c r="K61" s="348" t="s">
        <v>955</v>
      </c>
      <c r="L61" s="347" t="s">
        <v>986</v>
      </c>
    </row>
    <row r="62" spans="1:12" s="343" customFormat="1" ht="90" customHeight="1">
      <c r="A62" s="1125"/>
      <c r="B62" s="1116" t="s">
        <v>1126</v>
      </c>
      <c r="C62" s="1117"/>
      <c r="D62" s="367" t="s">
        <v>955</v>
      </c>
      <c r="E62" s="346" t="s">
        <v>955</v>
      </c>
      <c r="F62" s="347" t="s">
        <v>1127</v>
      </c>
      <c r="G62" s="369" t="s">
        <v>955</v>
      </c>
      <c r="H62" s="370" t="s">
        <v>955</v>
      </c>
      <c r="I62" s="347" t="s">
        <v>1127</v>
      </c>
      <c r="J62" s="369" t="s">
        <v>955</v>
      </c>
      <c r="K62" s="370" t="s">
        <v>955</v>
      </c>
      <c r="L62" s="347" t="s">
        <v>1127</v>
      </c>
    </row>
    <row r="63" spans="1:12" s="343" customFormat="1" ht="90" customHeight="1">
      <c r="A63" s="1125"/>
      <c r="B63" s="1146" t="s">
        <v>1128</v>
      </c>
      <c r="C63" s="1119"/>
      <c r="D63" s="367"/>
      <c r="E63" s="346"/>
      <c r="F63" s="372" t="s">
        <v>1129</v>
      </c>
      <c r="G63" s="369"/>
      <c r="H63" s="370"/>
      <c r="I63" s="372" t="s">
        <v>1129</v>
      </c>
      <c r="J63" s="369"/>
      <c r="K63" s="370"/>
      <c r="L63" s="372" t="s">
        <v>1129</v>
      </c>
    </row>
    <row r="64" spans="1:12" s="343" customFormat="1" ht="90" customHeight="1" thickBot="1">
      <c r="A64" s="1126"/>
      <c r="B64" s="1123" t="s">
        <v>1130</v>
      </c>
      <c r="C64" s="1147"/>
      <c r="D64" s="388" t="s">
        <v>955</v>
      </c>
      <c r="E64" s="356" t="s">
        <v>1131</v>
      </c>
      <c r="F64" s="405" t="s">
        <v>1065</v>
      </c>
      <c r="G64" s="379" t="s">
        <v>955</v>
      </c>
      <c r="H64" s="356" t="s">
        <v>1132</v>
      </c>
      <c r="I64" s="405" t="s">
        <v>1065</v>
      </c>
      <c r="J64" s="379" t="s">
        <v>955</v>
      </c>
      <c r="K64" s="356" t="s">
        <v>1132</v>
      </c>
      <c r="L64" s="405" t="s">
        <v>1065</v>
      </c>
    </row>
    <row r="65" spans="1:69" ht="67.5" customHeight="1">
      <c r="A65" s="406"/>
      <c r="D65" s="408" t="s">
        <v>1133</v>
      </c>
      <c r="E65" s="408"/>
      <c r="G65" s="408"/>
      <c r="I65" s="408"/>
      <c r="J65" s="409"/>
      <c r="K65" s="408"/>
      <c r="L65" s="410"/>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1"/>
      <c r="AY65" s="411"/>
      <c r="AZ65" s="411"/>
      <c r="BA65" s="411"/>
      <c r="BB65" s="411"/>
      <c r="BC65" s="411"/>
      <c r="BD65" s="411"/>
      <c r="BE65" s="411"/>
      <c r="BF65" s="411"/>
      <c r="BG65" s="411"/>
      <c r="BH65" s="411"/>
      <c r="BI65" s="411"/>
      <c r="BJ65" s="411"/>
      <c r="BK65" s="411"/>
      <c r="BL65" s="411"/>
      <c r="BM65" s="411"/>
      <c r="BN65" s="411"/>
      <c r="BO65" s="411"/>
      <c r="BP65" s="411"/>
      <c r="BQ65" s="411"/>
    </row>
    <row r="66" spans="1:69" ht="54.75" customHeight="1">
      <c r="A66" s="406"/>
      <c r="B66" s="406"/>
      <c r="C66" s="406"/>
      <c r="D66" s="1148" t="s">
        <v>1134</v>
      </c>
      <c r="E66" s="1148"/>
      <c r="F66" s="1148"/>
      <c r="G66" s="1148"/>
      <c r="H66" s="1148"/>
      <c r="I66" s="1148"/>
      <c r="J66" s="1148"/>
      <c r="K66" s="1148"/>
      <c r="L66" s="1148"/>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1"/>
      <c r="AY66" s="411"/>
      <c r="AZ66" s="411"/>
      <c r="BA66" s="411"/>
      <c r="BB66" s="411"/>
      <c r="BC66" s="411"/>
      <c r="BD66" s="411"/>
      <c r="BE66" s="411"/>
      <c r="BF66" s="411"/>
      <c r="BG66" s="411"/>
      <c r="BH66" s="411"/>
      <c r="BI66" s="411"/>
      <c r="BJ66" s="411"/>
      <c r="BK66" s="411"/>
      <c r="BL66" s="411"/>
      <c r="BM66" s="411"/>
      <c r="BN66" s="411"/>
      <c r="BO66" s="411"/>
      <c r="BP66" s="411"/>
      <c r="BQ66" s="411"/>
    </row>
    <row r="67" spans="1:69" ht="28.5">
      <c r="A67" s="406"/>
      <c r="B67" s="406"/>
      <c r="C67" s="406"/>
      <c r="D67" s="410"/>
      <c r="E67" s="410"/>
      <c r="F67" s="410"/>
      <c r="G67" s="410"/>
      <c r="H67" s="410"/>
      <c r="I67" s="410"/>
      <c r="J67" s="410"/>
      <c r="K67" s="410"/>
      <c r="L67" s="410"/>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1"/>
      <c r="AY67" s="411"/>
      <c r="AZ67" s="411"/>
      <c r="BA67" s="411"/>
      <c r="BB67" s="411"/>
      <c r="BC67" s="411"/>
      <c r="BD67" s="411"/>
      <c r="BE67" s="411"/>
      <c r="BF67" s="411"/>
      <c r="BG67" s="411"/>
      <c r="BH67" s="411"/>
      <c r="BI67" s="411"/>
      <c r="BJ67" s="411"/>
      <c r="BK67" s="411"/>
      <c r="BL67" s="411"/>
      <c r="BM67" s="411"/>
      <c r="BN67" s="411"/>
      <c r="BO67" s="411"/>
      <c r="BP67" s="411"/>
      <c r="BQ67" s="411"/>
    </row>
    <row r="68" spans="1:69" ht="28.5">
      <c r="A68" s="406"/>
      <c r="B68" s="406"/>
      <c r="C68" s="406"/>
      <c r="D68" s="410"/>
      <c r="E68" s="410"/>
      <c r="F68" s="410"/>
      <c r="G68" s="410"/>
      <c r="H68" s="410"/>
      <c r="I68" s="410"/>
      <c r="J68" s="410"/>
      <c r="K68" s="410"/>
      <c r="L68" s="410"/>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c r="AT68" s="411"/>
      <c r="AU68" s="411"/>
      <c r="AV68" s="411"/>
      <c r="AW68" s="411"/>
      <c r="AX68" s="411"/>
      <c r="AY68" s="411"/>
      <c r="AZ68" s="411"/>
      <c r="BA68" s="411"/>
      <c r="BB68" s="411"/>
      <c r="BC68" s="411"/>
      <c r="BD68" s="411"/>
      <c r="BE68" s="411"/>
      <c r="BF68" s="411"/>
      <c r="BG68" s="411"/>
      <c r="BH68" s="411"/>
      <c r="BI68" s="411"/>
      <c r="BJ68" s="411"/>
      <c r="BK68" s="411"/>
      <c r="BL68" s="411"/>
      <c r="BM68" s="411"/>
      <c r="BN68" s="411"/>
      <c r="BO68" s="411"/>
      <c r="BP68" s="411"/>
      <c r="BQ68" s="411"/>
    </row>
    <row r="69" spans="1:69" ht="30.75">
      <c r="A69" s="412"/>
      <c r="B69" s="406"/>
      <c r="C69" s="408"/>
      <c r="D69" s="330"/>
      <c r="G69" s="410"/>
      <c r="H69" s="410"/>
      <c r="I69" s="330"/>
      <c r="L69" s="330"/>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1"/>
      <c r="AZ69" s="411"/>
      <c r="BA69" s="411"/>
      <c r="BB69" s="411"/>
      <c r="BC69" s="411"/>
      <c r="BD69" s="411"/>
      <c r="BE69" s="411"/>
      <c r="BF69" s="411"/>
      <c r="BG69" s="411"/>
      <c r="BH69" s="411"/>
      <c r="BI69" s="411"/>
      <c r="BJ69" s="411"/>
      <c r="BK69" s="411"/>
      <c r="BL69" s="411"/>
      <c r="BM69" s="411"/>
      <c r="BN69" s="411"/>
      <c r="BO69" s="411"/>
      <c r="BP69" s="411"/>
      <c r="BQ69" s="411"/>
    </row>
    <row r="70" spans="4:69" ht="28.5">
      <c r="D70" s="330"/>
      <c r="G70" s="410"/>
      <c r="H70" s="410"/>
      <c r="I70" s="330"/>
      <c r="L70" s="330"/>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1"/>
      <c r="AY70" s="411"/>
      <c r="AZ70" s="411"/>
      <c r="BA70" s="411"/>
      <c r="BB70" s="411"/>
      <c r="BC70" s="411"/>
      <c r="BD70" s="411"/>
      <c r="BE70" s="411"/>
      <c r="BF70" s="411"/>
      <c r="BG70" s="411"/>
      <c r="BH70" s="411"/>
      <c r="BI70" s="411"/>
      <c r="BJ70" s="411"/>
      <c r="BK70" s="411"/>
      <c r="BL70" s="411"/>
      <c r="BM70" s="411"/>
      <c r="BN70" s="411"/>
      <c r="BO70" s="411"/>
      <c r="BP70" s="411"/>
      <c r="BQ70" s="411"/>
    </row>
    <row r="71" spans="4:69" ht="28.5">
      <c r="D71" s="330"/>
      <c r="G71" s="410"/>
      <c r="H71" s="410"/>
      <c r="I71" s="330"/>
      <c r="L71" s="330"/>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1"/>
      <c r="AY71" s="411"/>
      <c r="AZ71" s="411"/>
      <c r="BA71" s="411"/>
      <c r="BB71" s="411"/>
      <c r="BC71" s="411"/>
      <c r="BD71" s="411"/>
      <c r="BE71" s="411"/>
      <c r="BF71" s="411"/>
      <c r="BG71" s="411"/>
      <c r="BH71" s="411"/>
      <c r="BI71" s="411"/>
      <c r="BJ71" s="411"/>
      <c r="BK71" s="411"/>
      <c r="BL71" s="411"/>
      <c r="BM71" s="411"/>
      <c r="BN71" s="411"/>
      <c r="BO71" s="411"/>
      <c r="BP71" s="411"/>
      <c r="BQ71" s="411"/>
    </row>
    <row r="72" spans="4:69" ht="28.5">
      <c r="D72" s="330"/>
      <c r="G72" s="410"/>
      <c r="H72" s="410"/>
      <c r="I72" s="330"/>
      <c r="L72" s="330"/>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1"/>
      <c r="AY72" s="411"/>
      <c r="AZ72" s="411"/>
      <c r="BA72" s="411"/>
      <c r="BB72" s="411"/>
      <c r="BC72" s="411"/>
      <c r="BD72" s="411"/>
      <c r="BE72" s="411"/>
      <c r="BF72" s="411"/>
      <c r="BG72" s="411"/>
      <c r="BH72" s="411"/>
      <c r="BI72" s="411"/>
      <c r="BJ72" s="411"/>
      <c r="BK72" s="411"/>
      <c r="BL72" s="411"/>
      <c r="BM72" s="411"/>
      <c r="BN72" s="411"/>
      <c r="BO72" s="411"/>
      <c r="BP72" s="411"/>
      <c r="BQ72" s="411"/>
    </row>
    <row r="73" spans="1:69" ht="105" customHeight="1">
      <c r="A73" s="412"/>
      <c r="B73" s="406"/>
      <c r="C73" s="413"/>
      <c r="D73" s="330"/>
      <c r="G73" s="330"/>
      <c r="H73" s="330"/>
      <c r="I73" s="330"/>
      <c r="L73" s="330"/>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1"/>
      <c r="AX73" s="411"/>
      <c r="AY73" s="411"/>
      <c r="AZ73" s="411"/>
      <c r="BA73" s="411"/>
      <c r="BB73" s="411"/>
      <c r="BC73" s="411"/>
      <c r="BD73" s="411"/>
      <c r="BE73" s="411"/>
      <c r="BF73" s="411"/>
      <c r="BG73" s="411"/>
      <c r="BH73" s="411"/>
      <c r="BI73" s="411"/>
      <c r="BJ73" s="411"/>
      <c r="BK73" s="411"/>
      <c r="BL73" s="411"/>
      <c r="BM73" s="411"/>
      <c r="BN73" s="411"/>
      <c r="BO73" s="411"/>
      <c r="BP73" s="411"/>
      <c r="BQ73" s="411"/>
    </row>
    <row r="74" spans="4:69" ht="28.5">
      <c r="D74" s="330"/>
      <c r="G74" s="330"/>
      <c r="H74" s="330"/>
      <c r="I74" s="330"/>
      <c r="L74" s="330"/>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1"/>
      <c r="AY74" s="411"/>
      <c r="AZ74" s="411"/>
      <c r="BA74" s="411"/>
      <c r="BB74" s="411"/>
      <c r="BC74" s="411"/>
      <c r="BD74" s="411"/>
      <c r="BE74" s="411"/>
      <c r="BF74" s="411"/>
      <c r="BG74" s="411"/>
      <c r="BH74" s="411"/>
      <c r="BI74" s="411"/>
      <c r="BJ74" s="411"/>
      <c r="BK74" s="411"/>
      <c r="BL74" s="411"/>
      <c r="BM74" s="411"/>
      <c r="BN74" s="411"/>
      <c r="BO74" s="411"/>
      <c r="BP74" s="411"/>
      <c r="BQ74" s="411"/>
    </row>
    <row r="75" spans="4:69" ht="28.5">
      <c r="D75" s="330"/>
      <c r="G75" s="330"/>
      <c r="H75" s="330"/>
      <c r="I75" s="330"/>
      <c r="L75" s="330"/>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c r="AS75" s="411"/>
      <c r="AT75" s="411"/>
      <c r="AU75" s="411"/>
      <c r="AV75" s="411"/>
      <c r="AW75" s="411"/>
      <c r="AX75" s="411"/>
      <c r="AY75" s="411"/>
      <c r="AZ75" s="411"/>
      <c r="BA75" s="411"/>
      <c r="BB75" s="411"/>
      <c r="BC75" s="411"/>
      <c r="BD75" s="411"/>
      <c r="BE75" s="411"/>
      <c r="BF75" s="411"/>
      <c r="BG75" s="411"/>
      <c r="BH75" s="411"/>
      <c r="BI75" s="411"/>
      <c r="BJ75" s="411"/>
      <c r="BK75" s="411"/>
      <c r="BL75" s="411"/>
      <c r="BM75" s="411"/>
      <c r="BN75" s="411"/>
      <c r="BO75" s="411"/>
      <c r="BP75" s="411"/>
      <c r="BQ75" s="411"/>
    </row>
    <row r="76" spans="4:69" ht="28.5">
      <c r="D76" s="330"/>
      <c r="G76" s="330"/>
      <c r="H76" s="330"/>
      <c r="I76" s="330"/>
      <c r="L76" s="330"/>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1"/>
      <c r="AY76" s="411"/>
      <c r="AZ76" s="411"/>
      <c r="BA76" s="411"/>
      <c r="BB76" s="411"/>
      <c r="BC76" s="411"/>
      <c r="BD76" s="411"/>
      <c r="BE76" s="411"/>
      <c r="BF76" s="411"/>
      <c r="BG76" s="411"/>
      <c r="BH76" s="411"/>
      <c r="BI76" s="411"/>
      <c r="BJ76" s="411"/>
      <c r="BK76" s="411"/>
      <c r="BL76" s="411"/>
      <c r="BM76" s="411"/>
      <c r="BN76" s="411"/>
      <c r="BO76" s="411"/>
      <c r="BP76" s="411"/>
      <c r="BQ76" s="411"/>
    </row>
    <row r="77" spans="4:69" ht="28.5">
      <c r="D77" s="330"/>
      <c r="G77" s="330"/>
      <c r="H77" s="330"/>
      <c r="I77" s="330"/>
      <c r="L77" s="330"/>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1"/>
      <c r="AY77" s="411"/>
      <c r="AZ77" s="411"/>
      <c r="BA77" s="411"/>
      <c r="BB77" s="411"/>
      <c r="BC77" s="411"/>
      <c r="BD77" s="411"/>
      <c r="BE77" s="411"/>
      <c r="BF77" s="411"/>
      <c r="BG77" s="411"/>
      <c r="BH77" s="411"/>
      <c r="BI77" s="411"/>
      <c r="BJ77" s="411"/>
      <c r="BK77" s="411"/>
      <c r="BL77" s="411"/>
      <c r="BM77" s="411"/>
      <c r="BN77" s="411"/>
      <c r="BO77" s="411"/>
      <c r="BP77" s="411"/>
      <c r="BQ77" s="411"/>
    </row>
    <row r="80" spans="1:70" s="416" customFormat="1" ht="28.5">
      <c r="A80" s="410"/>
      <c r="B80" s="330"/>
      <c r="C80" s="407"/>
      <c r="D80" s="407"/>
      <c r="E80" s="330"/>
      <c r="F80" s="330"/>
      <c r="G80" s="414"/>
      <c r="H80" s="407"/>
      <c r="I80" s="407"/>
      <c r="J80" s="330"/>
      <c r="K80" s="330"/>
      <c r="L80" s="414"/>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5"/>
      <c r="AY80" s="415"/>
      <c r="AZ80" s="415"/>
      <c r="BA80" s="415"/>
      <c r="BB80" s="415"/>
      <c r="BC80" s="415"/>
      <c r="BD80" s="415"/>
      <c r="BE80" s="415"/>
      <c r="BF80" s="415"/>
      <c r="BG80" s="415"/>
      <c r="BH80" s="415"/>
      <c r="BI80" s="415"/>
      <c r="BJ80" s="415"/>
      <c r="BK80" s="415"/>
      <c r="BL80" s="415"/>
      <c r="BM80" s="415"/>
      <c r="BN80" s="415"/>
      <c r="BO80" s="415"/>
      <c r="BP80" s="415"/>
      <c r="BQ80" s="415"/>
      <c r="BR80" s="411"/>
    </row>
    <row r="81" spans="1:70" s="416" customFormat="1" ht="28.5">
      <c r="A81" s="410"/>
      <c r="B81" s="330"/>
      <c r="C81" s="407"/>
      <c r="D81" s="407"/>
      <c r="E81" s="330"/>
      <c r="F81" s="330"/>
      <c r="G81" s="414"/>
      <c r="H81" s="407"/>
      <c r="I81" s="407"/>
      <c r="J81" s="330"/>
      <c r="K81" s="330"/>
      <c r="L81" s="414"/>
      <c r="M81" s="415"/>
      <c r="N81" s="415"/>
      <c r="O81" s="415"/>
      <c r="P81" s="415"/>
      <c r="Q81" s="415"/>
      <c r="R81" s="415"/>
      <c r="S81" s="415"/>
      <c r="T81" s="415"/>
      <c r="U81" s="415"/>
      <c r="V81" s="415"/>
      <c r="W81" s="415"/>
      <c r="X81" s="415"/>
      <c r="Y81" s="415"/>
      <c r="Z81" s="415"/>
      <c r="AA81" s="415"/>
      <c r="AB81" s="41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5"/>
      <c r="AY81" s="415"/>
      <c r="AZ81" s="415"/>
      <c r="BA81" s="415"/>
      <c r="BB81" s="415"/>
      <c r="BC81" s="415"/>
      <c r="BD81" s="415"/>
      <c r="BE81" s="415"/>
      <c r="BF81" s="415"/>
      <c r="BG81" s="415"/>
      <c r="BH81" s="415"/>
      <c r="BI81" s="415"/>
      <c r="BJ81" s="415"/>
      <c r="BK81" s="415"/>
      <c r="BL81" s="415"/>
      <c r="BM81" s="415"/>
      <c r="BN81" s="415"/>
      <c r="BO81" s="415"/>
      <c r="BP81" s="415"/>
      <c r="BQ81" s="415"/>
      <c r="BR81" s="411"/>
    </row>
    <row r="82" spans="1:70" s="416" customFormat="1" ht="28.5">
      <c r="A82" s="410"/>
      <c r="B82" s="330"/>
      <c r="C82" s="407"/>
      <c r="D82" s="407"/>
      <c r="E82" s="330"/>
      <c r="F82" s="330"/>
      <c r="G82" s="414"/>
      <c r="H82" s="407"/>
      <c r="I82" s="407"/>
      <c r="J82" s="330"/>
      <c r="K82" s="330"/>
      <c r="L82" s="414"/>
      <c r="M82" s="415"/>
      <c r="N82" s="415"/>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5"/>
      <c r="AY82" s="415"/>
      <c r="AZ82" s="415"/>
      <c r="BA82" s="415"/>
      <c r="BB82" s="415"/>
      <c r="BC82" s="415"/>
      <c r="BD82" s="415"/>
      <c r="BE82" s="415"/>
      <c r="BF82" s="415"/>
      <c r="BG82" s="415"/>
      <c r="BH82" s="415"/>
      <c r="BI82" s="415"/>
      <c r="BJ82" s="415"/>
      <c r="BK82" s="415"/>
      <c r="BL82" s="415"/>
      <c r="BM82" s="415"/>
      <c r="BN82" s="415"/>
      <c r="BO82" s="415"/>
      <c r="BP82" s="415"/>
      <c r="BQ82" s="415"/>
      <c r="BR82" s="411"/>
    </row>
    <row r="83" spans="1:70" s="416" customFormat="1" ht="28.5">
      <c r="A83" s="410"/>
      <c r="B83" s="330"/>
      <c r="C83" s="407"/>
      <c r="D83" s="407"/>
      <c r="E83" s="330"/>
      <c r="F83" s="330"/>
      <c r="G83" s="414"/>
      <c r="H83" s="407"/>
      <c r="I83" s="407"/>
      <c r="J83" s="330"/>
      <c r="K83" s="330"/>
      <c r="L83" s="414"/>
      <c r="M83" s="415"/>
      <c r="N83" s="415"/>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5"/>
      <c r="AV83" s="415"/>
      <c r="AW83" s="415"/>
      <c r="AX83" s="415"/>
      <c r="AY83" s="415"/>
      <c r="AZ83" s="415"/>
      <c r="BA83" s="415"/>
      <c r="BB83" s="415"/>
      <c r="BC83" s="415"/>
      <c r="BD83" s="415"/>
      <c r="BE83" s="415"/>
      <c r="BF83" s="415"/>
      <c r="BG83" s="415"/>
      <c r="BH83" s="415"/>
      <c r="BI83" s="415"/>
      <c r="BJ83" s="415"/>
      <c r="BK83" s="415"/>
      <c r="BL83" s="415"/>
      <c r="BM83" s="415"/>
      <c r="BN83" s="415"/>
      <c r="BO83" s="415"/>
      <c r="BP83" s="415"/>
      <c r="BQ83" s="415"/>
      <c r="BR83" s="411"/>
    </row>
    <row r="84" spans="1:70" s="416" customFormat="1" ht="28.5">
      <c r="A84" s="410"/>
      <c r="B84" s="330"/>
      <c r="C84" s="407"/>
      <c r="D84" s="407"/>
      <c r="E84" s="330"/>
      <c r="F84" s="330"/>
      <c r="G84" s="414"/>
      <c r="H84" s="407"/>
      <c r="I84" s="407"/>
      <c r="J84" s="330"/>
      <c r="K84" s="330"/>
      <c r="L84" s="414"/>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415"/>
      <c r="AL84" s="415"/>
      <c r="AM84" s="415"/>
      <c r="AN84" s="415"/>
      <c r="AO84" s="415"/>
      <c r="AP84" s="415"/>
      <c r="AQ84" s="415"/>
      <c r="AR84" s="415"/>
      <c r="AS84" s="415"/>
      <c r="AT84" s="415"/>
      <c r="AU84" s="415"/>
      <c r="AV84" s="415"/>
      <c r="AW84" s="415"/>
      <c r="AX84" s="415"/>
      <c r="AY84" s="415"/>
      <c r="AZ84" s="415"/>
      <c r="BA84" s="415"/>
      <c r="BB84" s="415"/>
      <c r="BC84" s="415"/>
      <c r="BD84" s="415"/>
      <c r="BE84" s="415"/>
      <c r="BF84" s="415"/>
      <c r="BG84" s="415"/>
      <c r="BH84" s="415"/>
      <c r="BI84" s="415"/>
      <c r="BJ84" s="415"/>
      <c r="BK84" s="415"/>
      <c r="BL84" s="415"/>
      <c r="BM84" s="415"/>
      <c r="BN84" s="415"/>
      <c r="BO84" s="415"/>
      <c r="BP84" s="415"/>
      <c r="BQ84" s="415"/>
      <c r="BR84" s="411"/>
    </row>
    <row r="85" spans="1:70" s="416" customFormat="1" ht="28.5">
      <c r="A85" s="410"/>
      <c r="B85" s="330"/>
      <c r="C85" s="407"/>
      <c r="D85" s="407"/>
      <c r="E85" s="330"/>
      <c r="F85" s="330"/>
      <c r="G85" s="414"/>
      <c r="H85" s="407"/>
      <c r="I85" s="407"/>
      <c r="J85" s="330"/>
      <c r="K85" s="330"/>
      <c r="L85" s="414"/>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415"/>
      <c r="AM85" s="415"/>
      <c r="AN85" s="415"/>
      <c r="AO85" s="415"/>
      <c r="AP85" s="415"/>
      <c r="AQ85" s="415"/>
      <c r="AR85" s="415"/>
      <c r="AS85" s="415"/>
      <c r="AT85" s="415"/>
      <c r="AU85" s="415"/>
      <c r="AV85" s="415"/>
      <c r="AW85" s="415"/>
      <c r="AX85" s="415"/>
      <c r="AY85" s="415"/>
      <c r="AZ85" s="415"/>
      <c r="BA85" s="415"/>
      <c r="BB85" s="415"/>
      <c r="BC85" s="415"/>
      <c r="BD85" s="415"/>
      <c r="BE85" s="415"/>
      <c r="BF85" s="415"/>
      <c r="BG85" s="415"/>
      <c r="BH85" s="415"/>
      <c r="BI85" s="415"/>
      <c r="BJ85" s="415"/>
      <c r="BK85" s="415"/>
      <c r="BL85" s="415"/>
      <c r="BM85" s="415"/>
      <c r="BN85" s="415"/>
      <c r="BO85" s="415"/>
      <c r="BP85" s="415"/>
      <c r="BQ85" s="415"/>
      <c r="BR85" s="411"/>
    </row>
    <row r="86" spans="1:70" s="416" customFormat="1" ht="28.5">
      <c r="A86" s="410"/>
      <c r="B86" s="330"/>
      <c r="C86" s="407"/>
      <c r="D86" s="407"/>
      <c r="E86" s="330"/>
      <c r="F86" s="330"/>
      <c r="G86" s="414"/>
      <c r="H86" s="407"/>
      <c r="I86" s="407"/>
      <c r="J86" s="330"/>
      <c r="K86" s="330"/>
      <c r="L86" s="414"/>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5"/>
      <c r="AP86" s="415"/>
      <c r="AQ86" s="415"/>
      <c r="AR86" s="415"/>
      <c r="AS86" s="415"/>
      <c r="AT86" s="415"/>
      <c r="AU86" s="415"/>
      <c r="AV86" s="415"/>
      <c r="AW86" s="415"/>
      <c r="AX86" s="415"/>
      <c r="AY86" s="415"/>
      <c r="AZ86" s="415"/>
      <c r="BA86" s="415"/>
      <c r="BB86" s="415"/>
      <c r="BC86" s="415"/>
      <c r="BD86" s="415"/>
      <c r="BE86" s="415"/>
      <c r="BF86" s="415"/>
      <c r="BG86" s="415"/>
      <c r="BH86" s="415"/>
      <c r="BI86" s="415"/>
      <c r="BJ86" s="415"/>
      <c r="BK86" s="415"/>
      <c r="BL86" s="415"/>
      <c r="BM86" s="415"/>
      <c r="BN86" s="415"/>
      <c r="BO86" s="415"/>
      <c r="BP86" s="415"/>
      <c r="BQ86" s="415"/>
      <c r="BR86" s="411"/>
    </row>
    <row r="87" spans="1:70" s="416" customFormat="1" ht="28.5">
      <c r="A87" s="410"/>
      <c r="B87" s="330"/>
      <c r="C87" s="407"/>
      <c r="D87" s="407"/>
      <c r="E87" s="330"/>
      <c r="F87" s="330"/>
      <c r="G87" s="414"/>
      <c r="H87" s="407"/>
      <c r="I87" s="407"/>
      <c r="J87" s="330"/>
      <c r="K87" s="330"/>
      <c r="L87" s="414"/>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5"/>
      <c r="AP87" s="415"/>
      <c r="AQ87" s="415"/>
      <c r="AR87" s="415"/>
      <c r="AS87" s="415"/>
      <c r="AT87" s="415"/>
      <c r="AU87" s="415"/>
      <c r="AV87" s="415"/>
      <c r="AW87" s="415"/>
      <c r="AX87" s="415"/>
      <c r="AY87" s="415"/>
      <c r="AZ87" s="415"/>
      <c r="BA87" s="415"/>
      <c r="BB87" s="415"/>
      <c r="BC87" s="415"/>
      <c r="BD87" s="415"/>
      <c r="BE87" s="415"/>
      <c r="BF87" s="415"/>
      <c r="BG87" s="415"/>
      <c r="BH87" s="415"/>
      <c r="BI87" s="415"/>
      <c r="BJ87" s="415"/>
      <c r="BK87" s="415"/>
      <c r="BL87" s="415"/>
      <c r="BM87" s="415"/>
      <c r="BN87" s="415"/>
      <c r="BO87" s="415"/>
      <c r="BP87" s="415"/>
      <c r="BQ87" s="415"/>
      <c r="BR87" s="411"/>
    </row>
    <row r="88" spans="1:70" s="416" customFormat="1" ht="28.5">
      <c r="A88" s="410"/>
      <c r="B88" s="330"/>
      <c r="C88" s="407"/>
      <c r="D88" s="407"/>
      <c r="E88" s="330"/>
      <c r="F88" s="330"/>
      <c r="G88" s="414"/>
      <c r="H88" s="407"/>
      <c r="I88" s="407"/>
      <c r="J88" s="330"/>
      <c r="K88" s="330"/>
      <c r="L88" s="414"/>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5"/>
      <c r="AR88" s="415"/>
      <c r="AS88" s="415"/>
      <c r="AT88" s="415"/>
      <c r="AU88" s="415"/>
      <c r="AV88" s="415"/>
      <c r="AW88" s="415"/>
      <c r="AX88" s="415"/>
      <c r="AY88" s="415"/>
      <c r="AZ88" s="415"/>
      <c r="BA88" s="415"/>
      <c r="BB88" s="415"/>
      <c r="BC88" s="415"/>
      <c r="BD88" s="415"/>
      <c r="BE88" s="415"/>
      <c r="BF88" s="415"/>
      <c r="BG88" s="415"/>
      <c r="BH88" s="415"/>
      <c r="BI88" s="415"/>
      <c r="BJ88" s="415"/>
      <c r="BK88" s="415"/>
      <c r="BL88" s="415"/>
      <c r="BM88" s="415"/>
      <c r="BN88" s="415"/>
      <c r="BO88" s="415"/>
      <c r="BP88" s="415"/>
      <c r="BQ88" s="415"/>
      <c r="BR88" s="411"/>
    </row>
    <row r="89" spans="1:70" s="416" customFormat="1" ht="28.5">
      <c r="A89" s="410"/>
      <c r="B89" s="330"/>
      <c r="C89" s="407"/>
      <c r="D89" s="407"/>
      <c r="E89" s="330"/>
      <c r="F89" s="330"/>
      <c r="G89" s="414"/>
      <c r="H89" s="407"/>
      <c r="I89" s="407"/>
      <c r="J89" s="330"/>
      <c r="K89" s="330"/>
      <c r="L89" s="414"/>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5"/>
      <c r="AP89" s="415"/>
      <c r="AQ89" s="415"/>
      <c r="AR89" s="415"/>
      <c r="AS89" s="415"/>
      <c r="AT89" s="415"/>
      <c r="AU89" s="415"/>
      <c r="AV89" s="415"/>
      <c r="AW89" s="415"/>
      <c r="AX89" s="415"/>
      <c r="AY89" s="415"/>
      <c r="AZ89" s="415"/>
      <c r="BA89" s="415"/>
      <c r="BB89" s="415"/>
      <c r="BC89" s="415"/>
      <c r="BD89" s="415"/>
      <c r="BE89" s="415"/>
      <c r="BF89" s="415"/>
      <c r="BG89" s="415"/>
      <c r="BH89" s="415"/>
      <c r="BI89" s="415"/>
      <c r="BJ89" s="415"/>
      <c r="BK89" s="415"/>
      <c r="BL89" s="415"/>
      <c r="BM89" s="415"/>
      <c r="BN89" s="415"/>
      <c r="BO89" s="415"/>
      <c r="BP89" s="415"/>
      <c r="BQ89" s="415"/>
      <c r="BR89" s="411"/>
    </row>
    <row r="90" spans="1:70" s="416" customFormat="1" ht="28.5">
      <c r="A90" s="410"/>
      <c r="B90" s="330"/>
      <c r="C90" s="407"/>
      <c r="D90" s="407"/>
      <c r="E90" s="330"/>
      <c r="F90" s="330"/>
      <c r="G90" s="414"/>
      <c r="H90" s="407"/>
      <c r="I90" s="407"/>
      <c r="J90" s="330"/>
      <c r="K90" s="330"/>
      <c r="L90" s="414"/>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5"/>
      <c r="AP90" s="415"/>
      <c r="AQ90" s="415"/>
      <c r="AR90" s="415"/>
      <c r="AS90" s="415"/>
      <c r="AT90" s="415"/>
      <c r="AU90" s="415"/>
      <c r="AV90" s="415"/>
      <c r="AW90" s="415"/>
      <c r="AX90" s="415"/>
      <c r="AY90" s="415"/>
      <c r="AZ90" s="415"/>
      <c r="BA90" s="415"/>
      <c r="BB90" s="415"/>
      <c r="BC90" s="415"/>
      <c r="BD90" s="415"/>
      <c r="BE90" s="415"/>
      <c r="BF90" s="415"/>
      <c r="BG90" s="415"/>
      <c r="BH90" s="415"/>
      <c r="BI90" s="415"/>
      <c r="BJ90" s="415"/>
      <c r="BK90" s="415"/>
      <c r="BL90" s="415"/>
      <c r="BM90" s="415"/>
      <c r="BN90" s="415"/>
      <c r="BO90" s="415"/>
      <c r="BP90" s="415"/>
      <c r="BQ90" s="415"/>
      <c r="BR90" s="411"/>
    </row>
    <row r="91" spans="1:70" s="416" customFormat="1" ht="28.5">
      <c r="A91" s="410"/>
      <c r="B91" s="330"/>
      <c r="C91" s="407"/>
      <c r="D91" s="407"/>
      <c r="E91" s="330"/>
      <c r="F91" s="330"/>
      <c r="G91" s="414"/>
      <c r="H91" s="407"/>
      <c r="I91" s="407"/>
      <c r="J91" s="330"/>
      <c r="K91" s="330"/>
      <c r="L91" s="414"/>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5"/>
      <c r="AY91" s="415"/>
      <c r="AZ91" s="415"/>
      <c r="BA91" s="415"/>
      <c r="BB91" s="415"/>
      <c r="BC91" s="415"/>
      <c r="BD91" s="415"/>
      <c r="BE91" s="415"/>
      <c r="BF91" s="415"/>
      <c r="BG91" s="415"/>
      <c r="BH91" s="415"/>
      <c r="BI91" s="415"/>
      <c r="BJ91" s="415"/>
      <c r="BK91" s="415"/>
      <c r="BL91" s="415"/>
      <c r="BM91" s="415"/>
      <c r="BN91" s="415"/>
      <c r="BO91" s="415"/>
      <c r="BP91" s="415"/>
      <c r="BQ91" s="415"/>
      <c r="BR91" s="411"/>
    </row>
    <row r="92" spans="1:70" s="416" customFormat="1" ht="28.5">
      <c r="A92" s="410"/>
      <c r="B92" s="330"/>
      <c r="C92" s="407"/>
      <c r="D92" s="407"/>
      <c r="E92" s="330"/>
      <c r="F92" s="330"/>
      <c r="G92" s="414"/>
      <c r="H92" s="407"/>
      <c r="I92" s="407"/>
      <c r="J92" s="330"/>
      <c r="K92" s="330"/>
      <c r="L92" s="414"/>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5"/>
      <c r="AY92" s="415"/>
      <c r="AZ92" s="415"/>
      <c r="BA92" s="415"/>
      <c r="BB92" s="415"/>
      <c r="BC92" s="415"/>
      <c r="BD92" s="415"/>
      <c r="BE92" s="415"/>
      <c r="BF92" s="415"/>
      <c r="BG92" s="415"/>
      <c r="BH92" s="415"/>
      <c r="BI92" s="415"/>
      <c r="BJ92" s="415"/>
      <c r="BK92" s="415"/>
      <c r="BL92" s="415"/>
      <c r="BM92" s="415"/>
      <c r="BN92" s="415"/>
      <c r="BO92" s="415"/>
      <c r="BP92" s="415"/>
      <c r="BQ92" s="415"/>
      <c r="BR92" s="411"/>
    </row>
    <row r="93" spans="1:70" s="416" customFormat="1" ht="28.5">
      <c r="A93" s="410"/>
      <c r="B93" s="330"/>
      <c r="C93" s="407"/>
      <c r="D93" s="407"/>
      <c r="E93" s="330"/>
      <c r="F93" s="330"/>
      <c r="G93" s="414"/>
      <c r="H93" s="407"/>
      <c r="I93" s="407"/>
      <c r="J93" s="330"/>
      <c r="K93" s="330"/>
      <c r="L93" s="414"/>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5"/>
      <c r="AY93" s="415"/>
      <c r="AZ93" s="415"/>
      <c r="BA93" s="415"/>
      <c r="BB93" s="415"/>
      <c r="BC93" s="415"/>
      <c r="BD93" s="415"/>
      <c r="BE93" s="415"/>
      <c r="BF93" s="415"/>
      <c r="BG93" s="415"/>
      <c r="BH93" s="415"/>
      <c r="BI93" s="415"/>
      <c r="BJ93" s="415"/>
      <c r="BK93" s="415"/>
      <c r="BL93" s="415"/>
      <c r="BM93" s="415"/>
      <c r="BN93" s="415"/>
      <c r="BO93" s="415"/>
      <c r="BP93" s="415"/>
      <c r="BQ93" s="415"/>
      <c r="BR93" s="411"/>
    </row>
    <row r="94" spans="1:70" s="416" customFormat="1" ht="28.5">
      <c r="A94" s="410"/>
      <c r="B94" s="330"/>
      <c r="C94" s="407"/>
      <c r="D94" s="407"/>
      <c r="E94" s="330"/>
      <c r="F94" s="330"/>
      <c r="G94" s="414"/>
      <c r="H94" s="407"/>
      <c r="I94" s="407"/>
      <c r="J94" s="330"/>
      <c r="K94" s="330"/>
      <c r="L94" s="414"/>
      <c r="M94" s="415"/>
      <c r="N94" s="415"/>
      <c r="O94" s="415"/>
      <c r="P94" s="415"/>
      <c r="Q94" s="415"/>
      <c r="R94" s="415"/>
      <c r="S94" s="415"/>
      <c r="T94" s="415"/>
      <c r="U94" s="415"/>
      <c r="V94" s="415"/>
      <c r="W94" s="415"/>
      <c r="X94" s="415"/>
      <c r="Y94" s="415"/>
      <c r="Z94" s="415"/>
      <c r="AA94" s="415"/>
      <c r="AB94" s="415"/>
      <c r="AC94" s="415"/>
      <c r="AD94" s="415"/>
      <c r="AE94" s="415"/>
      <c r="AF94" s="415"/>
      <c r="AG94" s="415"/>
      <c r="AH94" s="415"/>
      <c r="AI94" s="415"/>
      <c r="AJ94" s="415"/>
      <c r="AK94" s="415"/>
      <c r="AL94" s="415"/>
      <c r="AM94" s="415"/>
      <c r="AN94" s="415"/>
      <c r="AO94" s="415"/>
      <c r="AP94" s="415"/>
      <c r="AQ94" s="415"/>
      <c r="AR94" s="415"/>
      <c r="AS94" s="415"/>
      <c r="AT94" s="415"/>
      <c r="AU94" s="415"/>
      <c r="AV94" s="415"/>
      <c r="AW94" s="415"/>
      <c r="AX94" s="415"/>
      <c r="AY94" s="415"/>
      <c r="AZ94" s="415"/>
      <c r="BA94" s="415"/>
      <c r="BB94" s="415"/>
      <c r="BC94" s="415"/>
      <c r="BD94" s="415"/>
      <c r="BE94" s="415"/>
      <c r="BF94" s="415"/>
      <c r="BG94" s="415"/>
      <c r="BH94" s="415"/>
      <c r="BI94" s="415"/>
      <c r="BJ94" s="415"/>
      <c r="BK94" s="415"/>
      <c r="BL94" s="415"/>
      <c r="BM94" s="415"/>
      <c r="BN94" s="415"/>
      <c r="BO94" s="415"/>
      <c r="BP94" s="415"/>
      <c r="BQ94" s="415"/>
      <c r="BR94" s="411"/>
    </row>
    <row r="95" spans="1:70" s="416" customFormat="1" ht="28.5">
      <c r="A95" s="410"/>
      <c r="B95" s="330"/>
      <c r="C95" s="407"/>
      <c r="D95" s="407"/>
      <c r="E95" s="330"/>
      <c r="F95" s="330"/>
      <c r="G95" s="414"/>
      <c r="H95" s="407"/>
      <c r="I95" s="407"/>
      <c r="J95" s="330"/>
      <c r="K95" s="330"/>
      <c r="L95" s="414"/>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5"/>
      <c r="AY95" s="415"/>
      <c r="AZ95" s="415"/>
      <c r="BA95" s="415"/>
      <c r="BB95" s="415"/>
      <c r="BC95" s="415"/>
      <c r="BD95" s="415"/>
      <c r="BE95" s="415"/>
      <c r="BF95" s="415"/>
      <c r="BG95" s="415"/>
      <c r="BH95" s="415"/>
      <c r="BI95" s="415"/>
      <c r="BJ95" s="415"/>
      <c r="BK95" s="415"/>
      <c r="BL95" s="415"/>
      <c r="BM95" s="415"/>
      <c r="BN95" s="415"/>
      <c r="BO95" s="415"/>
      <c r="BP95" s="415"/>
      <c r="BQ95" s="415"/>
      <c r="BR95" s="411"/>
    </row>
    <row r="96" spans="1:70" s="417" customFormat="1" ht="28.5">
      <c r="A96" s="410"/>
      <c r="B96" s="330"/>
      <c r="C96" s="407"/>
      <c r="D96" s="407"/>
      <c r="E96" s="330"/>
      <c r="F96" s="330"/>
      <c r="G96" s="414"/>
      <c r="H96" s="407"/>
      <c r="I96" s="407"/>
      <c r="J96" s="330"/>
      <c r="K96" s="330"/>
      <c r="L96" s="414"/>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5"/>
      <c r="AP96" s="415"/>
      <c r="AQ96" s="415"/>
      <c r="AR96" s="415"/>
      <c r="AS96" s="415"/>
      <c r="AT96" s="415"/>
      <c r="AU96" s="415"/>
      <c r="AV96" s="415"/>
      <c r="AW96" s="415"/>
      <c r="AX96" s="415"/>
      <c r="AY96" s="415"/>
      <c r="AZ96" s="415"/>
      <c r="BA96" s="415"/>
      <c r="BB96" s="415"/>
      <c r="BC96" s="415"/>
      <c r="BD96" s="415"/>
      <c r="BE96" s="415"/>
      <c r="BF96" s="415"/>
      <c r="BG96" s="415"/>
      <c r="BH96" s="415"/>
      <c r="BI96" s="415"/>
      <c r="BJ96" s="415"/>
      <c r="BK96" s="415"/>
      <c r="BL96" s="415"/>
      <c r="BM96" s="415"/>
      <c r="BN96" s="415"/>
      <c r="BO96" s="415"/>
      <c r="BP96" s="415"/>
      <c r="BQ96" s="415"/>
      <c r="BR96" s="411"/>
    </row>
    <row r="97" spans="1:70" s="417" customFormat="1" ht="28.5">
      <c r="A97" s="410"/>
      <c r="B97" s="330"/>
      <c r="C97" s="407"/>
      <c r="D97" s="407"/>
      <c r="E97" s="330"/>
      <c r="F97" s="330"/>
      <c r="G97" s="414"/>
      <c r="H97" s="407"/>
      <c r="I97" s="407"/>
      <c r="J97" s="330"/>
      <c r="K97" s="330"/>
      <c r="L97" s="414"/>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5"/>
      <c r="AY97" s="415"/>
      <c r="AZ97" s="415"/>
      <c r="BA97" s="415"/>
      <c r="BB97" s="415"/>
      <c r="BC97" s="415"/>
      <c r="BD97" s="415"/>
      <c r="BE97" s="415"/>
      <c r="BF97" s="415"/>
      <c r="BG97" s="415"/>
      <c r="BH97" s="415"/>
      <c r="BI97" s="415"/>
      <c r="BJ97" s="415"/>
      <c r="BK97" s="415"/>
      <c r="BL97" s="415"/>
      <c r="BM97" s="415"/>
      <c r="BN97" s="415"/>
      <c r="BO97" s="415"/>
      <c r="BP97" s="415"/>
      <c r="BQ97" s="415"/>
      <c r="BR97" s="411"/>
    </row>
    <row r="98" spans="1:70" s="417" customFormat="1" ht="28.5">
      <c r="A98" s="410"/>
      <c r="B98" s="330"/>
      <c r="C98" s="407"/>
      <c r="D98" s="407"/>
      <c r="E98" s="330"/>
      <c r="F98" s="330"/>
      <c r="G98" s="414"/>
      <c r="H98" s="407"/>
      <c r="I98" s="407"/>
      <c r="J98" s="330"/>
      <c r="K98" s="330"/>
      <c r="L98" s="414"/>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5"/>
      <c r="AY98" s="415"/>
      <c r="AZ98" s="415"/>
      <c r="BA98" s="415"/>
      <c r="BB98" s="415"/>
      <c r="BC98" s="415"/>
      <c r="BD98" s="415"/>
      <c r="BE98" s="415"/>
      <c r="BF98" s="415"/>
      <c r="BG98" s="415"/>
      <c r="BH98" s="415"/>
      <c r="BI98" s="415"/>
      <c r="BJ98" s="415"/>
      <c r="BK98" s="415"/>
      <c r="BL98" s="415"/>
      <c r="BM98" s="415"/>
      <c r="BN98" s="415"/>
      <c r="BO98" s="415"/>
      <c r="BP98" s="415"/>
      <c r="BQ98" s="415"/>
      <c r="BR98" s="411"/>
    </row>
    <row r="99" spans="1:70" s="417" customFormat="1" ht="28.5">
      <c r="A99" s="410"/>
      <c r="B99" s="330"/>
      <c r="C99" s="407"/>
      <c r="D99" s="407"/>
      <c r="E99" s="330"/>
      <c r="F99" s="330"/>
      <c r="G99" s="414"/>
      <c r="H99" s="407"/>
      <c r="I99" s="407"/>
      <c r="J99" s="330"/>
      <c r="K99" s="330"/>
      <c r="L99" s="414"/>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5"/>
      <c r="AY99" s="415"/>
      <c r="AZ99" s="415"/>
      <c r="BA99" s="415"/>
      <c r="BB99" s="415"/>
      <c r="BC99" s="415"/>
      <c r="BD99" s="415"/>
      <c r="BE99" s="415"/>
      <c r="BF99" s="415"/>
      <c r="BG99" s="415"/>
      <c r="BH99" s="415"/>
      <c r="BI99" s="415"/>
      <c r="BJ99" s="415"/>
      <c r="BK99" s="415"/>
      <c r="BL99" s="415"/>
      <c r="BM99" s="415"/>
      <c r="BN99" s="415"/>
      <c r="BO99" s="415"/>
      <c r="BP99" s="415"/>
      <c r="BQ99" s="415"/>
      <c r="BR99" s="411"/>
    </row>
    <row r="100" spans="1:70" s="417" customFormat="1" ht="28.5">
      <c r="A100" s="410"/>
      <c r="B100" s="330"/>
      <c r="C100" s="407"/>
      <c r="D100" s="407"/>
      <c r="E100" s="330"/>
      <c r="F100" s="330"/>
      <c r="G100" s="414"/>
      <c r="H100" s="407"/>
      <c r="I100" s="407"/>
      <c r="J100" s="330"/>
      <c r="K100" s="330"/>
      <c r="L100" s="414"/>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5"/>
      <c r="AY100" s="415"/>
      <c r="AZ100" s="415"/>
      <c r="BA100" s="415"/>
      <c r="BB100" s="415"/>
      <c r="BC100" s="415"/>
      <c r="BD100" s="415"/>
      <c r="BE100" s="415"/>
      <c r="BF100" s="415"/>
      <c r="BG100" s="415"/>
      <c r="BH100" s="415"/>
      <c r="BI100" s="415"/>
      <c r="BJ100" s="415"/>
      <c r="BK100" s="415"/>
      <c r="BL100" s="415"/>
      <c r="BM100" s="415"/>
      <c r="BN100" s="415"/>
      <c r="BO100" s="415"/>
      <c r="BP100" s="415"/>
      <c r="BQ100" s="415"/>
      <c r="BR100" s="411"/>
    </row>
    <row r="101" spans="1:70" s="417" customFormat="1" ht="28.5">
      <c r="A101" s="410"/>
      <c r="B101" s="330"/>
      <c r="C101" s="407"/>
      <c r="D101" s="407"/>
      <c r="E101" s="330"/>
      <c r="F101" s="330"/>
      <c r="G101" s="414"/>
      <c r="H101" s="407"/>
      <c r="I101" s="407"/>
      <c r="J101" s="330"/>
      <c r="K101" s="330"/>
      <c r="L101" s="414"/>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5"/>
      <c r="AP101" s="415"/>
      <c r="AQ101" s="415"/>
      <c r="AR101" s="415"/>
      <c r="AS101" s="415"/>
      <c r="AT101" s="415"/>
      <c r="AU101" s="415"/>
      <c r="AV101" s="415"/>
      <c r="AW101" s="415"/>
      <c r="AX101" s="415"/>
      <c r="AY101" s="415"/>
      <c r="AZ101" s="415"/>
      <c r="BA101" s="415"/>
      <c r="BB101" s="415"/>
      <c r="BC101" s="415"/>
      <c r="BD101" s="415"/>
      <c r="BE101" s="415"/>
      <c r="BF101" s="415"/>
      <c r="BG101" s="415"/>
      <c r="BH101" s="415"/>
      <c r="BI101" s="415"/>
      <c r="BJ101" s="415"/>
      <c r="BK101" s="415"/>
      <c r="BL101" s="415"/>
      <c r="BM101" s="415"/>
      <c r="BN101" s="415"/>
      <c r="BO101" s="415"/>
      <c r="BP101" s="415"/>
      <c r="BQ101" s="415"/>
      <c r="BR101" s="411"/>
    </row>
    <row r="102" spans="1:70" s="417" customFormat="1" ht="28.5">
      <c r="A102" s="410"/>
      <c r="B102" s="330"/>
      <c r="C102" s="407"/>
      <c r="D102" s="407"/>
      <c r="E102" s="330"/>
      <c r="F102" s="330"/>
      <c r="G102" s="414"/>
      <c r="H102" s="407"/>
      <c r="I102" s="407"/>
      <c r="J102" s="330"/>
      <c r="K102" s="330"/>
      <c r="L102" s="414"/>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5"/>
      <c r="AY102" s="415"/>
      <c r="AZ102" s="415"/>
      <c r="BA102" s="415"/>
      <c r="BB102" s="415"/>
      <c r="BC102" s="415"/>
      <c r="BD102" s="415"/>
      <c r="BE102" s="415"/>
      <c r="BF102" s="415"/>
      <c r="BG102" s="415"/>
      <c r="BH102" s="415"/>
      <c r="BI102" s="415"/>
      <c r="BJ102" s="415"/>
      <c r="BK102" s="415"/>
      <c r="BL102" s="415"/>
      <c r="BM102" s="415"/>
      <c r="BN102" s="415"/>
      <c r="BO102" s="415"/>
      <c r="BP102" s="415"/>
      <c r="BQ102" s="415"/>
      <c r="BR102" s="411"/>
    </row>
    <row r="103" spans="1:70" s="417" customFormat="1" ht="28.5">
      <c r="A103" s="410"/>
      <c r="B103" s="330"/>
      <c r="C103" s="407"/>
      <c r="D103" s="407"/>
      <c r="E103" s="330"/>
      <c r="F103" s="330"/>
      <c r="G103" s="414"/>
      <c r="H103" s="407"/>
      <c r="I103" s="407"/>
      <c r="J103" s="330"/>
      <c r="K103" s="330"/>
      <c r="L103" s="414"/>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5"/>
      <c r="AY103" s="415"/>
      <c r="AZ103" s="415"/>
      <c r="BA103" s="415"/>
      <c r="BB103" s="415"/>
      <c r="BC103" s="415"/>
      <c r="BD103" s="415"/>
      <c r="BE103" s="415"/>
      <c r="BF103" s="415"/>
      <c r="BG103" s="415"/>
      <c r="BH103" s="415"/>
      <c r="BI103" s="415"/>
      <c r="BJ103" s="415"/>
      <c r="BK103" s="415"/>
      <c r="BL103" s="415"/>
      <c r="BM103" s="415"/>
      <c r="BN103" s="415"/>
      <c r="BO103" s="415"/>
      <c r="BP103" s="415"/>
      <c r="BQ103" s="415"/>
      <c r="BR103" s="411"/>
    </row>
    <row r="104" spans="1:70" s="417" customFormat="1" ht="28.5">
      <c r="A104" s="410"/>
      <c r="B104" s="330"/>
      <c r="C104" s="407"/>
      <c r="D104" s="407"/>
      <c r="E104" s="330"/>
      <c r="F104" s="330"/>
      <c r="G104" s="414"/>
      <c r="H104" s="407"/>
      <c r="I104" s="407"/>
      <c r="J104" s="330"/>
      <c r="K104" s="330"/>
      <c r="L104" s="414"/>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415"/>
      <c r="AK104" s="415"/>
      <c r="AL104" s="415"/>
      <c r="AM104" s="415"/>
      <c r="AN104" s="415"/>
      <c r="AO104" s="415"/>
      <c r="AP104" s="415"/>
      <c r="AQ104" s="415"/>
      <c r="AR104" s="415"/>
      <c r="AS104" s="415"/>
      <c r="AT104" s="415"/>
      <c r="AU104" s="415"/>
      <c r="AV104" s="415"/>
      <c r="AW104" s="415"/>
      <c r="AX104" s="415"/>
      <c r="AY104" s="415"/>
      <c r="AZ104" s="415"/>
      <c r="BA104" s="415"/>
      <c r="BB104" s="415"/>
      <c r="BC104" s="415"/>
      <c r="BD104" s="415"/>
      <c r="BE104" s="415"/>
      <c r="BF104" s="415"/>
      <c r="BG104" s="415"/>
      <c r="BH104" s="415"/>
      <c r="BI104" s="415"/>
      <c r="BJ104" s="415"/>
      <c r="BK104" s="415"/>
      <c r="BL104" s="415"/>
      <c r="BM104" s="415"/>
      <c r="BN104" s="415"/>
      <c r="BO104" s="415"/>
      <c r="BP104" s="415"/>
      <c r="BQ104" s="415"/>
      <c r="BR104" s="411"/>
    </row>
    <row r="105" spans="1:70" s="417" customFormat="1" ht="28.5">
      <c r="A105" s="410"/>
      <c r="B105" s="330"/>
      <c r="C105" s="407"/>
      <c r="D105" s="407"/>
      <c r="E105" s="330"/>
      <c r="F105" s="330"/>
      <c r="G105" s="414"/>
      <c r="H105" s="407"/>
      <c r="I105" s="407"/>
      <c r="J105" s="330"/>
      <c r="K105" s="330"/>
      <c r="L105" s="414"/>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5"/>
      <c r="AP105" s="415"/>
      <c r="AQ105" s="415"/>
      <c r="AR105" s="415"/>
      <c r="AS105" s="415"/>
      <c r="AT105" s="415"/>
      <c r="AU105" s="415"/>
      <c r="AV105" s="415"/>
      <c r="AW105" s="415"/>
      <c r="AX105" s="415"/>
      <c r="AY105" s="415"/>
      <c r="AZ105" s="415"/>
      <c r="BA105" s="415"/>
      <c r="BB105" s="415"/>
      <c r="BC105" s="415"/>
      <c r="BD105" s="415"/>
      <c r="BE105" s="415"/>
      <c r="BF105" s="415"/>
      <c r="BG105" s="415"/>
      <c r="BH105" s="415"/>
      <c r="BI105" s="415"/>
      <c r="BJ105" s="415"/>
      <c r="BK105" s="415"/>
      <c r="BL105" s="415"/>
      <c r="BM105" s="415"/>
      <c r="BN105" s="415"/>
      <c r="BO105" s="415"/>
      <c r="BP105" s="415"/>
      <c r="BQ105" s="415"/>
      <c r="BR105" s="411"/>
    </row>
    <row r="106" spans="1:70" s="417" customFormat="1" ht="28.5">
      <c r="A106" s="410"/>
      <c r="B106" s="330"/>
      <c r="C106" s="407"/>
      <c r="D106" s="407"/>
      <c r="E106" s="330"/>
      <c r="F106" s="330"/>
      <c r="G106" s="414"/>
      <c r="H106" s="407"/>
      <c r="I106" s="407"/>
      <c r="J106" s="330"/>
      <c r="K106" s="330"/>
      <c r="L106" s="414"/>
      <c r="M106" s="415"/>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15"/>
      <c r="AK106" s="415"/>
      <c r="AL106" s="415"/>
      <c r="AM106" s="415"/>
      <c r="AN106" s="415"/>
      <c r="AO106" s="415"/>
      <c r="AP106" s="415"/>
      <c r="AQ106" s="415"/>
      <c r="AR106" s="415"/>
      <c r="AS106" s="415"/>
      <c r="AT106" s="415"/>
      <c r="AU106" s="415"/>
      <c r="AV106" s="415"/>
      <c r="AW106" s="415"/>
      <c r="AX106" s="415"/>
      <c r="AY106" s="415"/>
      <c r="AZ106" s="415"/>
      <c r="BA106" s="415"/>
      <c r="BB106" s="415"/>
      <c r="BC106" s="415"/>
      <c r="BD106" s="415"/>
      <c r="BE106" s="415"/>
      <c r="BF106" s="415"/>
      <c r="BG106" s="415"/>
      <c r="BH106" s="415"/>
      <c r="BI106" s="415"/>
      <c r="BJ106" s="415"/>
      <c r="BK106" s="415"/>
      <c r="BL106" s="415"/>
      <c r="BM106" s="415"/>
      <c r="BN106" s="415"/>
      <c r="BO106" s="415"/>
      <c r="BP106" s="415"/>
      <c r="BQ106" s="415"/>
      <c r="BR106" s="411"/>
    </row>
    <row r="107" spans="1:70" s="417" customFormat="1" ht="28.5">
      <c r="A107" s="410"/>
      <c r="B107" s="330"/>
      <c r="C107" s="407"/>
      <c r="D107" s="407"/>
      <c r="E107" s="330"/>
      <c r="F107" s="330"/>
      <c r="G107" s="414"/>
      <c r="H107" s="407"/>
      <c r="I107" s="407"/>
      <c r="J107" s="330"/>
      <c r="K107" s="330"/>
      <c r="L107" s="414"/>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415"/>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1"/>
    </row>
    <row r="108" spans="1:70" s="417" customFormat="1" ht="28.5">
      <c r="A108" s="410"/>
      <c r="B108" s="330"/>
      <c r="C108" s="407"/>
      <c r="D108" s="407"/>
      <c r="E108" s="330"/>
      <c r="F108" s="330"/>
      <c r="G108" s="414"/>
      <c r="H108" s="407"/>
      <c r="I108" s="407"/>
      <c r="J108" s="330"/>
      <c r="K108" s="330"/>
      <c r="L108" s="414"/>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1"/>
    </row>
    <row r="109" spans="1:70" s="417" customFormat="1" ht="28.5">
      <c r="A109" s="410"/>
      <c r="B109" s="330"/>
      <c r="C109" s="407"/>
      <c r="D109" s="407"/>
      <c r="E109" s="330"/>
      <c r="F109" s="330"/>
      <c r="G109" s="414"/>
      <c r="H109" s="407"/>
      <c r="I109" s="407"/>
      <c r="J109" s="330"/>
      <c r="K109" s="330"/>
      <c r="L109" s="414"/>
      <c r="M109" s="415"/>
      <c r="N109" s="415"/>
      <c r="O109" s="415"/>
      <c r="P109" s="415"/>
      <c r="Q109" s="415"/>
      <c r="R109" s="415"/>
      <c r="S109" s="415"/>
      <c r="T109" s="415"/>
      <c r="U109" s="415"/>
      <c r="V109" s="415"/>
      <c r="W109" s="415"/>
      <c r="X109" s="415"/>
      <c r="Y109" s="415"/>
      <c r="Z109" s="415"/>
      <c r="AA109" s="415"/>
      <c r="AB109" s="415"/>
      <c r="AC109" s="415"/>
      <c r="AD109" s="415"/>
      <c r="AE109" s="415"/>
      <c r="AF109" s="415"/>
      <c r="AG109" s="415"/>
      <c r="AH109" s="415"/>
      <c r="AI109" s="415"/>
      <c r="AJ109" s="415"/>
      <c r="AK109" s="415"/>
      <c r="AL109" s="415"/>
      <c r="AM109" s="415"/>
      <c r="AN109" s="415"/>
      <c r="AO109" s="415"/>
      <c r="AP109" s="415"/>
      <c r="AQ109" s="415"/>
      <c r="AR109" s="415"/>
      <c r="AS109" s="415"/>
      <c r="AT109" s="415"/>
      <c r="AU109" s="415"/>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15"/>
      <c r="BQ109" s="415"/>
      <c r="BR109" s="411"/>
    </row>
    <row r="110" spans="1:70" s="417" customFormat="1" ht="28.5">
      <c r="A110" s="410"/>
      <c r="B110" s="330"/>
      <c r="C110" s="407"/>
      <c r="D110" s="407"/>
      <c r="E110" s="330"/>
      <c r="F110" s="330"/>
      <c r="G110" s="414"/>
      <c r="H110" s="407"/>
      <c r="I110" s="407"/>
      <c r="J110" s="330"/>
      <c r="K110" s="330"/>
      <c r="L110" s="414"/>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15"/>
      <c r="AK110" s="415"/>
      <c r="AL110" s="415"/>
      <c r="AM110" s="415"/>
      <c r="AN110" s="415"/>
      <c r="AO110" s="415"/>
      <c r="AP110" s="415"/>
      <c r="AQ110" s="415"/>
      <c r="AR110" s="415"/>
      <c r="AS110" s="415"/>
      <c r="AT110" s="415"/>
      <c r="AU110" s="415"/>
      <c r="AV110" s="415"/>
      <c r="AW110" s="415"/>
      <c r="AX110" s="415"/>
      <c r="AY110" s="415"/>
      <c r="AZ110" s="415"/>
      <c r="BA110" s="415"/>
      <c r="BB110" s="415"/>
      <c r="BC110" s="415"/>
      <c r="BD110" s="415"/>
      <c r="BE110" s="415"/>
      <c r="BF110" s="415"/>
      <c r="BG110" s="415"/>
      <c r="BH110" s="415"/>
      <c r="BI110" s="415"/>
      <c r="BJ110" s="415"/>
      <c r="BK110" s="415"/>
      <c r="BL110" s="415"/>
      <c r="BM110" s="415"/>
      <c r="BN110" s="415"/>
      <c r="BO110" s="415"/>
      <c r="BP110" s="415"/>
      <c r="BQ110" s="415"/>
      <c r="BR110" s="411"/>
    </row>
    <row r="111" spans="1:70" s="417" customFormat="1" ht="28.5">
      <c r="A111" s="410"/>
      <c r="B111" s="330"/>
      <c r="C111" s="407"/>
      <c r="D111" s="407"/>
      <c r="E111" s="330"/>
      <c r="F111" s="330"/>
      <c r="G111" s="414"/>
      <c r="H111" s="407"/>
      <c r="I111" s="407"/>
      <c r="J111" s="330"/>
      <c r="K111" s="330"/>
      <c r="L111" s="414"/>
      <c r="M111" s="415"/>
      <c r="N111" s="415"/>
      <c r="O111" s="415"/>
      <c r="P111" s="415"/>
      <c r="Q111" s="415"/>
      <c r="R111" s="415"/>
      <c r="S111" s="415"/>
      <c r="T111" s="415"/>
      <c r="U111" s="415"/>
      <c r="V111" s="415"/>
      <c r="W111" s="415"/>
      <c r="X111" s="415"/>
      <c r="Y111" s="415"/>
      <c r="Z111" s="415"/>
      <c r="AA111" s="415"/>
      <c r="AB111" s="415"/>
      <c r="AC111" s="415"/>
      <c r="AD111" s="415"/>
      <c r="AE111" s="415"/>
      <c r="AF111" s="415"/>
      <c r="AG111" s="415"/>
      <c r="AH111" s="415"/>
      <c r="AI111" s="415"/>
      <c r="AJ111" s="415"/>
      <c r="AK111" s="415"/>
      <c r="AL111" s="415"/>
      <c r="AM111" s="415"/>
      <c r="AN111" s="415"/>
      <c r="AO111" s="415"/>
      <c r="AP111" s="415"/>
      <c r="AQ111" s="415"/>
      <c r="AR111" s="415"/>
      <c r="AS111" s="415"/>
      <c r="AT111" s="415"/>
      <c r="AU111" s="415"/>
      <c r="AV111" s="415"/>
      <c r="AW111" s="415"/>
      <c r="AX111" s="415"/>
      <c r="AY111" s="415"/>
      <c r="AZ111" s="415"/>
      <c r="BA111" s="415"/>
      <c r="BB111" s="415"/>
      <c r="BC111" s="415"/>
      <c r="BD111" s="415"/>
      <c r="BE111" s="415"/>
      <c r="BF111" s="415"/>
      <c r="BG111" s="415"/>
      <c r="BH111" s="415"/>
      <c r="BI111" s="415"/>
      <c r="BJ111" s="415"/>
      <c r="BK111" s="415"/>
      <c r="BL111" s="415"/>
      <c r="BM111" s="415"/>
      <c r="BN111" s="415"/>
      <c r="BO111" s="415"/>
      <c r="BP111" s="415"/>
      <c r="BQ111" s="415"/>
      <c r="BR111" s="411"/>
    </row>
    <row r="112" spans="1:70" s="331" customFormat="1" ht="28.5">
      <c r="A112" s="410"/>
      <c r="B112" s="330"/>
      <c r="C112" s="407"/>
      <c r="D112" s="407"/>
      <c r="E112" s="330"/>
      <c r="F112" s="330"/>
      <c r="G112" s="414"/>
      <c r="H112" s="407"/>
      <c r="I112" s="407"/>
      <c r="J112" s="330"/>
      <c r="K112" s="330"/>
      <c r="L112" s="414"/>
      <c r="M112" s="415"/>
      <c r="N112" s="415"/>
      <c r="O112" s="415"/>
      <c r="P112" s="415"/>
      <c r="Q112" s="415"/>
      <c r="R112" s="415"/>
      <c r="S112" s="415"/>
      <c r="T112" s="415"/>
      <c r="U112" s="415"/>
      <c r="V112" s="415"/>
      <c r="W112" s="415"/>
      <c r="X112" s="415"/>
      <c r="Y112" s="415"/>
      <c r="Z112" s="415"/>
      <c r="AA112" s="415"/>
      <c r="AB112" s="415"/>
      <c r="AC112" s="415"/>
      <c r="AD112" s="415"/>
      <c r="AE112" s="415"/>
      <c r="AF112" s="415"/>
      <c r="AG112" s="415"/>
      <c r="AH112" s="415"/>
      <c r="AI112" s="415"/>
      <c r="AJ112" s="415"/>
      <c r="AK112" s="415"/>
      <c r="AL112" s="415"/>
      <c r="AM112" s="415"/>
      <c r="AN112" s="415"/>
      <c r="AO112" s="415"/>
      <c r="AP112" s="415"/>
      <c r="AQ112" s="415"/>
      <c r="AR112" s="415"/>
      <c r="AS112" s="415"/>
      <c r="AT112" s="415"/>
      <c r="AU112" s="415"/>
      <c r="AV112" s="415"/>
      <c r="AW112" s="415"/>
      <c r="AX112" s="415"/>
      <c r="AY112" s="415"/>
      <c r="AZ112" s="415"/>
      <c r="BA112" s="415"/>
      <c r="BB112" s="415"/>
      <c r="BC112" s="415"/>
      <c r="BD112" s="415"/>
      <c r="BE112" s="415"/>
      <c r="BF112" s="415"/>
      <c r="BG112" s="415"/>
      <c r="BH112" s="415"/>
      <c r="BI112" s="415"/>
      <c r="BJ112" s="415"/>
      <c r="BK112" s="415"/>
      <c r="BL112" s="415"/>
      <c r="BM112" s="415"/>
      <c r="BN112" s="415"/>
      <c r="BO112" s="415"/>
      <c r="BP112" s="415"/>
      <c r="BQ112" s="415"/>
      <c r="BR112" s="411"/>
    </row>
    <row r="113" spans="1:70" s="331" customFormat="1" ht="28.5">
      <c r="A113" s="410"/>
      <c r="B113" s="330"/>
      <c r="C113" s="407"/>
      <c r="D113" s="407"/>
      <c r="E113" s="330"/>
      <c r="F113" s="330"/>
      <c r="G113" s="414"/>
      <c r="H113" s="407"/>
      <c r="I113" s="407"/>
      <c r="J113" s="330"/>
      <c r="K113" s="330"/>
      <c r="L113" s="414"/>
      <c r="M113" s="415"/>
      <c r="N113" s="415"/>
      <c r="O113" s="415"/>
      <c r="P113" s="415"/>
      <c r="Q113" s="415"/>
      <c r="R113" s="415"/>
      <c r="S113" s="415"/>
      <c r="T113" s="415"/>
      <c r="U113" s="415"/>
      <c r="V113" s="415"/>
      <c r="W113" s="415"/>
      <c r="X113" s="415"/>
      <c r="Y113" s="415"/>
      <c r="Z113" s="415"/>
      <c r="AA113" s="415"/>
      <c r="AB113" s="415"/>
      <c r="AC113" s="415"/>
      <c r="AD113" s="415"/>
      <c r="AE113" s="415"/>
      <c r="AF113" s="415"/>
      <c r="AG113" s="415"/>
      <c r="AH113" s="415"/>
      <c r="AI113" s="415"/>
      <c r="AJ113" s="415"/>
      <c r="AK113" s="415"/>
      <c r="AL113" s="415"/>
      <c r="AM113" s="415"/>
      <c r="AN113" s="415"/>
      <c r="AO113" s="415"/>
      <c r="AP113" s="415"/>
      <c r="AQ113" s="415"/>
      <c r="AR113" s="415"/>
      <c r="AS113" s="415"/>
      <c r="AT113" s="415"/>
      <c r="AU113" s="415"/>
      <c r="AV113" s="415"/>
      <c r="AW113" s="415"/>
      <c r="AX113" s="415"/>
      <c r="AY113" s="415"/>
      <c r="AZ113" s="415"/>
      <c r="BA113" s="415"/>
      <c r="BB113" s="415"/>
      <c r="BC113" s="415"/>
      <c r="BD113" s="415"/>
      <c r="BE113" s="415"/>
      <c r="BF113" s="415"/>
      <c r="BG113" s="415"/>
      <c r="BH113" s="415"/>
      <c r="BI113" s="415"/>
      <c r="BJ113" s="415"/>
      <c r="BK113" s="415"/>
      <c r="BL113" s="415"/>
      <c r="BM113" s="415"/>
      <c r="BN113" s="415"/>
      <c r="BO113" s="415"/>
      <c r="BP113" s="415"/>
      <c r="BQ113" s="415"/>
      <c r="BR113" s="411"/>
    </row>
    <row r="114" spans="1:70" s="331" customFormat="1" ht="28.5">
      <c r="A114" s="410"/>
      <c r="B114" s="330"/>
      <c r="C114" s="407"/>
      <c r="D114" s="407"/>
      <c r="E114" s="330"/>
      <c r="F114" s="330"/>
      <c r="G114" s="414"/>
      <c r="H114" s="407"/>
      <c r="I114" s="407"/>
      <c r="J114" s="330"/>
      <c r="K114" s="330"/>
      <c r="L114" s="414"/>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415"/>
      <c r="AY114" s="415"/>
      <c r="AZ114" s="415"/>
      <c r="BA114" s="415"/>
      <c r="BB114" s="415"/>
      <c r="BC114" s="415"/>
      <c r="BD114" s="415"/>
      <c r="BE114" s="415"/>
      <c r="BF114" s="415"/>
      <c r="BG114" s="415"/>
      <c r="BH114" s="415"/>
      <c r="BI114" s="415"/>
      <c r="BJ114" s="415"/>
      <c r="BK114" s="415"/>
      <c r="BL114" s="415"/>
      <c r="BM114" s="415"/>
      <c r="BN114" s="415"/>
      <c r="BO114" s="415"/>
      <c r="BP114" s="415"/>
      <c r="BQ114" s="415"/>
      <c r="BR114" s="411"/>
    </row>
    <row r="115" spans="1:70" s="331" customFormat="1" ht="28.5">
      <c r="A115" s="410"/>
      <c r="B115" s="330"/>
      <c r="C115" s="407"/>
      <c r="D115" s="407"/>
      <c r="E115" s="330"/>
      <c r="F115" s="330"/>
      <c r="G115" s="414"/>
      <c r="H115" s="407"/>
      <c r="I115" s="407"/>
      <c r="J115" s="330"/>
      <c r="K115" s="330"/>
      <c r="L115" s="414"/>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5"/>
      <c r="AL115" s="415"/>
      <c r="AM115" s="415"/>
      <c r="AN115" s="415"/>
      <c r="AO115" s="415"/>
      <c r="AP115" s="415"/>
      <c r="AQ115" s="415"/>
      <c r="AR115" s="415"/>
      <c r="AS115" s="415"/>
      <c r="AT115" s="415"/>
      <c r="AU115" s="415"/>
      <c r="AV115" s="415"/>
      <c r="AW115" s="415"/>
      <c r="AX115" s="415"/>
      <c r="AY115" s="415"/>
      <c r="AZ115" s="415"/>
      <c r="BA115" s="415"/>
      <c r="BB115" s="415"/>
      <c r="BC115" s="415"/>
      <c r="BD115" s="415"/>
      <c r="BE115" s="415"/>
      <c r="BF115" s="415"/>
      <c r="BG115" s="415"/>
      <c r="BH115" s="415"/>
      <c r="BI115" s="415"/>
      <c r="BJ115" s="415"/>
      <c r="BK115" s="415"/>
      <c r="BL115" s="415"/>
      <c r="BM115" s="415"/>
      <c r="BN115" s="415"/>
      <c r="BO115" s="415"/>
      <c r="BP115" s="415"/>
      <c r="BQ115" s="415"/>
      <c r="BR115" s="411"/>
    </row>
    <row r="116" spans="1:70" s="331" customFormat="1" ht="28.5">
      <c r="A116" s="410"/>
      <c r="B116" s="330"/>
      <c r="C116" s="407"/>
      <c r="D116" s="407"/>
      <c r="E116" s="330"/>
      <c r="F116" s="330"/>
      <c r="G116" s="414"/>
      <c r="H116" s="407"/>
      <c r="I116" s="407"/>
      <c r="J116" s="330"/>
      <c r="K116" s="330"/>
      <c r="L116" s="414"/>
      <c r="M116" s="415"/>
      <c r="N116" s="415"/>
      <c r="O116" s="415"/>
      <c r="P116" s="415"/>
      <c r="Q116" s="415"/>
      <c r="R116" s="415"/>
      <c r="S116" s="415"/>
      <c r="T116" s="415"/>
      <c r="U116" s="415"/>
      <c r="V116" s="415"/>
      <c r="W116" s="415"/>
      <c r="X116" s="415"/>
      <c r="Y116" s="415"/>
      <c r="Z116" s="415"/>
      <c r="AA116" s="415"/>
      <c r="AB116" s="415"/>
      <c r="AC116" s="415"/>
      <c r="AD116" s="415"/>
      <c r="AE116" s="415"/>
      <c r="AF116" s="415"/>
      <c r="AG116" s="415"/>
      <c r="AH116" s="415"/>
      <c r="AI116" s="415"/>
      <c r="AJ116" s="415"/>
      <c r="AK116" s="415"/>
      <c r="AL116" s="415"/>
      <c r="AM116" s="415"/>
      <c r="AN116" s="415"/>
      <c r="AO116" s="415"/>
      <c r="AP116" s="415"/>
      <c r="AQ116" s="415"/>
      <c r="AR116" s="415"/>
      <c r="AS116" s="415"/>
      <c r="AT116" s="415"/>
      <c r="AU116" s="415"/>
      <c r="AV116" s="415"/>
      <c r="AW116" s="415"/>
      <c r="AX116" s="415"/>
      <c r="AY116" s="415"/>
      <c r="AZ116" s="415"/>
      <c r="BA116" s="415"/>
      <c r="BB116" s="415"/>
      <c r="BC116" s="415"/>
      <c r="BD116" s="415"/>
      <c r="BE116" s="415"/>
      <c r="BF116" s="415"/>
      <c r="BG116" s="415"/>
      <c r="BH116" s="415"/>
      <c r="BI116" s="415"/>
      <c r="BJ116" s="415"/>
      <c r="BK116" s="415"/>
      <c r="BL116" s="415"/>
      <c r="BM116" s="415"/>
      <c r="BN116" s="415"/>
      <c r="BO116" s="415"/>
      <c r="BP116" s="415"/>
      <c r="BQ116" s="415"/>
      <c r="BR116" s="411"/>
    </row>
    <row r="117" spans="1:70" s="331" customFormat="1" ht="28.5">
      <c r="A117" s="410"/>
      <c r="B117" s="330"/>
      <c r="C117" s="407"/>
      <c r="D117" s="407"/>
      <c r="E117" s="330"/>
      <c r="F117" s="330"/>
      <c r="G117" s="414"/>
      <c r="H117" s="407"/>
      <c r="I117" s="407"/>
      <c r="J117" s="330"/>
      <c r="K117" s="330"/>
      <c r="L117" s="414"/>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5"/>
      <c r="AP117" s="415"/>
      <c r="AQ117" s="415"/>
      <c r="AR117" s="415"/>
      <c r="AS117" s="415"/>
      <c r="AT117" s="415"/>
      <c r="AU117" s="415"/>
      <c r="AV117" s="415"/>
      <c r="AW117" s="415"/>
      <c r="AX117" s="415"/>
      <c r="AY117" s="415"/>
      <c r="AZ117" s="415"/>
      <c r="BA117" s="415"/>
      <c r="BB117" s="415"/>
      <c r="BC117" s="415"/>
      <c r="BD117" s="415"/>
      <c r="BE117" s="415"/>
      <c r="BF117" s="415"/>
      <c r="BG117" s="415"/>
      <c r="BH117" s="415"/>
      <c r="BI117" s="415"/>
      <c r="BJ117" s="415"/>
      <c r="BK117" s="415"/>
      <c r="BL117" s="415"/>
      <c r="BM117" s="415"/>
      <c r="BN117" s="415"/>
      <c r="BO117" s="415"/>
      <c r="BP117" s="415"/>
      <c r="BQ117" s="415"/>
      <c r="BR117" s="411"/>
    </row>
    <row r="118" spans="1:70" s="331" customFormat="1" ht="28.5">
      <c r="A118" s="410"/>
      <c r="B118" s="330"/>
      <c r="C118" s="407"/>
      <c r="D118" s="407"/>
      <c r="E118" s="330"/>
      <c r="F118" s="330"/>
      <c r="G118" s="414"/>
      <c r="H118" s="407"/>
      <c r="I118" s="407"/>
      <c r="J118" s="330"/>
      <c r="K118" s="330"/>
      <c r="L118" s="414"/>
      <c r="M118" s="415"/>
      <c r="N118" s="415"/>
      <c r="O118" s="415"/>
      <c r="P118" s="415"/>
      <c r="Q118" s="415"/>
      <c r="R118" s="415"/>
      <c r="S118" s="415"/>
      <c r="T118" s="415"/>
      <c r="U118" s="415"/>
      <c r="V118" s="415"/>
      <c r="W118" s="415"/>
      <c r="X118" s="415"/>
      <c r="Y118" s="415"/>
      <c r="Z118" s="415"/>
      <c r="AA118" s="415"/>
      <c r="AB118" s="415"/>
      <c r="AC118" s="415"/>
      <c r="AD118" s="415"/>
      <c r="AE118" s="415"/>
      <c r="AF118" s="415"/>
      <c r="AG118" s="415"/>
      <c r="AH118" s="415"/>
      <c r="AI118" s="415"/>
      <c r="AJ118" s="415"/>
      <c r="AK118" s="415"/>
      <c r="AL118" s="415"/>
      <c r="AM118" s="415"/>
      <c r="AN118" s="415"/>
      <c r="AO118" s="415"/>
      <c r="AP118" s="415"/>
      <c r="AQ118" s="415"/>
      <c r="AR118" s="415"/>
      <c r="AS118" s="415"/>
      <c r="AT118" s="415"/>
      <c r="AU118" s="415"/>
      <c r="AV118" s="415"/>
      <c r="AW118" s="415"/>
      <c r="AX118" s="415"/>
      <c r="AY118" s="415"/>
      <c r="AZ118" s="415"/>
      <c r="BA118" s="415"/>
      <c r="BB118" s="415"/>
      <c r="BC118" s="415"/>
      <c r="BD118" s="415"/>
      <c r="BE118" s="415"/>
      <c r="BF118" s="415"/>
      <c r="BG118" s="415"/>
      <c r="BH118" s="415"/>
      <c r="BI118" s="415"/>
      <c r="BJ118" s="415"/>
      <c r="BK118" s="415"/>
      <c r="BL118" s="415"/>
      <c r="BM118" s="415"/>
      <c r="BN118" s="415"/>
      <c r="BO118" s="415"/>
      <c r="BP118" s="415"/>
      <c r="BQ118" s="415"/>
      <c r="BR118" s="411"/>
    </row>
    <row r="119" spans="1:70" s="331" customFormat="1" ht="28.5">
      <c r="A119" s="410"/>
      <c r="B119" s="330"/>
      <c r="C119" s="407"/>
      <c r="D119" s="407"/>
      <c r="E119" s="330"/>
      <c r="F119" s="330"/>
      <c r="G119" s="414"/>
      <c r="H119" s="407"/>
      <c r="I119" s="407"/>
      <c r="J119" s="330"/>
      <c r="K119" s="330"/>
      <c r="L119" s="414"/>
      <c r="M119" s="415"/>
      <c r="N119" s="415"/>
      <c r="O119" s="415"/>
      <c r="P119" s="415"/>
      <c r="Q119" s="415"/>
      <c r="R119" s="415"/>
      <c r="S119" s="415"/>
      <c r="T119" s="415"/>
      <c r="U119" s="415"/>
      <c r="V119" s="415"/>
      <c r="W119" s="415"/>
      <c r="X119" s="415"/>
      <c r="Y119" s="415"/>
      <c r="Z119" s="415"/>
      <c r="AA119" s="415"/>
      <c r="AB119" s="415"/>
      <c r="AC119" s="415"/>
      <c r="AD119" s="415"/>
      <c r="AE119" s="415"/>
      <c r="AF119" s="415"/>
      <c r="AG119" s="415"/>
      <c r="AH119" s="415"/>
      <c r="AI119" s="415"/>
      <c r="AJ119" s="415"/>
      <c r="AK119" s="415"/>
      <c r="AL119" s="415"/>
      <c r="AM119" s="415"/>
      <c r="AN119" s="415"/>
      <c r="AO119" s="415"/>
      <c r="AP119" s="415"/>
      <c r="AQ119" s="415"/>
      <c r="AR119" s="415"/>
      <c r="AS119" s="415"/>
      <c r="AT119" s="415"/>
      <c r="AU119" s="415"/>
      <c r="AV119" s="415"/>
      <c r="AW119" s="415"/>
      <c r="AX119" s="415"/>
      <c r="AY119" s="415"/>
      <c r="AZ119" s="415"/>
      <c r="BA119" s="415"/>
      <c r="BB119" s="415"/>
      <c r="BC119" s="415"/>
      <c r="BD119" s="415"/>
      <c r="BE119" s="415"/>
      <c r="BF119" s="415"/>
      <c r="BG119" s="415"/>
      <c r="BH119" s="415"/>
      <c r="BI119" s="415"/>
      <c r="BJ119" s="415"/>
      <c r="BK119" s="415"/>
      <c r="BL119" s="415"/>
      <c r="BM119" s="415"/>
      <c r="BN119" s="415"/>
      <c r="BO119" s="415"/>
      <c r="BP119" s="415"/>
      <c r="BQ119" s="415"/>
      <c r="BR119" s="411"/>
    </row>
    <row r="120" spans="1:70" s="331" customFormat="1" ht="28.5">
      <c r="A120" s="410"/>
      <c r="B120" s="330"/>
      <c r="C120" s="407"/>
      <c r="D120" s="407"/>
      <c r="E120" s="330"/>
      <c r="F120" s="330"/>
      <c r="G120" s="414"/>
      <c r="H120" s="407"/>
      <c r="I120" s="407"/>
      <c r="J120" s="330"/>
      <c r="K120" s="330"/>
      <c r="L120" s="414"/>
      <c r="M120" s="415"/>
      <c r="N120" s="415"/>
      <c r="O120" s="415"/>
      <c r="P120" s="415"/>
      <c r="Q120" s="415"/>
      <c r="R120" s="415"/>
      <c r="S120" s="415"/>
      <c r="T120" s="415"/>
      <c r="U120" s="415"/>
      <c r="V120" s="415"/>
      <c r="W120" s="415"/>
      <c r="X120" s="415"/>
      <c r="Y120" s="415"/>
      <c r="Z120" s="415"/>
      <c r="AA120" s="415"/>
      <c r="AB120" s="415"/>
      <c r="AC120" s="415"/>
      <c r="AD120" s="415"/>
      <c r="AE120" s="415"/>
      <c r="AF120" s="415"/>
      <c r="AG120" s="415"/>
      <c r="AH120" s="415"/>
      <c r="AI120" s="415"/>
      <c r="AJ120" s="415"/>
      <c r="AK120" s="415"/>
      <c r="AL120" s="415"/>
      <c r="AM120" s="415"/>
      <c r="AN120" s="415"/>
      <c r="AO120" s="415"/>
      <c r="AP120" s="415"/>
      <c r="AQ120" s="415"/>
      <c r="AR120" s="415"/>
      <c r="AS120" s="415"/>
      <c r="AT120" s="415"/>
      <c r="AU120" s="415"/>
      <c r="AV120" s="415"/>
      <c r="AW120" s="415"/>
      <c r="AX120" s="415"/>
      <c r="AY120" s="415"/>
      <c r="AZ120" s="415"/>
      <c r="BA120" s="415"/>
      <c r="BB120" s="415"/>
      <c r="BC120" s="415"/>
      <c r="BD120" s="415"/>
      <c r="BE120" s="415"/>
      <c r="BF120" s="415"/>
      <c r="BG120" s="415"/>
      <c r="BH120" s="415"/>
      <c r="BI120" s="415"/>
      <c r="BJ120" s="415"/>
      <c r="BK120" s="415"/>
      <c r="BL120" s="415"/>
      <c r="BM120" s="415"/>
      <c r="BN120" s="415"/>
      <c r="BO120" s="415"/>
      <c r="BP120" s="415"/>
      <c r="BQ120" s="415"/>
      <c r="BR120" s="411"/>
    </row>
    <row r="121" spans="1:70" s="331" customFormat="1" ht="28.5">
      <c r="A121" s="410"/>
      <c r="B121" s="330"/>
      <c r="C121" s="407"/>
      <c r="D121" s="407"/>
      <c r="E121" s="330"/>
      <c r="F121" s="330"/>
      <c r="G121" s="414"/>
      <c r="H121" s="407"/>
      <c r="I121" s="407"/>
      <c r="J121" s="330"/>
      <c r="K121" s="330"/>
      <c r="L121" s="414"/>
      <c r="M121" s="415"/>
      <c r="N121" s="415"/>
      <c r="O121" s="415"/>
      <c r="P121" s="415"/>
      <c r="Q121" s="415"/>
      <c r="R121" s="415"/>
      <c r="S121" s="415"/>
      <c r="T121" s="415"/>
      <c r="U121" s="415"/>
      <c r="V121" s="415"/>
      <c r="W121" s="415"/>
      <c r="X121" s="415"/>
      <c r="Y121" s="415"/>
      <c r="Z121" s="415"/>
      <c r="AA121" s="415"/>
      <c r="AB121" s="415"/>
      <c r="AC121" s="415"/>
      <c r="AD121" s="415"/>
      <c r="AE121" s="415"/>
      <c r="AF121" s="415"/>
      <c r="AG121" s="415"/>
      <c r="AH121" s="415"/>
      <c r="AI121" s="415"/>
      <c r="AJ121" s="415"/>
      <c r="AK121" s="415"/>
      <c r="AL121" s="415"/>
      <c r="AM121" s="415"/>
      <c r="AN121" s="415"/>
      <c r="AO121" s="415"/>
      <c r="AP121" s="415"/>
      <c r="AQ121" s="415"/>
      <c r="AR121" s="415"/>
      <c r="AS121" s="415"/>
      <c r="AT121" s="415"/>
      <c r="AU121" s="415"/>
      <c r="AV121" s="415"/>
      <c r="AW121" s="415"/>
      <c r="AX121" s="415"/>
      <c r="AY121" s="415"/>
      <c r="AZ121" s="415"/>
      <c r="BA121" s="415"/>
      <c r="BB121" s="415"/>
      <c r="BC121" s="415"/>
      <c r="BD121" s="415"/>
      <c r="BE121" s="415"/>
      <c r="BF121" s="415"/>
      <c r="BG121" s="415"/>
      <c r="BH121" s="415"/>
      <c r="BI121" s="415"/>
      <c r="BJ121" s="415"/>
      <c r="BK121" s="415"/>
      <c r="BL121" s="415"/>
      <c r="BM121" s="415"/>
      <c r="BN121" s="415"/>
      <c r="BO121" s="415"/>
      <c r="BP121" s="415"/>
      <c r="BQ121" s="415"/>
      <c r="BR121" s="411"/>
    </row>
    <row r="122" spans="1:70" s="331" customFormat="1" ht="28.5">
      <c r="A122" s="410"/>
      <c r="B122" s="330"/>
      <c r="C122" s="407"/>
      <c r="D122" s="407"/>
      <c r="E122" s="330"/>
      <c r="F122" s="330"/>
      <c r="G122" s="414"/>
      <c r="H122" s="407"/>
      <c r="I122" s="407"/>
      <c r="J122" s="330"/>
      <c r="K122" s="330"/>
      <c r="L122" s="414"/>
      <c r="M122" s="415"/>
      <c r="N122" s="415"/>
      <c r="O122" s="415"/>
      <c r="P122" s="415"/>
      <c r="Q122" s="415"/>
      <c r="R122" s="415"/>
      <c r="S122" s="415"/>
      <c r="T122" s="415"/>
      <c r="U122" s="415"/>
      <c r="V122" s="415"/>
      <c r="W122" s="415"/>
      <c r="X122" s="415"/>
      <c r="Y122" s="415"/>
      <c r="Z122" s="415"/>
      <c r="AA122" s="415"/>
      <c r="AB122" s="415"/>
      <c r="AC122" s="415"/>
      <c r="AD122" s="415"/>
      <c r="AE122" s="415"/>
      <c r="AF122" s="415"/>
      <c r="AG122" s="415"/>
      <c r="AH122" s="415"/>
      <c r="AI122" s="415"/>
      <c r="AJ122" s="415"/>
      <c r="AK122" s="415"/>
      <c r="AL122" s="415"/>
      <c r="AM122" s="415"/>
      <c r="AN122" s="415"/>
      <c r="AO122" s="415"/>
      <c r="AP122" s="415"/>
      <c r="AQ122" s="415"/>
      <c r="AR122" s="415"/>
      <c r="AS122" s="415"/>
      <c r="AT122" s="415"/>
      <c r="AU122" s="415"/>
      <c r="AV122" s="415"/>
      <c r="AW122" s="415"/>
      <c r="AX122" s="415"/>
      <c r="AY122" s="415"/>
      <c r="AZ122" s="415"/>
      <c r="BA122" s="415"/>
      <c r="BB122" s="415"/>
      <c r="BC122" s="415"/>
      <c r="BD122" s="415"/>
      <c r="BE122" s="415"/>
      <c r="BF122" s="415"/>
      <c r="BG122" s="415"/>
      <c r="BH122" s="415"/>
      <c r="BI122" s="415"/>
      <c r="BJ122" s="415"/>
      <c r="BK122" s="415"/>
      <c r="BL122" s="415"/>
      <c r="BM122" s="415"/>
      <c r="BN122" s="415"/>
      <c r="BO122" s="415"/>
      <c r="BP122" s="415"/>
      <c r="BQ122" s="415"/>
      <c r="BR122" s="411"/>
    </row>
    <row r="123" spans="1:70" s="331" customFormat="1" ht="28.5">
      <c r="A123" s="410"/>
      <c r="B123" s="330"/>
      <c r="C123" s="407"/>
      <c r="D123" s="407"/>
      <c r="E123" s="330"/>
      <c r="F123" s="330"/>
      <c r="G123" s="414"/>
      <c r="H123" s="407"/>
      <c r="I123" s="407"/>
      <c r="J123" s="330"/>
      <c r="K123" s="330"/>
      <c r="L123" s="414"/>
      <c r="M123" s="415"/>
      <c r="N123" s="415"/>
      <c r="O123" s="415"/>
      <c r="P123" s="415"/>
      <c r="Q123" s="415"/>
      <c r="R123" s="415"/>
      <c r="S123" s="415"/>
      <c r="T123" s="415"/>
      <c r="U123" s="415"/>
      <c r="V123" s="415"/>
      <c r="W123" s="415"/>
      <c r="X123" s="415"/>
      <c r="Y123" s="415"/>
      <c r="Z123" s="415"/>
      <c r="AA123" s="415"/>
      <c r="AB123" s="415"/>
      <c r="AC123" s="415"/>
      <c r="AD123" s="415"/>
      <c r="AE123" s="415"/>
      <c r="AF123" s="415"/>
      <c r="AG123" s="415"/>
      <c r="AH123" s="415"/>
      <c r="AI123" s="415"/>
      <c r="AJ123" s="415"/>
      <c r="AK123" s="415"/>
      <c r="AL123" s="415"/>
      <c r="AM123" s="415"/>
      <c r="AN123" s="415"/>
      <c r="AO123" s="415"/>
      <c r="AP123" s="415"/>
      <c r="AQ123" s="415"/>
      <c r="AR123" s="415"/>
      <c r="AS123" s="415"/>
      <c r="AT123" s="415"/>
      <c r="AU123" s="415"/>
      <c r="AV123" s="415"/>
      <c r="AW123" s="415"/>
      <c r="AX123" s="415"/>
      <c r="AY123" s="415"/>
      <c r="AZ123" s="415"/>
      <c r="BA123" s="415"/>
      <c r="BB123" s="415"/>
      <c r="BC123" s="415"/>
      <c r="BD123" s="415"/>
      <c r="BE123" s="415"/>
      <c r="BF123" s="415"/>
      <c r="BG123" s="415"/>
      <c r="BH123" s="415"/>
      <c r="BI123" s="415"/>
      <c r="BJ123" s="415"/>
      <c r="BK123" s="415"/>
      <c r="BL123" s="415"/>
      <c r="BM123" s="415"/>
      <c r="BN123" s="415"/>
      <c r="BO123" s="415"/>
      <c r="BP123" s="415"/>
      <c r="BQ123" s="415"/>
      <c r="BR123" s="411"/>
    </row>
    <row r="124" spans="1:70" s="331" customFormat="1" ht="28.5">
      <c r="A124" s="410"/>
      <c r="B124" s="330"/>
      <c r="C124" s="407"/>
      <c r="D124" s="407"/>
      <c r="E124" s="330"/>
      <c r="F124" s="330"/>
      <c r="G124" s="414"/>
      <c r="H124" s="407"/>
      <c r="I124" s="407"/>
      <c r="J124" s="330"/>
      <c r="K124" s="330"/>
      <c r="L124" s="414"/>
      <c r="M124" s="415"/>
      <c r="N124" s="415"/>
      <c r="O124" s="415"/>
      <c r="P124" s="415"/>
      <c r="Q124" s="415"/>
      <c r="R124" s="415"/>
      <c r="S124" s="415"/>
      <c r="T124" s="415"/>
      <c r="U124" s="415"/>
      <c r="V124" s="415"/>
      <c r="W124" s="415"/>
      <c r="X124" s="415"/>
      <c r="Y124" s="415"/>
      <c r="Z124" s="415"/>
      <c r="AA124" s="415"/>
      <c r="AB124" s="415"/>
      <c r="AC124" s="415"/>
      <c r="AD124" s="415"/>
      <c r="AE124" s="415"/>
      <c r="AF124" s="415"/>
      <c r="AG124" s="415"/>
      <c r="AH124" s="415"/>
      <c r="AI124" s="415"/>
      <c r="AJ124" s="415"/>
      <c r="AK124" s="415"/>
      <c r="AL124" s="415"/>
      <c r="AM124" s="415"/>
      <c r="AN124" s="415"/>
      <c r="AO124" s="415"/>
      <c r="AP124" s="415"/>
      <c r="AQ124" s="415"/>
      <c r="AR124" s="415"/>
      <c r="AS124" s="415"/>
      <c r="AT124" s="415"/>
      <c r="AU124" s="415"/>
      <c r="AV124" s="415"/>
      <c r="AW124" s="415"/>
      <c r="AX124" s="415"/>
      <c r="AY124" s="415"/>
      <c r="AZ124" s="415"/>
      <c r="BA124" s="415"/>
      <c r="BB124" s="415"/>
      <c r="BC124" s="415"/>
      <c r="BD124" s="415"/>
      <c r="BE124" s="415"/>
      <c r="BF124" s="415"/>
      <c r="BG124" s="415"/>
      <c r="BH124" s="415"/>
      <c r="BI124" s="415"/>
      <c r="BJ124" s="415"/>
      <c r="BK124" s="415"/>
      <c r="BL124" s="415"/>
      <c r="BM124" s="415"/>
      <c r="BN124" s="415"/>
      <c r="BO124" s="415"/>
      <c r="BP124" s="415"/>
      <c r="BQ124" s="415"/>
      <c r="BR124" s="411"/>
    </row>
    <row r="125" spans="1:70" s="331" customFormat="1" ht="28.5">
      <c r="A125" s="410"/>
      <c r="B125" s="330"/>
      <c r="C125" s="407"/>
      <c r="D125" s="407"/>
      <c r="E125" s="330"/>
      <c r="F125" s="330"/>
      <c r="G125" s="414"/>
      <c r="H125" s="407"/>
      <c r="I125" s="407"/>
      <c r="J125" s="330"/>
      <c r="K125" s="330"/>
      <c r="L125" s="414"/>
      <c r="M125" s="415"/>
      <c r="N125" s="415"/>
      <c r="O125" s="415"/>
      <c r="P125" s="415"/>
      <c r="Q125" s="415"/>
      <c r="R125" s="415"/>
      <c r="S125" s="415"/>
      <c r="T125" s="415"/>
      <c r="U125" s="415"/>
      <c r="V125" s="415"/>
      <c r="W125" s="415"/>
      <c r="X125" s="415"/>
      <c r="Y125" s="415"/>
      <c r="Z125" s="415"/>
      <c r="AA125" s="415"/>
      <c r="AB125" s="415"/>
      <c r="AC125" s="415"/>
      <c r="AD125" s="415"/>
      <c r="AE125" s="415"/>
      <c r="AF125" s="415"/>
      <c r="AG125" s="415"/>
      <c r="AH125" s="415"/>
      <c r="AI125" s="415"/>
      <c r="AJ125" s="415"/>
      <c r="AK125" s="415"/>
      <c r="AL125" s="415"/>
      <c r="AM125" s="415"/>
      <c r="AN125" s="415"/>
      <c r="AO125" s="415"/>
      <c r="AP125" s="415"/>
      <c r="AQ125" s="415"/>
      <c r="AR125" s="415"/>
      <c r="AS125" s="415"/>
      <c r="AT125" s="415"/>
      <c r="AU125" s="415"/>
      <c r="AV125" s="415"/>
      <c r="AW125" s="415"/>
      <c r="AX125" s="415"/>
      <c r="AY125" s="415"/>
      <c r="AZ125" s="415"/>
      <c r="BA125" s="415"/>
      <c r="BB125" s="415"/>
      <c r="BC125" s="415"/>
      <c r="BD125" s="415"/>
      <c r="BE125" s="415"/>
      <c r="BF125" s="415"/>
      <c r="BG125" s="415"/>
      <c r="BH125" s="415"/>
      <c r="BI125" s="415"/>
      <c r="BJ125" s="415"/>
      <c r="BK125" s="415"/>
      <c r="BL125" s="415"/>
      <c r="BM125" s="415"/>
      <c r="BN125" s="415"/>
      <c r="BO125" s="415"/>
      <c r="BP125" s="415"/>
      <c r="BQ125" s="415"/>
      <c r="BR125" s="411"/>
    </row>
  </sheetData>
  <sheetProtection/>
  <mergeCells count="46">
    <mergeCell ref="B63:C63"/>
    <mergeCell ref="B64:C64"/>
    <mergeCell ref="D66:L66"/>
    <mergeCell ref="A49:A55"/>
    <mergeCell ref="B49:B51"/>
    <mergeCell ref="B52:B55"/>
    <mergeCell ref="A56:A64"/>
    <mergeCell ref="B56:B57"/>
    <mergeCell ref="B58:C58"/>
    <mergeCell ref="B59:C59"/>
    <mergeCell ref="B60:C60"/>
    <mergeCell ref="B61:C61"/>
    <mergeCell ref="B62:C62"/>
    <mergeCell ref="A42:A48"/>
    <mergeCell ref="B42:C42"/>
    <mergeCell ref="B43:C43"/>
    <mergeCell ref="B44:C44"/>
    <mergeCell ref="B45:C45"/>
    <mergeCell ref="B46:C46"/>
    <mergeCell ref="B47:C47"/>
    <mergeCell ref="B48:C48"/>
    <mergeCell ref="A24:A32"/>
    <mergeCell ref="B24:B27"/>
    <mergeCell ref="B29:B32"/>
    <mergeCell ref="A33:A36"/>
    <mergeCell ref="B33:B36"/>
    <mergeCell ref="A37:A41"/>
    <mergeCell ref="B37:C37"/>
    <mergeCell ref="B38:C38"/>
    <mergeCell ref="B39:B41"/>
    <mergeCell ref="A7:B7"/>
    <mergeCell ref="A8:A23"/>
    <mergeCell ref="B10:B12"/>
    <mergeCell ref="B14:B16"/>
    <mergeCell ref="B17:B18"/>
    <mergeCell ref="B19:B20"/>
    <mergeCell ref="B21:B23"/>
    <mergeCell ref="A1:C1"/>
    <mergeCell ref="A5:C5"/>
    <mergeCell ref="E5:F5"/>
    <mergeCell ref="G5:I5"/>
    <mergeCell ref="J5:L5"/>
    <mergeCell ref="A6:C6"/>
    <mergeCell ref="E6:F6"/>
    <mergeCell ref="G6:I6"/>
    <mergeCell ref="J6:L6"/>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M28:M28"/>
  <sheetViews>
    <sheetView view="pageBreakPreview" zoomScaleSheetLayoutView="100" zoomScalePageLayoutView="0" workbookViewId="0" topLeftCell="A1">
      <selection activeCell="N42" sqref="N42"/>
    </sheetView>
  </sheetViews>
  <sheetFormatPr defaultColWidth="9.00390625" defaultRowHeight="13.5"/>
  <cols>
    <col min="1" max="16384" width="9.00390625" style="121" customWidth="1"/>
  </cols>
  <sheetData>
    <row r="28" ht="13.5">
      <c r="M28" s="121" t="s">
        <v>363</v>
      </c>
    </row>
  </sheetData>
  <sheetProtection/>
  <printOptions horizontalCentered="1"/>
  <pageMargins left="0.3937007874015748" right="0.1968503937007874" top="0.4330708661417323" bottom="0.2755905511811024" header="0.2755905511811024" footer="0.1968503937007874"/>
  <pageSetup horizontalDpi="600" verticalDpi="600" orientation="portrait" paperSize="9" r:id="rId2"/>
  <headerFooter alignWithMargins="0">
    <oddHeader>&amp;R&amp;K00-034変更後（新）</oddHead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N49"/>
  <sheetViews>
    <sheetView view="pageBreakPreview" zoomScale="90" zoomScaleNormal="85" zoomScaleSheetLayoutView="90" zoomScalePageLayoutView="0" workbookViewId="0" topLeftCell="A38">
      <selection activeCell="D17" sqref="D17:I17"/>
    </sheetView>
  </sheetViews>
  <sheetFormatPr defaultColWidth="9.00390625" defaultRowHeight="21" customHeight="1"/>
  <cols>
    <col min="1" max="1" width="2.625" style="10" customWidth="1"/>
    <col min="2" max="2" width="10.625" style="10" customWidth="1"/>
    <col min="3" max="3" width="12.125" style="10" customWidth="1"/>
    <col min="4" max="5" width="5.125" style="10" customWidth="1"/>
    <col min="6" max="6" width="25.375" style="10" customWidth="1"/>
    <col min="7" max="7" width="7.00390625" style="10" customWidth="1"/>
    <col min="8" max="8" width="12.625" style="10" customWidth="1"/>
    <col min="9" max="9" width="24.375" style="10" customWidth="1"/>
    <col min="10" max="10" width="3.375" style="10" customWidth="1"/>
    <col min="11" max="13" width="13.00390625" style="92" customWidth="1"/>
    <col min="14" max="16384" width="9.00390625" style="10" customWidth="1"/>
  </cols>
  <sheetData>
    <row r="1" ht="21" customHeight="1">
      <c r="B1" s="209" t="s">
        <v>390</v>
      </c>
    </row>
    <row r="2" spans="1:9" ht="21" customHeight="1">
      <c r="A2" s="459" t="s">
        <v>413</v>
      </c>
      <c r="B2" s="460"/>
      <c r="C2" s="460"/>
      <c r="D2" s="460"/>
      <c r="E2" s="460"/>
      <c r="F2" s="460"/>
      <c r="G2" s="460"/>
      <c r="H2" s="460"/>
      <c r="I2" s="460"/>
    </row>
    <row r="3" spans="1:9" ht="21" customHeight="1" thickBot="1">
      <c r="A3" s="208"/>
      <c r="B3" s="209"/>
      <c r="C3" s="209"/>
      <c r="D3" s="209"/>
      <c r="E3" s="209"/>
      <c r="F3" s="209"/>
      <c r="G3" s="209"/>
      <c r="H3" s="209"/>
      <c r="I3" s="209"/>
    </row>
    <row r="4" spans="1:9" ht="21" customHeight="1">
      <c r="A4" s="208"/>
      <c r="B4" s="93"/>
      <c r="C4" s="93"/>
      <c r="D4" s="93"/>
      <c r="E4" s="93"/>
      <c r="F4" s="93"/>
      <c r="G4" s="209"/>
      <c r="H4" s="94" t="s">
        <v>63</v>
      </c>
      <c r="I4" s="311" t="s">
        <v>948</v>
      </c>
    </row>
    <row r="5" spans="1:14" ht="21" customHeight="1">
      <c r="A5" s="208"/>
      <c r="B5" s="93"/>
      <c r="C5" s="93"/>
      <c r="D5" s="93"/>
      <c r="E5" s="93"/>
      <c r="F5" s="93"/>
      <c r="G5" s="209"/>
      <c r="H5" s="237" t="s">
        <v>388</v>
      </c>
      <c r="I5" s="230" t="s">
        <v>545</v>
      </c>
      <c r="N5" s="12"/>
    </row>
    <row r="6" spans="1:9" ht="21" customHeight="1" thickBot="1">
      <c r="A6" s="12"/>
      <c r="B6" s="93"/>
      <c r="C6" s="93"/>
      <c r="D6" s="93"/>
      <c r="E6" s="93"/>
      <c r="F6" s="93"/>
      <c r="G6" s="12"/>
      <c r="H6" s="95" t="s">
        <v>62</v>
      </c>
      <c r="I6" s="252" t="s">
        <v>546</v>
      </c>
    </row>
    <row r="7" spans="1:9" ht="21" customHeight="1" hidden="1">
      <c r="A7" s="204"/>
      <c r="B7" s="204"/>
      <c r="C7" s="63"/>
      <c r="D7" s="63"/>
      <c r="E7" s="63"/>
      <c r="F7" s="204"/>
      <c r="G7" s="204"/>
      <c r="H7" s="204"/>
      <c r="I7" s="63"/>
    </row>
    <row r="8" spans="1:9" ht="21" customHeight="1" hidden="1">
      <c r="A8" s="204"/>
      <c r="B8" s="468" t="s">
        <v>231</v>
      </c>
      <c r="C8" s="469"/>
      <c r="D8" s="469"/>
      <c r="E8" s="469"/>
      <c r="F8" s="469"/>
      <c r="G8" s="469"/>
      <c r="H8" s="469"/>
      <c r="I8" s="469"/>
    </row>
    <row r="9" spans="1:9" ht="21" customHeight="1" hidden="1">
      <c r="A9" s="204"/>
      <c r="B9" s="468" t="s">
        <v>232</v>
      </c>
      <c r="C9" s="469"/>
      <c r="D9" s="469"/>
      <c r="E9" s="469"/>
      <c r="F9" s="469"/>
      <c r="G9" s="469"/>
      <c r="H9" s="469"/>
      <c r="I9" s="469"/>
    </row>
    <row r="10" spans="1:9" ht="21" customHeight="1" hidden="1">
      <c r="A10" s="204"/>
      <c r="B10" s="468" t="s">
        <v>233</v>
      </c>
      <c r="C10" s="469"/>
      <c r="D10" s="469"/>
      <c r="E10" s="469"/>
      <c r="F10" s="469"/>
      <c r="G10" s="469"/>
      <c r="H10" s="469"/>
      <c r="I10" s="469"/>
    </row>
    <row r="11" spans="1:9" ht="21" customHeight="1" hidden="1">
      <c r="A11" s="12"/>
      <c r="B11" s="468" t="s">
        <v>234</v>
      </c>
      <c r="C11" s="469"/>
      <c r="D11" s="469"/>
      <c r="E11" s="469"/>
      <c r="F11" s="469"/>
      <c r="G11" s="469"/>
      <c r="H11" s="469"/>
      <c r="I11" s="469"/>
    </row>
    <row r="12" spans="1:9" ht="21" customHeight="1" hidden="1">
      <c r="A12" s="12"/>
      <c r="B12" s="468" t="s">
        <v>235</v>
      </c>
      <c r="C12" s="469"/>
      <c r="D12" s="469"/>
      <c r="E12" s="469"/>
      <c r="F12" s="469"/>
      <c r="G12" s="469"/>
      <c r="H12" s="469"/>
      <c r="I12" s="469"/>
    </row>
    <row r="13" spans="1:9" ht="21" customHeight="1" hidden="1">
      <c r="A13" s="12"/>
      <c r="B13" s="96"/>
      <c r="C13" s="96"/>
      <c r="D13" s="96"/>
      <c r="E13" s="96"/>
      <c r="F13" s="96"/>
      <c r="G13" s="96"/>
      <c r="H13" s="96"/>
      <c r="I13" s="96"/>
    </row>
    <row r="14" spans="1:9" ht="21" customHeight="1" thickBot="1">
      <c r="A14" s="240" t="s">
        <v>72</v>
      </c>
      <c r="B14" s="240"/>
      <c r="C14" s="12"/>
      <c r="D14" s="12"/>
      <c r="E14" s="12"/>
      <c r="F14" s="12"/>
      <c r="G14" s="12"/>
      <c r="H14" s="12"/>
      <c r="I14" s="12"/>
    </row>
    <row r="15" spans="1:9" ht="21" customHeight="1">
      <c r="A15" s="467"/>
      <c r="B15" s="476" t="s">
        <v>39</v>
      </c>
      <c r="C15" s="477"/>
      <c r="D15" s="432" t="s">
        <v>352</v>
      </c>
      <c r="E15" s="433"/>
      <c r="F15" s="478" t="s">
        <v>909</v>
      </c>
      <c r="G15" s="478"/>
      <c r="H15" s="478"/>
      <c r="I15" s="479"/>
    </row>
    <row r="16" spans="1:9" ht="21" customHeight="1">
      <c r="A16" s="467"/>
      <c r="B16" s="425"/>
      <c r="C16" s="426"/>
      <c r="D16" s="427" t="s">
        <v>920</v>
      </c>
      <c r="E16" s="428"/>
      <c r="F16" s="428"/>
      <c r="G16" s="428"/>
      <c r="H16" s="428"/>
      <c r="I16" s="429"/>
    </row>
    <row r="17" spans="1:9" ht="21" customHeight="1">
      <c r="A17" s="467"/>
      <c r="B17" s="472" t="s">
        <v>873</v>
      </c>
      <c r="C17" s="443"/>
      <c r="D17" s="473">
        <v>6120001097084</v>
      </c>
      <c r="E17" s="474"/>
      <c r="F17" s="474"/>
      <c r="G17" s="474"/>
      <c r="H17" s="474"/>
      <c r="I17" s="475"/>
    </row>
    <row r="18" spans="1:9" ht="21" customHeight="1">
      <c r="A18" s="467"/>
      <c r="B18" s="461" t="s">
        <v>73</v>
      </c>
      <c r="C18" s="462"/>
      <c r="D18" s="19" t="s">
        <v>349</v>
      </c>
      <c r="E18" s="430" t="s">
        <v>754</v>
      </c>
      <c r="F18" s="430"/>
      <c r="G18" s="430"/>
      <c r="H18" s="430"/>
      <c r="I18" s="431"/>
    </row>
    <row r="19" spans="1:9" ht="21" customHeight="1">
      <c r="A19" s="467"/>
      <c r="B19" s="463"/>
      <c r="C19" s="464"/>
      <c r="D19" s="427" t="s">
        <v>755</v>
      </c>
      <c r="E19" s="428"/>
      <c r="F19" s="428"/>
      <c r="G19" s="428"/>
      <c r="H19" s="428"/>
      <c r="I19" s="429"/>
    </row>
    <row r="20" spans="1:9" ht="21" customHeight="1">
      <c r="A20" s="467"/>
      <c r="B20" s="461" t="s">
        <v>74</v>
      </c>
      <c r="C20" s="462"/>
      <c r="D20" s="441" t="s">
        <v>343</v>
      </c>
      <c r="E20" s="442"/>
      <c r="F20" s="443"/>
      <c r="G20" s="450" t="s">
        <v>753</v>
      </c>
      <c r="H20" s="451"/>
      <c r="I20" s="452"/>
    </row>
    <row r="21" spans="1:9" ht="21" customHeight="1">
      <c r="A21" s="467"/>
      <c r="B21" s="465"/>
      <c r="C21" s="466"/>
      <c r="D21" s="441" t="s">
        <v>344</v>
      </c>
      <c r="E21" s="442"/>
      <c r="F21" s="443"/>
      <c r="G21" s="434" t="s">
        <v>940</v>
      </c>
      <c r="H21" s="435"/>
      <c r="I21" s="436"/>
    </row>
    <row r="22" spans="1:9" ht="21" customHeight="1">
      <c r="A22" s="467"/>
      <c r="B22" s="463"/>
      <c r="C22" s="464"/>
      <c r="D22" s="438" t="s">
        <v>75</v>
      </c>
      <c r="E22" s="439"/>
      <c r="F22" s="440"/>
      <c r="G22" s="504" t="s">
        <v>936</v>
      </c>
      <c r="H22" s="505"/>
      <c r="I22" s="506"/>
    </row>
    <row r="23" spans="1:9" ht="21" customHeight="1">
      <c r="A23" s="97"/>
      <c r="B23" s="472" t="s">
        <v>245</v>
      </c>
      <c r="C23" s="443"/>
      <c r="D23" s="444" t="s">
        <v>547</v>
      </c>
      <c r="E23" s="445"/>
      <c r="F23" s="445"/>
      <c r="G23" s="258" t="s">
        <v>348</v>
      </c>
      <c r="H23" s="445" t="s">
        <v>910</v>
      </c>
      <c r="I23" s="480"/>
    </row>
    <row r="24" spans="1:11" ht="21" customHeight="1">
      <c r="A24" s="74"/>
      <c r="B24" s="472" t="s">
        <v>77</v>
      </c>
      <c r="C24" s="443"/>
      <c r="D24" s="444"/>
      <c r="E24" s="445"/>
      <c r="F24" s="470" t="s">
        <v>785</v>
      </c>
      <c r="G24" s="470"/>
      <c r="H24" s="470"/>
      <c r="I24" s="471"/>
      <c r="K24" s="63"/>
    </row>
    <row r="25" spans="1:13" ht="36" customHeight="1" thickBot="1">
      <c r="A25" s="74"/>
      <c r="B25" s="484" t="s">
        <v>78</v>
      </c>
      <c r="C25" s="485"/>
      <c r="D25" s="446" t="s">
        <v>492</v>
      </c>
      <c r="E25" s="447"/>
      <c r="F25" s="448"/>
      <c r="G25" s="448"/>
      <c r="H25" s="448"/>
      <c r="I25" s="449"/>
      <c r="K25" s="10"/>
      <c r="L25" s="10"/>
      <c r="M25" s="10"/>
    </row>
    <row r="26" spans="1:10" ht="21" customHeight="1">
      <c r="A26" s="218"/>
      <c r="B26" s="483"/>
      <c r="C26" s="483"/>
      <c r="D26" s="483"/>
      <c r="E26" s="483"/>
      <c r="F26" s="483"/>
      <c r="G26" s="282"/>
      <c r="H26" s="282"/>
      <c r="I26" s="282"/>
      <c r="J26" s="282"/>
    </row>
    <row r="27" spans="1:10" ht="21" customHeight="1">
      <c r="A27" s="98" t="s">
        <v>79</v>
      </c>
      <c r="B27" s="481" t="s">
        <v>332</v>
      </c>
      <c r="C27" s="481"/>
      <c r="D27" s="481"/>
      <c r="E27" s="481"/>
      <c r="F27" s="481"/>
      <c r="G27" s="282"/>
      <c r="H27" s="282"/>
      <c r="I27" s="282"/>
      <c r="J27" s="282"/>
    </row>
    <row r="28" spans="1:10" ht="21" customHeight="1" thickBot="1">
      <c r="A28" s="66"/>
      <c r="B28" s="437" t="s">
        <v>82</v>
      </c>
      <c r="C28" s="437"/>
      <c r="D28" s="276"/>
      <c r="E28" s="276"/>
      <c r="F28" s="276"/>
      <c r="G28" s="282"/>
      <c r="H28" s="282"/>
      <c r="I28" s="282"/>
      <c r="J28" s="282"/>
    </row>
    <row r="29" spans="1:9" ht="21" customHeight="1">
      <c r="A29" s="52"/>
      <c r="B29" s="476" t="s">
        <v>39</v>
      </c>
      <c r="C29" s="477"/>
      <c r="D29" s="432" t="s">
        <v>351</v>
      </c>
      <c r="E29" s="433"/>
      <c r="F29" s="478" t="s">
        <v>549</v>
      </c>
      <c r="G29" s="478"/>
      <c r="H29" s="478"/>
      <c r="I29" s="479"/>
    </row>
    <row r="30" spans="1:9" ht="21" customHeight="1">
      <c r="A30" s="52"/>
      <c r="B30" s="425"/>
      <c r="C30" s="426"/>
      <c r="D30" s="427" t="s">
        <v>548</v>
      </c>
      <c r="E30" s="428"/>
      <c r="F30" s="428"/>
      <c r="G30" s="428"/>
      <c r="H30" s="428"/>
      <c r="I30" s="429"/>
    </row>
    <row r="31" spans="1:9" ht="21" customHeight="1">
      <c r="A31" s="52"/>
      <c r="B31" s="423" t="s">
        <v>302</v>
      </c>
      <c r="C31" s="424"/>
      <c r="D31" s="456" t="s">
        <v>550</v>
      </c>
      <c r="E31" s="457"/>
      <c r="F31" s="457"/>
      <c r="G31" s="457"/>
      <c r="H31" s="457"/>
      <c r="I31" s="458"/>
    </row>
    <row r="32" spans="1:9" ht="21" customHeight="1">
      <c r="A32" s="52"/>
      <c r="B32" s="423" t="s">
        <v>244</v>
      </c>
      <c r="C32" s="424"/>
      <c r="D32" s="456" t="s">
        <v>551</v>
      </c>
      <c r="E32" s="457"/>
      <c r="F32" s="457"/>
      <c r="G32" s="457"/>
      <c r="H32" s="457"/>
      <c r="I32" s="458"/>
    </row>
    <row r="33" spans="1:13" ht="21" customHeight="1">
      <c r="A33" s="52"/>
      <c r="B33" s="423" t="s">
        <v>80</v>
      </c>
      <c r="C33" s="424"/>
      <c r="D33" s="19" t="s">
        <v>349</v>
      </c>
      <c r="E33" s="430" t="s">
        <v>553</v>
      </c>
      <c r="F33" s="430"/>
      <c r="G33" s="430"/>
      <c r="H33" s="430"/>
      <c r="I33" s="431"/>
      <c r="K33" s="73"/>
      <c r="L33" s="73"/>
      <c r="M33" s="73"/>
    </row>
    <row r="34" spans="1:13" ht="21" customHeight="1">
      <c r="A34" s="52"/>
      <c r="B34" s="425"/>
      <c r="C34" s="426"/>
      <c r="D34" s="427" t="s">
        <v>552</v>
      </c>
      <c r="E34" s="428"/>
      <c r="F34" s="428"/>
      <c r="G34" s="428"/>
      <c r="H34" s="428"/>
      <c r="I34" s="429"/>
      <c r="K34" s="73"/>
      <c r="L34" s="73"/>
      <c r="M34" s="73"/>
    </row>
    <row r="35" spans="1:13" ht="91.5" customHeight="1">
      <c r="A35" s="52"/>
      <c r="B35" s="496" t="s">
        <v>303</v>
      </c>
      <c r="C35" s="443"/>
      <c r="D35" s="438" t="s">
        <v>728</v>
      </c>
      <c r="E35" s="442"/>
      <c r="F35" s="442"/>
      <c r="G35" s="442"/>
      <c r="H35" s="442"/>
      <c r="I35" s="482"/>
      <c r="J35" s="282"/>
      <c r="K35" s="73"/>
      <c r="L35" s="73"/>
      <c r="M35" s="73"/>
    </row>
    <row r="36" spans="1:13" ht="21" customHeight="1">
      <c r="A36" s="52"/>
      <c r="B36" s="423" t="s">
        <v>74</v>
      </c>
      <c r="C36" s="424"/>
      <c r="D36" s="453" t="s">
        <v>40</v>
      </c>
      <c r="E36" s="454"/>
      <c r="F36" s="455"/>
      <c r="G36" s="450" t="s">
        <v>554</v>
      </c>
      <c r="H36" s="451"/>
      <c r="I36" s="452"/>
      <c r="J36" s="282"/>
      <c r="K36" s="73"/>
      <c r="L36" s="73"/>
      <c r="M36" s="73"/>
    </row>
    <row r="37" spans="1:9" ht="21" customHeight="1">
      <c r="A37" s="52"/>
      <c r="B37" s="492"/>
      <c r="C37" s="493"/>
      <c r="D37" s="453" t="s">
        <v>76</v>
      </c>
      <c r="E37" s="454"/>
      <c r="F37" s="455"/>
      <c r="G37" s="450" t="s">
        <v>758</v>
      </c>
      <c r="H37" s="451"/>
      <c r="I37" s="452"/>
    </row>
    <row r="38" spans="1:9" ht="21" customHeight="1">
      <c r="A38" s="52"/>
      <c r="B38" s="492"/>
      <c r="C38" s="493"/>
      <c r="D38" s="453" t="s">
        <v>901</v>
      </c>
      <c r="E38" s="454"/>
      <c r="F38" s="455"/>
      <c r="G38" s="434" t="s">
        <v>940</v>
      </c>
      <c r="H38" s="435"/>
      <c r="I38" s="436"/>
    </row>
    <row r="39" spans="1:9" ht="21" customHeight="1">
      <c r="A39" s="52"/>
      <c r="B39" s="425"/>
      <c r="C39" s="426"/>
      <c r="D39" s="456" t="s">
        <v>75</v>
      </c>
      <c r="E39" s="457"/>
      <c r="F39" s="511"/>
      <c r="G39" s="504" t="s">
        <v>936</v>
      </c>
      <c r="H39" s="507"/>
      <c r="I39" s="508"/>
    </row>
    <row r="40" spans="1:9" ht="21" customHeight="1">
      <c r="A40" s="52"/>
      <c r="B40" s="472" t="s">
        <v>293</v>
      </c>
      <c r="C40" s="443"/>
      <c r="D40" s="444" t="s">
        <v>555</v>
      </c>
      <c r="E40" s="445"/>
      <c r="F40" s="445"/>
      <c r="G40" s="258" t="s">
        <v>350</v>
      </c>
      <c r="H40" s="509" t="s">
        <v>937</v>
      </c>
      <c r="I40" s="510"/>
    </row>
    <row r="41" spans="1:9" ht="45.75" customHeight="1" thickBot="1">
      <c r="A41" s="52"/>
      <c r="B41" s="518" t="s">
        <v>541</v>
      </c>
      <c r="C41" s="519"/>
      <c r="D41" s="497"/>
      <c r="E41" s="498"/>
      <c r="F41" s="266" t="s">
        <v>772</v>
      </c>
      <c r="G41" s="99" t="s">
        <v>350</v>
      </c>
      <c r="H41" s="217"/>
      <c r="I41" s="100" t="s">
        <v>786</v>
      </c>
    </row>
    <row r="42" spans="1:14" ht="21" customHeight="1">
      <c r="A42" s="52"/>
      <c r="B42" s="251"/>
      <c r="C42" s="251"/>
      <c r="D42" s="33"/>
      <c r="E42" s="33"/>
      <c r="F42" s="101"/>
      <c r="G42" s="102"/>
      <c r="H42" s="73"/>
      <c r="I42" s="103"/>
      <c r="J42" s="282"/>
      <c r="K42" s="73"/>
      <c r="N42" s="12"/>
    </row>
    <row r="43" spans="1:9" ht="21" customHeight="1" thickBot="1">
      <c r="A43" s="52"/>
      <c r="B43" s="502" t="s">
        <v>455</v>
      </c>
      <c r="C43" s="502"/>
      <c r="D43" s="502"/>
      <c r="E43" s="502"/>
      <c r="F43" s="502"/>
      <c r="G43" s="102"/>
      <c r="H43" s="33"/>
      <c r="I43" s="101"/>
    </row>
    <row r="44" spans="1:13" ht="36" customHeight="1">
      <c r="A44" s="52"/>
      <c r="B44" s="494" t="s">
        <v>392</v>
      </c>
      <c r="C44" s="495"/>
      <c r="D44" s="499" t="s">
        <v>557</v>
      </c>
      <c r="E44" s="500"/>
      <c r="F44" s="501"/>
      <c r="G44" s="503" t="s">
        <v>374</v>
      </c>
      <c r="H44" s="495"/>
      <c r="I44" s="273" t="s">
        <v>558</v>
      </c>
      <c r="K44" s="10"/>
      <c r="L44" s="10"/>
      <c r="M44" s="10"/>
    </row>
    <row r="45" spans="1:13" ht="18" customHeight="1">
      <c r="A45" s="52"/>
      <c r="B45" s="461" t="s">
        <v>874</v>
      </c>
      <c r="C45" s="462"/>
      <c r="D45" s="516" t="s">
        <v>877</v>
      </c>
      <c r="E45" s="517"/>
      <c r="F45" s="517"/>
      <c r="G45" s="441" t="s">
        <v>878</v>
      </c>
      <c r="H45" s="442"/>
      <c r="I45" s="482"/>
      <c r="K45" s="10"/>
      <c r="L45" s="10"/>
      <c r="M45" s="10"/>
    </row>
    <row r="46" spans="1:13" ht="22.5" customHeight="1">
      <c r="A46" s="52"/>
      <c r="B46" s="463"/>
      <c r="C46" s="464"/>
      <c r="D46" s="444" t="s">
        <v>880</v>
      </c>
      <c r="E46" s="445"/>
      <c r="F46" s="214" t="s">
        <v>882</v>
      </c>
      <c r="G46" s="444" t="s">
        <v>880</v>
      </c>
      <c r="H46" s="445"/>
      <c r="I46" s="215" t="s">
        <v>881</v>
      </c>
      <c r="K46" s="10"/>
      <c r="L46" s="10"/>
      <c r="M46" s="10"/>
    </row>
    <row r="47" spans="1:13" ht="45" customHeight="1">
      <c r="A47" s="52"/>
      <c r="B47" s="486" t="s">
        <v>304</v>
      </c>
      <c r="C47" s="487"/>
      <c r="D47" s="488" t="s">
        <v>556</v>
      </c>
      <c r="E47" s="489"/>
      <c r="F47" s="489"/>
      <c r="G47" s="490" t="s">
        <v>365</v>
      </c>
      <c r="H47" s="491"/>
      <c r="I47" s="202" t="s">
        <v>558</v>
      </c>
      <c r="K47" s="10"/>
      <c r="L47" s="10"/>
      <c r="M47" s="10"/>
    </row>
    <row r="48" spans="1:13" ht="18" customHeight="1">
      <c r="A48" s="52"/>
      <c r="B48" s="512" t="s">
        <v>876</v>
      </c>
      <c r="C48" s="513"/>
      <c r="D48" s="516" t="s">
        <v>879</v>
      </c>
      <c r="E48" s="517"/>
      <c r="F48" s="517"/>
      <c r="G48" s="441" t="s">
        <v>875</v>
      </c>
      <c r="H48" s="442"/>
      <c r="I48" s="482"/>
      <c r="K48" s="10"/>
      <c r="L48" s="10"/>
      <c r="M48" s="10"/>
    </row>
    <row r="49" spans="1:13" ht="22.5" customHeight="1" thickBot="1">
      <c r="A49" s="52"/>
      <c r="B49" s="514"/>
      <c r="C49" s="515"/>
      <c r="D49" s="497" t="s">
        <v>880</v>
      </c>
      <c r="E49" s="498"/>
      <c r="F49" s="295" t="s">
        <v>883</v>
      </c>
      <c r="G49" s="497" t="s">
        <v>880</v>
      </c>
      <c r="H49" s="498"/>
      <c r="I49" s="296" t="s">
        <v>884</v>
      </c>
      <c r="K49" s="10"/>
      <c r="L49" s="10"/>
      <c r="M49" s="10"/>
    </row>
  </sheetData>
  <sheetProtection/>
  <mergeCells count="78">
    <mergeCell ref="B48:C49"/>
    <mergeCell ref="D48:F48"/>
    <mergeCell ref="G48:I48"/>
    <mergeCell ref="G49:H49"/>
    <mergeCell ref="D49:E49"/>
    <mergeCell ref="B41:C41"/>
    <mergeCell ref="B45:C46"/>
    <mergeCell ref="D45:F45"/>
    <mergeCell ref="D46:E46"/>
    <mergeCell ref="G46:H46"/>
    <mergeCell ref="B40:C40"/>
    <mergeCell ref="B43:F43"/>
    <mergeCell ref="G44:H44"/>
    <mergeCell ref="G22:I22"/>
    <mergeCell ref="G39:I39"/>
    <mergeCell ref="B31:C31"/>
    <mergeCell ref="B29:C30"/>
    <mergeCell ref="H40:I40"/>
    <mergeCell ref="B23:C23"/>
    <mergeCell ref="D39:F39"/>
    <mergeCell ref="B47:C47"/>
    <mergeCell ref="D47:F47"/>
    <mergeCell ref="G47:H47"/>
    <mergeCell ref="B36:C39"/>
    <mergeCell ref="B44:C44"/>
    <mergeCell ref="B35:C35"/>
    <mergeCell ref="G45:I45"/>
    <mergeCell ref="D41:E41"/>
    <mergeCell ref="D44:F44"/>
    <mergeCell ref="D40:F40"/>
    <mergeCell ref="B32:C32"/>
    <mergeCell ref="B24:C24"/>
    <mergeCell ref="B27:F27"/>
    <mergeCell ref="D38:F38"/>
    <mergeCell ref="G38:I38"/>
    <mergeCell ref="D35:I35"/>
    <mergeCell ref="B26:F26"/>
    <mergeCell ref="D31:I31"/>
    <mergeCell ref="B25:C25"/>
    <mergeCell ref="F29:I29"/>
    <mergeCell ref="B9:I9"/>
    <mergeCell ref="B12:I12"/>
    <mergeCell ref="B11:I11"/>
    <mergeCell ref="F24:I24"/>
    <mergeCell ref="B17:C17"/>
    <mergeCell ref="D17:I17"/>
    <mergeCell ref="B15:C16"/>
    <mergeCell ref="F15:I15"/>
    <mergeCell ref="D23:F23"/>
    <mergeCell ref="H23:I23"/>
    <mergeCell ref="A2:I2"/>
    <mergeCell ref="D20:F20"/>
    <mergeCell ref="B18:C19"/>
    <mergeCell ref="B20:C22"/>
    <mergeCell ref="A15:A22"/>
    <mergeCell ref="G20:I20"/>
    <mergeCell ref="D16:I16"/>
    <mergeCell ref="D19:I19"/>
    <mergeCell ref="B8:I8"/>
    <mergeCell ref="B10:I10"/>
    <mergeCell ref="D24:E24"/>
    <mergeCell ref="D25:I25"/>
    <mergeCell ref="G36:I36"/>
    <mergeCell ref="D37:F37"/>
    <mergeCell ref="D32:I32"/>
    <mergeCell ref="G37:I37"/>
    <mergeCell ref="D36:F36"/>
    <mergeCell ref="D30:I30"/>
    <mergeCell ref="B33:C34"/>
    <mergeCell ref="D34:I34"/>
    <mergeCell ref="E33:I33"/>
    <mergeCell ref="D15:E15"/>
    <mergeCell ref="E18:I18"/>
    <mergeCell ref="D29:E29"/>
    <mergeCell ref="G21:I21"/>
    <mergeCell ref="B28:C28"/>
    <mergeCell ref="D22:F22"/>
    <mergeCell ref="D21:F21"/>
  </mergeCells>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4 H41 D41">
      <formula1>"昭和,平成"</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46:E46 G46:H46 D49:E49 G49:H49">
      <formula1>"昭和,平成,令和"</formula1>
    </dataValidation>
  </dataValidations>
  <hyperlinks>
    <hyperlink ref="G21" r:id="rId1" display="hayashi-m@kjl.co.jp"/>
    <hyperlink ref="G38" r:id="rId2" display="hayashi-m@kjl.co.jp"/>
    <hyperlink ref="G22" r:id="rId3" display="https://joylife.alsok.co.jp/"/>
    <hyperlink ref="G39" r:id="rId4" display="https://joylife.alsok.co.jp/"/>
  </hyperlinks>
  <printOptions horizontalCentered="1"/>
  <pageMargins left="0.3937007874015748" right="0.1968503937007874" top="0.4330708661417323" bottom="0.2755905511811024" header="0.2755905511811024" footer="0.1968503937007874"/>
  <pageSetup fitToHeight="0" horizontalDpi="600" verticalDpi="600" orientation="portrait" paperSize="9" scale="90" r:id="rId5"/>
  <headerFooter alignWithMargins="0">
    <oddHeader>&amp;R&amp;K00-034変更後（新）</oddHeader>
  </headerFooter>
  <rowBreaks count="1" manualBreakCount="1">
    <brk id="41" max="8" man="1"/>
  </rowBreaks>
</worksheet>
</file>

<file path=xl/worksheets/sheet4.xml><?xml version="1.0" encoding="utf-8"?>
<worksheet xmlns="http://schemas.openxmlformats.org/spreadsheetml/2006/main" xmlns:r="http://schemas.openxmlformats.org/officeDocument/2006/relationships">
  <sheetPr>
    <tabColor theme="7"/>
  </sheetPr>
  <dimension ref="A1:P42"/>
  <sheetViews>
    <sheetView view="pageBreakPreview" zoomScale="90" zoomScaleNormal="85" zoomScaleSheetLayoutView="90" zoomScalePageLayoutView="0" workbookViewId="0" topLeftCell="A37">
      <selection activeCell="N42" sqref="N42"/>
    </sheetView>
  </sheetViews>
  <sheetFormatPr defaultColWidth="11.75390625" defaultRowHeight="22.5" customHeight="1"/>
  <cols>
    <col min="1" max="1" width="2.50390625" style="52" customWidth="1"/>
    <col min="2" max="2" width="9.375" style="10" customWidth="1"/>
    <col min="3" max="3" width="15.625" style="10" customWidth="1"/>
    <col min="4" max="6" width="7.875" style="10" customWidth="1"/>
    <col min="7" max="7" width="8.00390625" style="10" customWidth="1"/>
    <col min="8" max="8" width="7.875" style="10" customWidth="1"/>
    <col min="9" max="9" width="10.25390625" style="10" customWidth="1"/>
    <col min="10" max="10" width="7.875" style="10" customWidth="1"/>
    <col min="11" max="11" width="16.125" style="10" customWidth="1"/>
    <col min="12" max="12" width="3.375" style="10" customWidth="1"/>
    <col min="13" max="15" width="13.00390625" style="10" customWidth="1"/>
    <col min="16" max="16384" width="11.75390625" style="10" customWidth="1"/>
  </cols>
  <sheetData>
    <row r="1" spans="1:11" ht="21" customHeight="1" thickBot="1">
      <c r="A1" s="218" t="s">
        <v>83</v>
      </c>
      <c r="B1" s="555" t="s">
        <v>87</v>
      </c>
      <c r="C1" s="555"/>
      <c r="D1" s="555"/>
      <c r="E1" s="555"/>
      <c r="F1" s="555"/>
      <c r="G1" s="555"/>
      <c r="H1" s="555"/>
      <c r="I1" s="555"/>
      <c r="J1" s="555"/>
      <c r="K1" s="555"/>
    </row>
    <row r="2" spans="2:11" ht="21" customHeight="1">
      <c r="B2" s="566" t="s">
        <v>84</v>
      </c>
      <c r="C2" s="169" t="s">
        <v>246</v>
      </c>
      <c r="D2" s="250" t="s">
        <v>559</v>
      </c>
      <c r="E2" s="234" t="s">
        <v>247</v>
      </c>
      <c r="F2" s="247" t="s">
        <v>560</v>
      </c>
      <c r="G2" s="563" t="s">
        <v>342</v>
      </c>
      <c r="H2" s="564"/>
      <c r="I2" s="246" t="s">
        <v>560</v>
      </c>
      <c r="J2" s="246"/>
      <c r="K2" s="273"/>
    </row>
    <row r="3" spans="2:11" ht="21" customHeight="1">
      <c r="B3" s="531"/>
      <c r="C3" s="170" t="s">
        <v>256</v>
      </c>
      <c r="D3" s="210"/>
      <c r="E3" s="470" t="s">
        <v>773</v>
      </c>
      <c r="F3" s="470"/>
      <c r="G3" s="470"/>
      <c r="H3" s="263" t="s">
        <v>301</v>
      </c>
      <c r="I3" s="201"/>
      <c r="J3" s="470" t="s">
        <v>774</v>
      </c>
      <c r="K3" s="471"/>
    </row>
    <row r="4" spans="2:11" ht="21" customHeight="1">
      <c r="B4" s="558"/>
      <c r="C4" s="171" t="s">
        <v>89</v>
      </c>
      <c r="D4" s="567">
        <v>3346.04</v>
      </c>
      <c r="E4" s="568"/>
      <c r="F4" s="241" t="s">
        <v>248</v>
      </c>
      <c r="G4" s="241"/>
      <c r="H4" s="241"/>
      <c r="I4" s="241"/>
      <c r="J4" s="241"/>
      <c r="K4" s="243"/>
    </row>
    <row r="5" spans="2:14" ht="21" customHeight="1">
      <c r="B5" s="557" t="s">
        <v>85</v>
      </c>
      <c r="C5" s="254" t="s">
        <v>246</v>
      </c>
      <c r="D5" s="268" t="s">
        <v>561</v>
      </c>
      <c r="E5" s="229" t="s">
        <v>247</v>
      </c>
      <c r="F5" s="210" t="s">
        <v>560</v>
      </c>
      <c r="G5" s="438" t="s">
        <v>342</v>
      </c>
      <c r="H5" s="440"/>
      <c r="I5" s="210" t="s">
        <v>560</v>
      </c>
      <c r="J5" s="211"/>
      <c r="K5" s="216"/>
      <c r="N5" s="12"/>
    </row>
    <row r="6" spans="2:11" ht="21" customHeight="1">
      <c r="B6" s="531"/>
      <c r="C6" s="268" t="s">
        <v>256</v>
      </c>
      <c r="D6" s="210"/>
      <c r="E6" s="470"/>
      <c r="F6" s="470"/>
      <c r="G6" s="470"/>
      <c r="H6" s="263" t="s">
        <v>301</v>
      </c>
      <c r="I6" s="201"/>
      <c r="J6" s="470"/>
      <c r="K6" s="471"/>
    </row>
    <row r="7" spans="2:11" ht="21" customHeight="1">
      <c r="B7" s="531"/>
      <c r="C7" s="254" t="s">
        <v>249</v>
      </c>
      <c r="D7" s="569">
        <v>7379.43</v>
      </c>
      <c r="E7" s="568"/>
      <c r="F7" s="521" t="s">
        <v>501</v>
      </c>
      <c r="G7" s="521"/>
      <c r="H7" s="521"/>
      <c r="I7" s="556">
        <v>7379.43</v>
      </c>
      <c r="J7" s="556"/>
      <c r="K7" s="236" t="s">
        <v>307</v>
      </c>
    </row>
    <row r="8" spans="2:11" ht="21" customHeight="1">
      <c r="B8" s="531"/>
      <c r="C8" s="254" t="s">
        <v>252</v>
      </c>
      <c r="D8" s="210"/>
      <c r="E8" s="470" t="s">
        <v>775</v>
      </c>
      <c r="F8" s="470"/>
      <c r="G8" s="523"/>
      <c r="H8" s="522" t="s">
        <v>346</v>
      </c>
      <c r="I8" s="523"/>
      <c r="J8" s="522" t="s">
        <v>562</v>
      </c>
      <c r="K8" s="471"/>
    </row>
    <row r="9" spans="2:11" ht="21" customHeight="1">
      <c r="B9" s="531"/>
      <c r="C9" s="254" t="s">
        <v>86</v>
      </c>
      <c r="D9" s="441" t="s">
        <v>563</v>
      </c>
      <c r="E9" s="443"/>
      <c r="F9" s="565" t="s">
        <v>305</v>
      </c>
      <c r="G9" s="565"/>
      <c r="H9" s="559"/>
      <c r="I9" s="559"/>
      <c r="J9" s="559"/>
      <c r="K9" s="560"/>
    </row>
    <row r="10" spans="2:11" ht="21" customHeight="1">
      <c r="B10" s="531"/>
      <c r="C10" s="254" t="s">
        <v>250</v>
      </c>
      <c r="D10" s="525" t="s">
        <v>564</v>
      </c>
      <c r="E10" s="487"/>
      <c r="F10" s="565" t="s">
        <v>305</v>
      </c>
      <c r="G10" s="565"/>
      <c r="H10" s="559"/>
      <c r="I10" s="559"/>
      <c r="J10" s="559"/>
      <c r="K10" s="560"/>
    </row>
    <row r="11" spans="2:11" ht="21" customHeight="1">
      <c r="B11" s="531"/>
      <c r="C11" s="254" t="s">
        <v>251</v>
      </c>
      <c r="D11" s="172">
        <v>7</v>
      </c>
      <c r="E11" s="196" t="s">
        <v>326</v>
      </c>
      <c r="F11" s="279" t="s">
        <v>333</v>
      </c>
      <c r="G11" s="228">
        <v>7</v>
      </c>
      <c r="H11" s="226" t="s">
        <v>334</v>
      </c>
      <c r="I11" s="228"/>
      <c r="J11" s="226" t="s">
        <v>306</v>
      </c>
      <c r="K11" s="216"/>
    </row>
    <row r="12" spans="2:11" ht="21" customHeight="1">
      <c r="B12" s="558"/>
      <c r="C12" s="543" t="s">
        <v>299</v>
      </c>
      <c r="D12" s="544"/>
      <c r="E12" s="544"/>
      <c r="F12" s="544"/>
      <c r="G12" s="544"/>
      <c r="H12" s="545"/>
      <c r="I12" s="441"/>
      <c r="J12" s="442"/>
      <c r="K12" s="173"/>
    </row>
    <row r="13" spans="2:11" ht="21" customHeight="1">
      <c r="B13" s="530" t="s">
        <v>312</v>
      </c>
      <c r="C13" s="174" t="s">
        <v>253</v>
      </c>
      <c r="D13" s="175">
        <v>89</v>
      </c>
      <c r="E13" s="196" t="s">
        <v>382</v>
      </c>
      <c r="F13" s="441" t="s">
        <v>514</v>
      </c>
      <c r="G13" s="442"/>
      <c r="H13" s="442"/>
      <c r="I13" s="443"/>
      <c r="J13" s="176" t="s">
        <v>712</v>
      </c>
      <c r="K13" s="177" t="s">
        <v>536</v>
      </c>
    </row>
    <row r="14" spans="2:11" ht="36" customHeight="1">
      <c r="B14" s="561"/>
      <c r="C14" s="212" t="s">
        <v>308</v>
      </c>
      <c r="D14" s="245" t="s">
        <v>254</v>
      </c>
      <c r="E14" s="245" t="s">
        <v>255</v>
      </c>
      <c r="F14" s="245" t="s">
        <v>88</v>
      </c>
      <c r="G14" s="245" t="s">
        <v>417</v>
      </c>
      <c r="H14" s="253" t="s">
        <v>331</v>
      </c>
      <c r="I14" s="253" t="s">
        <v>568</v>
      </c>
      <c r="J14" s="253" t="s">
        <v>420</v>
      </c>
      <c r="K14" s="178" t="s">
        <v>345</v>
      </c>
    </row>
    <row r="15" spans="1:16" s="32" customFormat="1" ht="21" customHeight="1">
      <c r="A15" s="179"/>
      <c r="B15" s="561"/>
      <c r="C15" s="180" t="s">
        <v>565</v>
      </c>
      <c r="D15" s="256" t="s">
        <v>567</v>
      </c>
      <c r="E15" s="256" t="s">
        <v>567</v>
      </c>
      <c r="F15" s="256" t="s">
        <v>567</v>
      </c>
      <c r="G15" s="256" t="s">
        <v>567</v>
      </c>
      <c r="H15" s="256" t="s">
        <v>567</v>
      </c>
      <c r="I15" s="257">
        <v>36.1</v>
      </c>
      <c r="J15" s="257">
        <v>20</v>
      </c>
      <c r="K15" s="181" t="s">
        <v>576</v>
      </c>
      <c r="P15" s="31"/>
    </row>
    <row r="16" spans="1:16" s="32" customFormat="1" ht="21" customHeight="1">
      <c r="A16" s="179"/>
      <c r="B16" s="561"/>
      <c r="C16" s="180" t="s">
        <v>565</v>
      </c>
      <c r="D16" s="256" t="s">
        <v>567</v>
      </c>
      <c r="E16" s="256" t="s">
        <v>567</v>
      </c>
      <c r="F16" s="256" t="s">
        <v>567</v>
      </c>
      <c r="G16" s="256" t="s">
        <v>567</v>
      </c>
      <c r="H16" s="256" t="s">
        <v>567</v>
      </c>
      <c r="I16" s="257">
        <v>36.74</v>
      </c>
      <c r="J16" s="257">
        <v>12</v>
      </c>
      <c r="K16" s="181" t="s">
        <v>569</v>
      </c>
      <c r="P16" s="524"/>
    </row>
    <row r="17" spans="1:16" s="32" customFormat="1" ht="21" customHeight="1">
      <c r="A17" s="179"/>
      <c r="B17" s="561"/>
      <c r="C17" s="180" t="s">
        <v>565</v>
      </c>
      <c r="D17" s="256" t="s">
        <v>567</v>
      </c>
      <c r="E17" s="256" t="s">
        <v>567</v>
      </c>
      <c r="F17" s="256" t="s">
        <v>567</v>
      </c>
      <c r="G17" s="256" t="s">
        <v>567</v>
      </c>
      <c r="H17" s="256" t="s">
        <v>567</v>
      </c>
      <c r="I17" s="257">
        <v>50.24</v>
      </c>
      <c r="J17" s="257">
        <v>18</v>
      </c>
      <c r="K17" s="181" t="s">
        <v>570</v>
      </c>
      <c r="P17" s="524"/>
    </row>
    <row r="18" spans="1:16" s="32" customFormat="1" ht="21" customHeight="1">
      <c r="A18" s="179"/>
      <c r="B18" s="561"/>
      <c r="C18" s="180" t="s">
        <v>565</v>
      </c>
      <c r="D18" s="256" t="s">
        <v>567</v>
      </c>
      <c r="E18" s="256" t="s">
        <v>567</v>
      </c>
      <c r="F18" s="256" t="s">
        <v>567</v>
      </c>
      <c r="G18" s="256" t="s">
        <v>567</v>
      </c>
      <c r="H18" s="256" t="s">
        <v>567</v>
      </c>
      <c r="I18" s="257">
        <v>50.62</v>
      </c>
      <c r="J18" s="257">
        <v>9</v>
      </c>
      <c r="K18" s="181" t="s">
        <v>571</v>
      </c>
      <c r="P18" s="524"/>
    </row>
    <row r="19" spans="1:16" s="32" customFormat="1" ht="21" customHeight="1">
      <c r="A19" s="182"/>
      <c r="B19" s="561"/>
      <c r="C19" s="180" t="s">
        <v>565</v>
      </c>
      <c r="D19" s="256" t="s">
        <v>567</v>
      </c>
      <c r="E19" s="256" t="s">
        <v>567</v>
      </c>
      <c r="F19" s="256" t="s">
        <v>567</v>
      </c>
      <c r="G19" s="256" t="s">
        <v>567</v>
      </c>
      <c r="H19" s="256" t="s">
        <v>567</v>
      </c>
      <c r="I19" s="257">
        <v>54.39</v>
      </c>
      <c r="J19" s="257">
        <v>4</v>
      </c>
      <c r="K19" s="181" t="s">
        <v>572</v>
      </c>
      <c r="L19" s="183"/>
      <c r="M19" s="183"/>
      <c r="N19" s="183"/>
      <c r="O19" s="183"/>
      <c r="P19" s="184"/>
    </row>
    <row r="20" spans="1:16" s="32" customFormat="1" ht="21" customHeight="1">
      <c r="A20" s="182"/>
      <c r="B20" s="561"/>
      <c r="C20" s="180" t="s">
        <v>565</v>
      </c>
      <c r="D20" s="256" t="s">
        <v>567</v>
      </c>
      <c r="E20" s="256" t="s">
        <v>567</v>
      </c>
      <c r="F20" s="256" t="s">
        <v>567</v>
      </c>
      <c r="G20" s="256" t="s">
        <v>567</v>
      </c>
      <c r="H20" s="256" t="s">
        <v>567</v>
      </c>
      <c r="I20" s="257">
        <v>67.99</v>
      </c>
      <c r="J20" s="257">
        <v>5</v>
      </c>
      <c r="K20" s="181" t="s">
        <v>573</v>
      </c>
      <c r="L20" s="183"/>
      <c r="M20" s="183"/>
      <c r="N20" s="183"/>
      <c r="O20" s="183"/>
      <c r="P20" s="184"/>
    </row>
    <row r="21" spans="1:16" s="32" customFormat="1" ht="21" customHeight="1">
      <c r="A21" s="182"/>
      <c r="B21" s="561"/>
      <c r="C21" s="180" t="s">
        <v>565</v>
      </c>
      <c r="D21" s="256" t="s">
        <v>567</v>
      </c>
      <c r="E21" s="256" t="s">
        <v>567</v>
      </c>
      <c r="F21" s="256" t="s">
        <v>567</v>
      </c>
      <c r="G21" s="256" t="s">
        <v>567</v>
      </c>
      <c r="H21" s="256" t="s">
        <v>567</v>
      </c>
      <c r="I21" s="257">
        <v>97.56</v>
      </c>
      <c r="J21" s="257">
        <v>1</v>
      </c>
      <c r="K21" s="181" t="s">
        <v>574</v>
      </c>
      <c r="L21" s="183"/>
      <c r="M21" s="183"/>
      <c r="N21" s="183"/>
      <c r="O21" s="183"/>
      <c r="P21" s="184"/>
    </row>
    <row r="22" spans="1:16" s="32" customFormat="1" ht="21" customHeight="1">
      <c r="A22" s="182"/>
      <c r="B22" s="561"/>
      <c r="C22" s="180" t="s">
        <v>575</v>
      </c>
      <c r="D22" s="256" t="s">
        <v>567</v>
      </c>
      <c r="E22" s="256" t="s">
        <v>567</v>
      </c>
      <c r="F22" s="256" t="s">
        <v>577</v>
      </c>
      <c r="G22" s="256" t="s">
        <v>577</v>
      </c>
      <c r="H22" s="256" t="s">
        <v>567</v>
      </c>
      <c r="I22" s="256">
        <v>17.15</v>
      </c>
      <c r="J22" s="257">
        <v>1</v>
      </c>
      <c r="K22" s="181"/>
      <c r="L22" s="183"/>
      <c r="M22" s="183"/>
      <c r="N22" s="183"/>
      <c r="O22" s="183"/>
      <c r="P22" s="184"/>
    </row>
    <row r="23" spans="1:16" s="32" customFormat="1" ht="21" customHeight="1">
      <c r="A23" s="182"/>
      <c r="B23" s="562"/>
      <c r="C23" s="180" t="s">
        <v>566</v>
      </c>
      <c r="D23" s="256" t="s">
        <v>567</v>
      </c>
      <c r="E23" s="256" t="s">
        <v>567</v>
      </c>
      <c r="F23" s="256" t="s">
        <v>577</v>
      </c>
      <c r="G23" s="256" t="s">
        <v>577</v>
      </c>
      <c r="H23" s="256" t="s">
        <v>567</v>
      </c>
      <c r="I23" s="185" t="s">
        <v>738</v>
      </c>
      <c r="J23" s="257">
        <v>20</v>
      </c>
      <c r="K23" s="123"/>
      <c r="L23" s="183"/>
      <c r="M23" s="183"/>
      <c r="N23" s="183"/>
      <c r="O23" s="183"/>
      <c r="P23" s="184"/>
    </row>
    <row r="24" spans="2:15" ht="21" customHeight="1">
      <c r="B24" s="557" t="s">
        <v>90</v>
      </c>
      <c r="C24" s="539" t="s">
        <v>403</v>
      </c>
      <c r="D24" s="537">
        <v>10</v>
      </c>
      <c r="E24" s="424" t="s">
        <v>400</v>
      </c>
      <c r="F24" s="442" t="s">
        <v>404</v>
      </c>
      <c r="G24" s="442"/>
      <c r="H24" s="442"/>
      <c r="I24" s="442"/>
      <c r="J24" s="228">
        <v>6</v>
      </c>
      <c r="K24" s="220" t="s">
        <v>401</v>
      </c>
      <c r="L24" s="73"/>
      <c r="M24" s="73"/>
      <c r="O24" s="92"/>
    </row>
    <row r="25" spans="2:13" ht="21" customHeight="1">
      <c r="B25" s="531"/>
      <c r="C25" s="540"/>
      <c r="D25" s="538"/>
      <c r="E25" s="426"/>
      <c r="F25" s="442" t="s">
        <v>402</v>
      </c>
      <c r="G25" s="442"/>
      <c r="H25" s="442"/>
      <c r="I25" s="442"/>
      <c r="J25" s="193">
        <v>4</v>
      </c>
      <c r="K25" s="220" t="s">
        <v>401</v>
      </c>
      <c r="M25" s="73"/>
    </row>
    <row r="26" spans="2:11" ht="21" customHeight="1">
      <c r="B26" s="531"/>
      <c r="C26" s="223" t="s">
        <v>91</v>
      </c>
      <c r="D26" s="198" t="s">
        <v>578</v>
      </c>
      <c r="E26" s="228">
        <v>2</v>
      </c>
      <c r="F26" s="197" t="s">
        <v>401</v>
      </c>
      <c r="G26" s="199" t="s">
        <v>579</v>
      </c>
      <c r="H26" s="228">
        <v>2</v>
      </c>
      <c r="I26" s="196" t="s">
        <v>401</v>
      </c>
      <c r="J26" s="196"/>
      <c r="K26" s="220"/>
    </row>
    <row r="27" spans="2:11" ht="36" customHeight="1">
      <c r="B27" s="531"/>
      <c r="C27" s="85" t="s">
        <v>92</v>
      </c>
      <c r="D27" s="199" t="s">
        <v>580</v>
      </c>
      <c r="E27" s="228">
        <v>1</v>
      </c>
      <c r="F27" s="197" t="s">
        <v>401</v>
      </c>
      <c r="G27" s="199" t="s">
        <v>581</v>
      </c>
      <c r="H27" s="228">
        <v>1</v>
      </c>
      <c r="I27" s="197" t="s">
        <v>401</v>
      </c>
      <c r="J27" s="211" t="s">
        <v>311</v>
      </c>
      <c r="K27" s="200"/>
    </row>
    <row r="28" spans="2:11" ht="43.5" customHeight="1">
      <c r="B28" s="531"/>
      <c r="C28" s="222" t="s">
        <v>93</v>
      </c>
      <c r="D28" s="192">
        <v>2</v>
      </c>
      <c r="E28" s="197" t="s">
        <v>401</v>
      </c>
      <c r="F28" s="195" t="s">
        <v>89</v>
      </c>
      <c r="G28" s="186" t="s">
        <v>582</v>
      </c>
      <c r="H28" s="196" t="s">
        <v>248</v>
      </c>
      <c r="I28" s="551" t="s">
        <v>519</v>
      </c>
      <c r="J28" s="462"/>
      <c r="K28" s="553" t="s">
        <v>330</v>
      </c>
    </row>
    <row r="29" spans="2:11" ht="21" customHeight="1">
      <c r="B29" s="531"/>
      <c r="C29" s="222" t="s">
        <v>515</v>
      </c>
      <c r="D29" s="444" t="s">
        <v>583</v>
      </c>
      <c r="E29" s="529"/>
      <c r="F29" s="195" t="s">
        <v>89</v>
      </c>
      <c r="G29" s="187"/>
      <c r="H29" s="196" t="s">
        <v>248</v>
      </c>
      <c r="I29" s="552"/>
      <c r="J29" s="464"/>
      <c r="K29" s="554"/>
    </row>
    <row r="30" spans="2:11" ht="21" customHeight="1">
      <c r="B30" s="531"/>
      <c r="C30" s="229" t="s">
        <v>94</v>
      </c>
      <c r="D30" s="438" t="s">
        <v>584</v>
      </c>
      <c r="E30" s="439"/>
      <c r="F30" s="439"/>
      <c r="G30" s="439"/>
      <c r="H30" s="228">
        <v>2</v>
      </c>
      <c r="I30" s="196" t="s">
        <v>401</v>
      </c>
      <c r="J30" s="211"/>
      <c r="K30" s="216"/>
    </row>
    <row r="31" spans="1:11" s="281" customFormat="1" ht="21" customHeight="1">
      <c r="A31" s="132"/>
      <c r="B31" s="531"/>
      <c r="C31" s="229" t="s">
        <v>257</v>
      </c>
      <c r="D31" s="241" t="s">
        <v>263</v>
      </c>
      <c r="E31" s="172" t="s">
        <v>587</v>
      </c>
      <c r="F31" s="241" t="s">
        <v>264</v>
      </c>
      <c r="G31" s="241" t="s">
        <v>265</v>
      </c>
      <c r="H31" s="188">
        <v>1.4</v>
      </c>
      <c r="I31" s="232" t="s">
        <v>264</v>
      </c>
      <c r="J31" s="211"/>
      <c r="K31" s="233"/>
    </row>
    <row r="32" spans="2:11" ht="21" customHeight="1">
      <c r="B32" s="531"/>
      <c r="C32" s="221" t="s">
        <v>294</v>
      </c>
      <c r="D32" s="549">
        <v>1</v>
      </c>
      <c r="E32" s="550"/>
      <c r="F32" s="196" t="s">
        <v>401</v>
      </c>
      <c r="G32" s="279"/>
      <c r="H32" s="547"/>
      <c r="I32" s="547"/>
      <c r="J32" s="547"/>
      <c r="K32" s="548"/>
    </row>
    <row r="33" spans="2:11" ht="21" customHeight="1">
      <c r="B33" s="531"/>
      <c r="C33" s="535" t="s">
        <v>295</v>
      </c>
      <c r="D33" s="210" t="s">
        <v>296</v>
      </c>
      <c r="E33" s="212" t="s">
        <v>330</v>
      </c>
      <c r="F33" s="210" t="s">
        <v>297</v>
      </c>
      <c r="G33" s="212" t="s">
        <v>330</v>
      </c>
      <c r="H33" s="210" t="s">
        <v>88</v>
      </c>
      <c r="I33" s="212" t="s">
        <v>330</v>
      </c>
      <c r="J33" s="189" t="s">
        <v>340</v>
      </c>
      <c r="K33" s="216" t="s">
        <v>560</v>
      </c>
    </row>
    <row r="34" spans="2:11" ht="45" customHeight="1">
      <c r="B34" s="531"/>
      <c r="C34" s="536"/>
      <c r="D34" s="210" t="s">
        <v>315</v>
      </c>
      <c r="E34" s="439" t="s">
        <v>586</v>
      </c>
      <c r="F34" s="440"/>
      <c r="G34" s="541" t="s">
        <v>366</v>
      </c>
      <c r="H34" s="542"/>
      <c r="I34" s="542"/>
      <c r="J34" s="542"/>
      <c r="K34" s="190" t="s">
        <v>714</v>
      </c>
    </row>
    <row r="35" spans="2:11" ht="63" customHeight="1">
      <c r="B35" s="558"/>
      <c r="C35" s="229" t="s">
        <v>48</v>
      </c>
      <c r="D35" s="438" t="s">
        <v>724</v>
      </c>
      <c r="E35" s="439"/>
      <c r="F35" s="439"/>
      <c r="G35" s="439"/>
      <c r="H35" s="439"/>
      <c r="I35" s="439"/>
      <c r="J35" s="439"/>
      <c r="K35" s="546"/>
    </row>
    <row r="36" spans="2:11" ht="21" customHeight="1">
      <c r="B36" s="530" t="s">
        <v>313</v>
      </c>
      <c r="C36" s="203" t="s">
        <v>95</v>
      </c>
      <c r="D36" s="195" t="s">
        <v>330</v>
      </c>
      <c r="E36" s="526" t="s">
        <v>96</v>
      </c>
      <c r="F36" s="527"/>
      <c r="G36" s="197" t="s">
        <v>330</v>
      </c>
      <c r="H36" s="528" t="s">
        <v>309</v>
      </c>
      <c r="I36" s="450"/>
      <c r="J36" s="196" t="s">
        <v>330</v>
      </c>
      <c r="K36" s="220"/>
    </row>
    <row r="37" spans="2:11" ht="36" customHeight="1">
      <c r="B37" s="531"/>
      <c r="C37" s="229" t="s">
        <v>310</v>
      </c>
      <c r="D37" s="195" t="s">
        <v>330</v>
      </c>
      <c r="E37" s="534" t="s">
        <v>314</v>
      </c>
      <c r="F37" s="526"/>
      <c r="G37" s="453"/>
      <c r="H37" s="454"/>
      <c r="I37" s="454"/>
      <c r="J37" s="454"/>
      <c r="K37" s="533"/>
    </row>
    <row r="38" spans="2:11" ht="21" customHeight="1" thickBot="1">
      <c r="B38" s="532"/>
      <c r="C38" s="239" t="s">
        <v>367</v>
      </c>
      <c r="D38" s="114" t="s">
        <v>330</v>
      </c>
      <c r="E38" s="520" t="s">
        <v>585</v>
      </c>
      <c r="F38" s="485"/>
      <c r="G38" s="275" t="s">
        <v>330</v>
      </c>
      <c r="H38" s="520" t="s">
        <v>394</v>
      </c>
      <c r="I38" s="448"/>
      <c r="J38" s="147">
        <v>2</v>
      </c>
      <c r="K38" s="155" t="s">
        <v>393</v>
      </c>
    </row>
    <row r="42" spans="8:14" ht="22.5" customHeight="1">
      <c r="H42" s="282"/>
      <c r="I42" s="282"/>
      <c r="J42" s="282"/>
      <c r="K42" s="282"/>
      <c r="N42" s="12"/>
    </row>
  </sheetData>
  <sheetProtection/>
  <mergeCells count="50">
    <mergeCell ref="B13:B23"/>
    <mergeCell ref="B24:B35"/>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4:C25"/>
    <mergeCell ref="E34:F34"/>
    <mergeCell ref="G34:J34"/>
    <mergeCell ref="I12:J12"/>
    <mergeCell ref="C12:H12"/>
    <mergeCell ref="D35:K35"/>
    <mergeCell ref="H32:K32"/>
    <mergeCell ref="D32:E32"/>
    <mergeCell ref="I28:J29"/>
    <mergeCell ref="K28:K29"/>
    <mergeCell ref="B36:B38"/>
    <mergeCell ref="E24:E25"/>
    <mergeCell ref="F24:I24"/>
    <mergeCell ref="F25:I25"/>
    <mergeCell ref="G37:K37"/>
    <mergeCell ref="E37:F37"/>
    <mergeCell ref="E38:F38"/>
    <mergeCell ref="C33:C34"/>
    <mergeCell ref="D30:G30"/>
    <mergeCell ref="D24:D25"/>
    <mergeCell ref="H38:I38"/>
    <mergeCell ref="F7:H7"/>
    <mergeCell ref="H8:I8"/>
    <mergeCell ref="J8:K8"/>
    <mergeCell ref="P16:P18"/>
    <mergeCell ref="E8:G8"/>
    <mergeCell ref="D10:E10"/>
    <mergeCell ref="E36:F36"/>
    <mergeCell ref="H36:I36"/>
    <mergeCell ref="D29:E29"/>
  </mergeCells>
  <dataValidations count="12">
    <dataValidation type="list" allowBlank="1" showInputMessage="1" showErrorMessage="1" sqref="F5 F2 I2 I33 K33 E33 I5 G33 D36:D38 G36 J36 G38 K28">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6 G26">
      <formula1>"個室,大浴場"</formula1>
    </dataValidation>
    <dataValidation type="list" allowBlank="1" showInputMessage="1" showErrorMessage="1" sqref="D30">
      <formula1>"あり（車椅子対応）,あり（ストレッチャー対応）,あり（その他）,なし"</formula1>
    </dataValidation>
    <dataValidation type="list" allowBlank="1" showInputMessage="1" showErrorMessage="1" sqref="G27 D27">
      <formula1>"機械浴,チェアー浴,その他"</formula1>
    </dataValidation>
    <dataValidation type="list" allowBlank="1" showInputMessage="1" showErrorMessage="1" sqref="C15:C23">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3">
      <formula1>"○,×"</formula1>
    </dataValidation>
    <dataValidation type="list" allowBlank="1" showInputMessage="1" showErrorMessage="1" sqref="I12">
      <formula1>"適合している,適合していない"</formula1>
    </dataValidation>
    <dataValidation type="list" allowBlank="1" showInputMessage="1" showErrorMessage="1" sqref="E38:F38">
      <formula1>"防災計画,消防計画"</formula1>
    </dataValidation>
    <dataValidation type="list" allowBlank="1" showInputMessage="1" showErrorMessage="1" sqref="D2 D5">
      <formula1>"賃借権,所有権,地上権"</formula1>
    </dataValidation>
  </dataValidations>
  <printOptions horizontalCentered="1"/>
  <pageMargins left="0.3937007874015748" right="0.1968503937007874" top="0.4330708661417323" bottom="0.2755905511811024" header="0.2755905511811024" footer="0.1968503937007874"/>
  <pageSetup fitToHeight="0" horizontalDpi="600" verticalDpi="600" orientation="portrait" paperSize="9" scale="90" r:id="rId1"/>
  <headerFooter alignWithMargins="0">
    <oddHeader>&amp;R&amp;K00-034変更後（新）</oddHead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N146"/>
  <sheetViews>
    <sheetView showGridLines="0" zoomScaleSheetLayoutView="70" zoomScalePageLayoutView="0" workbookViewId="0" topLeftCell="A145">
      <selection activeCell="E114" sqref="E114:I115"/>
    </sheetView>
  </sheetViews>
  <sheetFormatPr defaultColWidth="9.00390625" defaultRowHeight="13.5"/>
  <cols>
    <col min="1" max="3" width="2.625" style="52" customWidth="1"/>
    <col min="4" max="4" width="25.375" style="10" customWidth="1"/>
    <col min="5" max="5" width="15.125" style="10" customWidth="1"/>
    <col min="6" max="6" width="12.25390625" style="281" customWidth="1"/>
    <col min="7" max="7" width="10.375" style="282" customWidth="1"/>
    <col min="8" max="8" width="15.00390625" style="282" customWidth="1"/>
    <col min="9" max="9" width="17.125" style="282" customWidth="1"/>
    <col min="10" max="10" width="3.375" style="10" customWidth="1"/>
    <col min="11" max="16384" width="9.00390625" style="10" customWidth="1"/>
  </cols>
  <sheetData>
    <row r="1" spans="1:9" ht="21" customHeight="1">
      <c r="A1" s="218" t="s">
        <v>97</v>
      </c>
      <c r="B1" s="610" t="s">
        <v>98</v>
      </c>
      <c r="C1" s="610"/>
      <c r="D1" s="610"/>
      <c r="E1" s="610"/>
      <c r="F1" s="610"/>
      <c r="G1" s="610"/>
      <c r="H1" s="610"/>
      <c r="I1" s="610"/>
    </row>
    <row r="2" spans="1:9" ht="21" customHeight="1" thickBot="1">
      <c r="A2" s="66"/>
      <c r="B2" s="610" t="s">
        <v>99</v>
      </c>
      <c r="C2" s="610"/>
      <c r="D2" s="610"/>
      <c r="E2" s="276"/>
      <c r="F2" s="240"/>
      <c r="G2" s="276"/>
      <c r="H2" s="276"/>
      <c r="I2" s="205"/>
    </row>
    <row r="3" spans="2:9" ht="10.5" customHeight="1">
      <c r="B3" s="476" t="s">
        <v>100</v>
      </c>
      <c r="C3" s="614"/>
      <c r="D3" s="614"/>
      <c r="E3" s="477"/>
      <c r="F3" s="612" t="s">
        <v>725</v>
      </c>
      <c r="G3" s="594"/>
      <c r="H3" s="594"/>
      <c r="I3" s="613"/>
    </row>
    <row r="4" spans="2:9" ht="79.5" customHeight="1">
      <c r="B4" s="425"/>
      <c r="C4" s="428"/>
      <c r="D4" s="428"/>
      <c r="E4" s="426"/>
      <c r="F4" s="552"/>
      <c r="G4" s="602"/>
      <c r="H4" s="602"/>
      <c r="I4" s="603"/>
    </row>
    <row r="5" spans="2:14" ht="10.5" customHeight="1">
      <c r="B5" s="423" t="s">
        <v>275</v>
      </c>
      <c r="C5" s="611"/>
      <c r="D5" s="611"/>
      <c r="E5" s="424"/>
      <c r="F5" s="551" t="s">
        <v>911</v>
      </c>
      <c r="G5" s="600"/>
      <c r="H5" s="600"/>
      <c r="I5" s="601"/>
      <c r="N5" s="12"/>
    </row>
    <row r="6" spans="2:9" ht="69" customHeight="1">
      <c r="B6" s="492"/>
      <c r="C6" s="573"/>
      <c r="D6" s="573"/>
      <c r="E6" s="493"/>
      <c r="F6" s="552"/>
      <c r="G6" s="602"/>
      <c r="H6" s="602"/>
      <c r="I6" s="603"/>
    </row>
    <row r="7" spans="2:9" ht="21" customHeight="1">
      <c r="B7" s="604" t="s">
        <v>258</v>
      </c>
      <c r="C7" s="605"/>
      <c r="D7" s="605"/>
      <c r="E7" s="238" t="s">
        <v>259</v>
      </c>
      <c r="F7" s="441" t="s">
        <v>387</v>
      </c>
      <c r="G7" s="442"/>
      <c r="H7" s="442"/>
      <c r="I7" s="482"/>
    </row>
    <row r="8" spans="2:9" ht="21" customHeight="1">
      <c r="B8" s="604" t="s">
        <v>335</v>
      </c>
      <c r="C8" s="605"/>
      <c r="D8" s="605"/>
      <c r="E8" s="238" t="s">
        <v>588</v>
      </c>
      <c r="F8" s="441"/>
      <c r="G8" s="442"/>
      <c r="H8" s="442"/>
      <c r="I8" s="482"/>
    </row>
    <row r="9" spans="2:9" ht="21" customHeight="1">
      <c r="B9" s="604" t="s">
        <v>101</v>
      </c>
      <c r="C9" s="605"/>
      <c r="D9" s="605"/>
      <c r="E9" s="238" t="s">
        <v>589</v>
      </c>
      <c r="F9" s="441" t="s">
        <v>840</v>
      </c>
      <c r="G9" s="442"/>
      <c r="H9" s="442"/>
      <c r="I9" s="482"/>
    </row>
    <row r="10" spans="2:9" ht="21" customHeight="1">
      <c r="B10" s="604" t="s">
        <v>355</v>
      </c>
      <c r="C10" s="605"/>
      <c r="D10" s="605"/>
      <c r="E10" s="238" t="s">
        <v>590</v>
      </c>
      <c r="F10" s="441" t="s">
        <v>795</v>
      </c>
      <c r="G10" s="442"/>
      <c r="H10" s="442"/>
      <c r="I10" s="482"/>
    </row>
    <row r="11" spans="2:9" ht="21" customHeight="1">
      <c r="B11" s="604" t="s">
        <v>375</v>
      </c>
      <c r="C11" s="605"/>
      <c r="D11" s="605"/>
      <c r="E11" s="238" t="s">
        <v>590</v>
      </c>
      <c r="F11" s="441" t="s">
        <v>591</v>
      </c>
      <c r="G11" s="442"/>
      <c r="H11" s="442"/>
      <c r="I11" s="482"/>
    </row>
    <row r="12" spans="2:9" ht="21" customHeight="1">
      <c r="B12" s="591" t="s">
        <v>341</v>
      </c>
      <c r="C12" s="592"/>
      <c r="D12" s="592"/>
      <c r="E12" s="238" t="s">
        <v>588</v>
      </c>
      <c r="F12" s="441"/>
      <c r="G12" s="442"/>
      <c r="H12" s="442"/>
      <c r="I12" s="482"/>
    </row>
    <row r="13" spans="2:9" ht="75.75" customHeight="1">
      <c r="B13" s="67"/>
      <c r="C13" s="605" t="s">
        <v>327</v>
      </c>
      <c r="D13" s="605"/>
      <c r="E13" s="605"/>
      <c r="F13" s="438" t="s">
        <v>715</v>
      </c>
      <c r="G13" s="442"/>
      <c r="H13" s="442"/>
      <c r="I13" s="482"/>
    </row>
    <row r="14" spans="2:9" ht="21" customHeight="1">
      <c r="B14" s="68"/>
      <c r="C14" s="441" t="s">
        <v>371</v>
      </c>
      <c r="D14" s="442"/>
      <c r="E14" s="443"/>
      <c r="F14" s="441" t="s">
        <v>587</v>
      </c>
      <c r="G14" s="442"/>
      <c r="H14" s="442"/>
      <c r="I14" s="482"/>
    </row>
    <row r="15" spans="2:9" ht="21" customHeight="1">
      <c r="B15" s="604" t="s">
        <v>260</v>
      </c>
      <c r="C15" s="605"/>
      <c r="D15" s="605"/>
      <c r="E15" s="238" t="s">
        <v>589</v>
      </c>
      <c r="F15" s="441" t="s">
        <v>592</v>
      </c>
      <c r="G15" s="442"/>
      <c r="H15" s="442"/>
      <c r="I15" s="482"/>
    </row>
    <row r="16" spans="2:9" ht="41.25" customHeight="1">
      <c r="B16" s="604"/>
      <c r="C16" s="605"/>
      <c r="D16" s="605"/>
      <c r="E16" s="238" t="s">
        <v>267</v>
      </c>
      <c r="F16" s="441" t="s">
        <v>593</v>
      </c>
      <c r="G16" s="442"/>
      <c r="H16" s="442"/>
      <c r="I16" s="482"/>
    </row>
    <row r="17" spans="2:9" ht="36" customHeight="1">
      <c r="B17" s="618" t="s">
        <v>276</v>
      </c>
      <c r="C17" s="592"/>
      <c r="D17" s="592"/>
      <c r="E17" s="592"/>
      <c r="F17" s="438" t="s">
        <v>300</v>
      </c>
      <c r="G17" s="439"/>
      <c r="H17" s="439"/>
      <c r="I17" s="546"/>
    </row>
    <row r="18" spans="2:9" ht="138" customHeight="1">
      <c r="B18" s="496" t="s">
        <v>496</v>
      </c>
      <c r="C18" s="439"/>
      <c r="D18" s="439"/>
      <c r="E18" s="440"/>
      <c r="F18" s="438" t="s">
        <v>776</v>
      </c>
      <c r="G18" s="439"/>
      <c r="H18" s="439"/>
      <c r="I18" s="546"/>
    </row>
    <row r="19" spans="2:9" ht="100.5" customHeight="1" thickBot="1">
      <c r="B19" s="484" t="s">
        <v>495</v>
      </c>
      <c r="C19" s="448"/>
      <c r="D19" s="448"/>
      <c r="E19" s="485"/>
      <c r="F19" s="446" t="s">
        <v>729</v>
      </c>
      <c r="G19" s="448"/>
      <c r="H19" s="448"/>
      <c r="I19" s="449"/>
    </row>
    <row r="20" ht="21" customHeight="1">
      <c r="F20" s="281" t="s">
        <v>363</v>
      </c>
    </row>
    <row r="21" spans="1:9" ht="21" customHeight="1" thickBot="1">
      <c r="A21" s="9"/>
      <c r="B21" s="555" t="s">
        <v>454</v>
      </c>
      <c r="C21" s="555"/>
      <c r="D21" s="555"/>
      <c r="E21" s="555"/>
      <c r="F21" s="555"/>
      <c r="G21" s="555"/>
      <c r="H21" s="555"/>
      <c r="I21" s="555"/>
    </row>
    <row r="22" spans="1:9" ht="207.75" customHeight="1">
      <c r="A22" s="9"/>
      <c r="B22" s="593" t="s">
        <v>419</v>
      </c>
      <c r="C22" s="594"/>
      <c r="D22" s="595"/>
      <c r="E22" s="578" t="s">
        <v>796</v>
      </c>
      <c r="F22" s="579"/>
      <c r="G22" s="579"/>
      <c r="H22" s="579"/>
      <c r="I22" s="580"/>
    </row>
    <row r="23" spans="1:11" ht="43.5" customHeight="1">
      <c r="A23" s="9"/>
      <c r="B23" s="583" t="s">
        <v>521</v>
      </c>
      <c r="C23" s="584"/>
      <c r="D23" s="223" t="s">
        <v>522</v>
      </c>
      <c r="E23" s="438" t="s">
        <v>594</v>
      </c>
      <c r="F23" s="439"/>
      <c r="G23" s="439"/>
      <c r="H23" s="439"/>
      <c r="I23" s="546"/>
      <c r="K23" s="12"/>
    </row>
    <row r="24" spans="1:9" ht="43.5" customHeight="1">
      <c r="A24" s="9"/>
      <c r="B24" s="585"/>
      <c r="C24" s="586"/>
      <c r="D24" s="223" t="s">
        <v>523</v>
      </c>
      <c r="E24" s="438" t="s">
        <v>733</v>
      </c>
      <c r="F24" s="439"/>
      <c r="G24" s="439"/>
      <c r="H24" s="439"/>
      <c r="I24" s="546"/>
    </row>
    <row r="25" spans="1:9" ht="43.5" customHeight="1">
      <c r="A25" s="9"/>
      <c r="B25" s="585"/>
      <c r="C25" s="586"/>
      <c r="D25" s="223" t="s">
        <v>524</v>
      </c>
      <c r="E25" s="438" t="s">
        <v>595</v>
      </c>
      <c r="F25" s="439"/>
      <c r="G25" s="439"/>
      <c r="H25" s="439"/>
      <c r="I25" s="546"/>
    </row>
    <row r="26" spans="1:9" ht="43.5" customHeight="1">
      <c r="A26" s="9"/>
      <c r="B26" s="585"/>
      <c r="C26" s="586"/>
      <c r="D26" s="223" t="s">
        <v>525</v>
      </c>
      <c r="E26" s="438" t="s">
        <v>596</v>
      </c>
      <c r="F26" s="439"/>
      <c r="G26" s="439"/>
      <c r="H26" s="439"/>
      <c r="I26" s="546"/>
    </row>
    <row r="27" spans="1:9" ht="43.5" customHeight="1">
      <c r="A27" s="9"/>
      <c r="B27" s="585"/>
      <c r="C27" s="586"/>
      <c r="D27" s="223" t="s">
        <v>526</v>
      </c>
      <c r="E27" s="210" t="s">
        <v>330</v>
      </c>
      <c r="F27" s="439" t="s">
        <v>597</v>
      </c>
      <c r="G27" s="439"/>
      <c r="H27" s="439"/>
      <c r="I27" s="546"/>
    </row>
    <row r="28" spans="1:9" ht="43.5" customHeight="1">
      <c r="A28" s="9"/>
      <c r="B28" s="587"/>
      <c r="C28" s="588"/>
      <c r="D28" s="223" t="s">
        <v>527</v>
      </c>
      <c r="E28" s="210" t="s">
        <v>330</v>
      </c>
      <c r="F28" s="439" t="s">
        <v>598</v>
      </c>
      <c r="G28" s="439"/>
      <c r="H28" s="439"/>
      <c r="I28" s="546"/>
    </row>
    <row r="29" spans="1:9" ht="51.75" customHeight="1">
      <c r="A29" s="9"/>
      <c r="B29" s="641" t="s">
        <v>528</v>
      </c>
      <c r="C29" s="642"/>
      <c r="D29" s="223" t="s">
        <v>530</v>
      </c>
      <c r="E29" s="438" t="s">
        <v>599</v>
      </c>
      <c r="F29" s="439"/>
      <c r="G29" s="439"/>
      <c r="H29" s="439"/>
      <c r="I29" s="546"/>
    </row>
    <row r="30" spans="1:9" ht="36" customHeight="1">
      <c r="A30" s="9"/>
      <c r="B30" s="585"/>
      <c r="C30" s="586"/>
      <c r="D30" s="223" t="s">
        <v>531</v>
      </c>
      <c r="E30" s="438" t="s">
        <v>734</v>
      </c>
      <c r="F30" s="439"/>
      <c r="G30" s="439"/>
      <c r="H30" s="439"/>
      <c r="I30" s="546"/>
    </row>
    <row r="31" spans="1:9" ht="36" customHeight="1">
      <c r="A31" s="9"/>
      <c r="B31" s="587"/>
      <c r="C31" s="588"/>
      <c r="D31" s="223" t="s">
        <v>532</v>
      </c>
      <c r="E31" s="210" t="s">
        <v>330</v>
      </c>
      <c r="F31" s="439" t="s">
        <v>600</v>
      </c>
      <c r="G31" s="439"/>
      <c r="H31" s="439"/>
      <c r="I31" s="546"/>
    </row>
    <row r="32" spans="1:9" ht="36" customHeight="1">
      <c r="A32" s="9"/>
      <c r="B32" s="641" t="s">
        <v>533</v>
      </c>
      <c r="C32" s="642"/>
      <c r="D32" s="223" t="s">
        <v>534</v>
      </c>
      <c r="E32" s="210" t="s">
        <v>330</v>
      </c>
      <c r="F32" s="439" t="s">
        <v>601</v>
      </c>
      <c r="G32" s="439"/>
      <c r="H32" s="439"/>
      <c r="I32" s="546"/>
    </row>
    <row r="33" spans="1:9" ht="36" customHeight="1">
      <c r="A33" s="9"/>
      <c r="B33" s="587"/>
      <c r="C33" s="588"/>
      <c r="D33" s="223" t="s">
        <v>535</v>
      </c>
      <c r="E33" s="438" t="s">
        <v>602</v>
      </c>
      <c r="F33" s="439"/>
      <c r="G33" s="439"/>
      <c r="H33" s="439"/>
      <c r="I33" s="546"/>
    </row>
    <row r="34" spans="1:9" ht="254.25" customHeight="1">
      <c r="A34" s="9"/>
      <c r="B34" s="496" t="s">
        <v>412</v>
      </c>
      <c r="C34" s="439"/>
      <c r="D34" s="440"/>
      <c r="E34" s="456" t="s">
        <v>603</v>
      </c>
      <c r="F34" s="581"/>
      <c r="G34" s="581"/>
      <c r="H34" s="581"/>
      <c r="I34" s="582"/>
    </row>
    <row r="35" spans="1:9" ht="55.5" customHeight="1">
      <c r="A35" s="9"/>
      <c r="B35" s="496" t="s">
        <v>396</v>
      </c>
      <c r="C35" s="439"/>
      <c r="D35" s="440"/>
      <c r="E35" s="456" t="s">
        <v>604</v>
      </c>
      <c r="F35" s="581"/>
      <c r="G35" s="581"/>
      <c r="H35" s="581"/>
      <c r="I35" s="582"/>
    </row>
    <row r="36" spans="1:9" ht="36" customHeight="1">
      <c r="A36" s="9"/>
      <c r="B36" s="465" t="s">
        <v>423</v>
      </c>
      <c r="C36" s="643"/>
      <c r="D36" s="466"/>
      <c r="E36" s="231" t="s">
        <v>560</v>
      </c>
      <c r="F36" s="615"/>
      <c r="G36" s="615"/>
      <c r="H36" s="615"/>
      <c r="I36" s="616"/>
    </row>
    <row r="37" spans="1:9" ht="21" customHeight="1">
      <c r="A37" s="165"/>
      <c r="B37" s="650" t="s">
        <v>787</v>
      </c>
      <c r="C37" s="651"/>
      <c r="D37" s="652"/>
      <c r="E37" s="441" t="s">
        <v>102</v>
      </c>
      <c r="F37" s="443"/>
      <c r="G37" s="69" t="s">
        <v>560</v>
      </c>
      <c r="H37" s="70"/>
      <c r="I37" s="71"/>
    </row>
    <row r="38" spans="1:9" ht="21" customHeight="1">
      <c r="A38" s="165"/>
      <c r="B38" s="653"/>
      <c r="C38" s="615"/>
      <c r="D38" s="654"/>
      <c r="E38" s="441" t="s">
        <v>103</v>
      </c>
      <c r="F38" s="443"/>
      <c r="G38" s="195" t="s">
        <v>330</v>
      </c>
      <c r="H38" s="445"/>
      <c r="I38" s="480"/>
    </row>
    <row r="39" spans="1:9" ht="21" customHeight="1">
      <c r="A39" s="165"/>
      <c r="B39" s="653"/>
      <c r="C39" s="615"/>
      <c r="D39" s="654"/>
      <c r="E39" s="441" t="s">
        <v>104</v>
      </c>
      <c r="F39" s="443"/>
      <c r="G39" s="72" t="s">
        <v>330</v>
      </c>
      <c r="H39" s="73"/>
      <c r="I39" s="74"/>
    </row>
    <row r="40" spans="1:9" ht="21" customHeight="1">
      <c r="A40" s="165"/>
      <c r="B40" s="653"/>
      <c r="C40" s="615"/>
      <c r="D40" s="654"/>
      <c r="E40" s="441" t="s">
        <v>105</v>
      </c>
      <c r="F40" s="443"/>
      <c r="G40" s="195" t="s">
        <v>330</v>
      </c>
      <c r="H40" s="196"/>
      <c r="I40" s="220"/>
    </row>
    <row r="41" spans="1:9" ht="36" customHeight="1">
      <c r="A41" s="165"/>
      <c r="B41" s="653"/>
      <c r="C41" s="615"/>
      <c r="D41" s="654"/>
      <c r="E41" s="223" t="s">
        <v>106</v>
      </c>
      <c r="F41" s="195"/>
      <c r="G41" s="195" t="s">
        <v>560</v>
      </c>
      <c r="H41" s="196"/>
      <c r="I41" s="220"/>
    </row>
    <row r="42" spans="1:14" ht="36" customHeight="1">
      <c r="A42" s="165"/>
      <c r="B42" s="653"/>
      <c r="C42" s="615"/>
      <c r="D42" s="654"/>
      <c r="E42" s="223" t="s">
        <v>107</v>
      </c>
      <c r="F42" s="229" t="s">
        <v>606</v>
      </c>
      <c r="G42" s="72" t="s">
        <v>330</v>
      </c>
      <c r="H42" s="73"/>
      <c r="I42" s="74"/>
      <c r="N42" s="12"/>
    </row>
    <row r="43" spans="1:9" ht="36" customHeight="1">
      <c r="A43" s="165"/>
      <c r="B43" s="653"/>
      <c r="C43" s="615"/>
      <c r="D43" s="654"/>
      <c r="E43" s="213" t="s">
        <v>512</v>
      </c>
      <c r="F43" s="223" t="s">
        <v>605</v>
      </c>
      <c r="G43" s="196" t="s">
        <v>330</v>
      </c>
      <c r="H43" s="196"/>
      <c r="I43" s="220"/>
    </row>
    <row r="44" spans="1:9" ht="36" customHeight="1">
      <c r="A44" s="165"/>
      <c r="B44" s="653"/>
      <c r="C44" s="615"/>
      <c r="D44" s="654"/>
      <c r="E44" s="213" t="s">
        <v>808</v>
      </c>
      <c r="F44" s="223" t="s">
        <v>605</v>
      </c>
      <c r="G44" s="70" t="s">
        <v>330</v>
      </c>
      <c r="H44" s="70"/>
      <c r="I44" s="71"/>
    </row>
    <row r="45" spans="1:9" ht="21" customHeight="1">
      <c r="A45" s="165"/>
      <c r="B45" s="653"/>
      <c r="C45" s="615"/>
      <c r="D45" s="654"/>
      <c r="E45" s="644" t="s">
        <v>788</v>
      </c>
      <c r="F45" s="644"/>
      <c r="G45" s="166" t="s">
        <v>560</v>
      </c>
      <c r="H45" s="167"/>
      <c r="I45" s="168"/>
    </row>
    <row r="46" spans="1:9" ht="21" customHeight="1">
      <c r="A46" s="165"/>
      <c r="B46" s="653"/>
      <c r="C46" s="615"/>
      <c r="D46" s="654"/>
      <c r="E46" s="644" t="s">
        <v>789</v>
      </c>
      <c r="F46" s="644"/>
      <c r="G46" s="166" t="s">
        <v>330</v>
      </c>
      <c r="H46" s="167"/>
      <c r="I46" s="168"/>
    </row>
    <row r="47" spans="1:9" ht="21" customHeight="1">
      <c r="A47" s="165"/>
      <c r="B47" s="653"/>
      <c r="C47" s="615"/>
      <c r="D47" s="654"/>
      <c r="E47" s="617" t="s">
        <v>790</v>
      </c>
      <c r="F47" s="617"/>
      <c r="G47" s="198" t="s">
        <v>560</v>
      </c>
      <c r="H47" s="199"/>
      <c r="I47" s="200"/>
    </row>
    <row r="48" spans="1:9" ht="21" customHeight="1">
      <c r="A48" s="165"/>
      <c r="B48" s="653"/>
      <c r="C48" s="615"/>
      <c r="D48" s="654"/>
      <c r="E48" s="441" t="s">
        <v>769</v>
      </c>
      <c r="F48" s="443"/>
      <c r="G48" s="195" t="s">
        <v>330</v>
      </c>
      <c r="H48" s="196"/>
      <c r="I48" s="220"/>
    </row>
    <row r="49" spans="1:9" ht="36" customHeight="1">
      <c r="A49" s="165"/>
      <c r="B49" s="653"/>
      <c r="C49" s="615"/>
      <c r="D49" s="654"/>
      <c r="E49" s="293" t="s">
        <v>885</v>
      </c>
      <c r="F49" s="223"/>
      <c r="G49" s="72" t="s">
        <v>560</v>
      </c>
      <c r="H49" s="73"/>
      <c r="I49" s="74"/>
    </row>
    <row r="50" spans="1:9" ht="21" customHeight="1">
      <c r="A50" s="165"/>
      <c r="B50" s="653"/>
      <c r="C50" s="615"/>
      <c r="D50" s="654"/>
      <c r="E50" s="441" t="s">
        <v>763</v>
      </c>
      <c r="F50" s="443"/>
      <c r="G50" s="195" t="s">
        <v>330</v>
      </c>
      <c r="H50" s="196"/>
      <c r="I50" s="220"/>
    </row>
    <row r="51" spans="1:9" ht="36" customHeight="1">
      <c r="A51" s="165"/>
      <c r="B51" s="653"/>
      <c r="C51" s="615"/>
      <c r="D51" s="654"/>
      <c r="E51" s="294" t="s">
        <v>886</v>
      </c>
      <c r="F51" s="223"/>
      <c r="G51" s="195" t="s">
        <v>560</v>
      </c>
      <c r="H51" s="196"/>
      <c r="I51" s="220"/>
    </row>
    <row r="52" spans="1:9" ht="21" customHeight="1">
      <c r="A52" s="165"/>
      <c r="B52" s="655"/>
      <c r="C52" s="656"/>
      <c r="D52" s="657"/>
      <c r="E52" s="658" t="s">
        <v>866</v>
      </c>
      <c r="F52" s="659"/>
      <c r="G52" s="195" t="s">
        <v>330</v>
      </c>
      <c r="H52" s="196"/>
      <c r="I52" s="220"/>
    </row>
    <row r="53" spans="2:9" ht="21" customHeight="1">
      <c r="B53" s="463" t="s">
        <v>731</v>
      </c>
      <c r="C53" s="602"/>
      <c r="D53" s="464"/>
      <c r="E53" s="536"/>
      <c r="F53" s="643" t="s">
        <v>323</v>
      </c>
      <c r="G53" s="643"/>
      <c r="H53" s="643"/>
      <c r="I53" s="74"/>
    </row>
    <row r="54" spans="2:9" ht="21" customHeight="1" thickBot="1">
      <c r="B54" s="518"/>
      <c r="C54" s="447"/>
      <c r="D54" s="519"/>
      <c r="E54" s="609"/>
      <c r="F54" s="75">
        <v>2.5</v>
      </c>
      <c r="G54" s="75" t="s">
        <v>324</v>
      </c>
      <c r="H54" s="75" t="s">
        <v>359</v>
      </c>
      <c r="I54" s="76"/>
    </row>
    <row r="55" ht="21" customHeight="1"/>
    <row r="56" spans="2:6" ht="21" customHeight="1">
      <c r="B56" s="610" t="s">
        <v>377</v>
      </c>
      <c r="C56" s="610"/>
      <c r="D56" s="610"/>
      <c r="E56" s="610"/>
      <c r="F56" s="610"/>
    </row>
    <row r="57" spans="2:9" ht="21" customHeight="1" thickBot="1">
      <c r="B57" s="437" t="s">
        <v>509</v>
      </c>
      <c r="C57" s="437"/>
      <c r="D57" s="437"/>
      <c r="E57" s="437"/>
      <c r="F57" s="437"/>
      <c r="G57" s="280"/>
      <c r="H57" s="280"/>
      <c r="I57" s="280"/>
    </row>
    <row r="58" spans="2:10" ht="21" customHeight="1">
      <c r="B58" s="476" t="s">
        <v>360</v>
      </c>
      <c r="C58" s="614"/>
      <c r="D58" s="477"/>
      <c r="E58" s="77" t="s">
        <v>351</v>
      </c>
      <c r="F58" s="614"/>
      <c r="G58" s="614"/>
      <c r="H58" s="614"/>
      <c r="I58" s="625"/>
      <c r="J58" s="73"/>
    </row>
    <row r="59" spans="2:10" ht="21" customHeight="1">
      <c r="B59" s="492"/>
      <c r="C59" s="573"/>
      <c r="D59" s="493"/>
      <c r="E59" s="572"/>
      <c r="F59" s="573"/>
      <c r="G59" s="573"/>
      <c r="H59" s="573"/>
      <c r="I59" s="574"/>
      <c r="J59" s="73"/>
    </row>
    <row r="60" spans="2:10" ht="21" customHeight="1">
      <c r="B60" s="530" t="s">
        <v>73</v>
      </c>
      <c r="C60" s="540"/>
      <c r="D60" s="540"/>
      <c r="E60" s="248"/>
      <c r="F60" s="249"/>
      <c r="G60" s="249"/>
      <c r="H60" s="78"/>
      <c r="I60" s="79"/>
      <c r="J60" s="73"/>
    </row>
    <row r="61" spans="2:9" ht="21" customHeight="1">
      <c r="B61" s="562"/>
      <c r="C61" s="606"/>
      <c r="D61" s="606"/>
      <c r="E61" s="427"/>
      <c r="F61" s="428"/>
      <c r="G61" s="428"/>
      <c r="H61" s="428"/>
      <c r="I61" s="429"/>
    </row>
    <row r="62" spans="2:9" ht="21" customHeight="1">
      <c r="B62" s="530" t="s">
        <v>361</v>
      </c>
      <c r="C62" s="540"/>
      <c r="D62" s="540"/>
      <c r="E62" s="72" t="s">
        <v>464</v>
      </c>
      <c r="F62" s="573"/>
      <c r="G62" s="573"/>
      <c r="H62" s="573"/>
      <c r="I62" s="574"/>
    </row>
    <row r="63" spans="2:9" ht="21" customHeight="1">
      <c r="B63" s="562"/>
      <c r="C63" s="606"/>
      <c r="D63" s="606"/>
      <c r="E63" s="427"/>
      <c r="F63" s="428"/>
      <c r="G63" s="428"/>
      <c r="H63" s="428"/>
      <c r="I63" s="429"/>
    </row>
    <row r="64" spans="2:9" ht="21" customHeight="1" thickBot="1">
      <c r="B64" s="619" t="s">
        <v>378</v>
      </c>
      <c r="C64" s="620"/>
      <c r="D64" s="621"/>
      <c r="E64" s="622"/>
      <c r="F64" s="623"/>
      <c r="G64" s="623"/>
      <c r="H64" s="623"/>
      <c r="I64" s="624"/>
    </row>
    <row r="65" ht="21" customHeight="1"/>
    <row r="66" spans="2:6" ht="21" customHeight="1">
      <c r="B66" s="610" t="s">
        <v>380</v>
      </c>
      <c r="C66" s="610"/>
      <c r="D66" s="610"/>
      <c r="E66" s="610"/>
      <c r="F66" s="610"/>
    </row>
    <row r="67" spans="2:9" ht="21" customHeight="1" thickBot="1">
      <c r="B67" s="437" t="s">
        <v>510</v>
      </c>
      <c r="C67" s="437"/>
      <c r="D67" s="437"/>
      <c r="E67" s="437"/>
      <c r="F67" s="437"/>
      <c r="G67" s="437"/>
      <c r="H67" s="437"/>
      <c r="I67" s="437"/>
    </row>
    <row r="68" spans="2:9" ht="21" customHeight="1">
      <c r="B68" s="476" t="s">
        <v>360</v>
      </c>
      <c r="C68" s="614"/>
      <c r="D68" s="477"/>
      <c r="E68" s="77" t="s">
        <v>353</v>
      </c>
      <c r="F68" s="614"/>
      <c r="G68" s="614"/>
      <c r="H68" s="614"/>
      <c r="I68" s="625"/>
    </row>
    <row r="69" spans="2:9" ht="21" customHeight="1">
      <c r="B69" s="492"/>
      <c r="C69" s="573"/>
      <c r="D69" s="493"/>
      <c r="E69" s="572"/>
      <c r="F69" s="573"/>
      <c r="G69" s="573"/>
      <c r="H69" s="573"/>
      <c r="I69" s="574"/>
    </row>
    <row r="70" spans="2:9" ht="21" customHeight="1">
      <c r="B70" s="530" t="s">
        <v>73</v>
      </c>
      <c r="C70" s="540"/>
      <c r="D70" s="540"/>
      <c r="E70" s="637"/>
      <c r="F70" s="638"/>
      <c r="G70" s="638"/>
      <c r="H70" s="638"/>
      <c r="I70" s="639"/>
    </row>
    <row r="71" spans="2:9" ht="28.5" customHeight="1">
      <c r="B71" s="562"/>
      <c r="C71" s="606"/>
      <c r="D71" s="606"/>
      <c r="E71" s="427"/>
      <c r="F71" s="428"/>
      <c r="G71" s="428"/>
      <c r="H71" s="428"/>
      <c r="I71" s="429"/>
    </row>
    <row r="72" spans="2:9" ht="21" customHeight="1">
      <c r="B72" s="530" t="s">
        <v>361</v>
      </c>
      <c r="C72" s="540"/>
      <c r="D72" s="540"/>
      <c r="E72" s="72" t="s">
        <v>351</v>
      </c>
      <c r="F72" s="573"/>
      <c r="G72" s="573"/>
      <c r="H72" s="573"/>
      <c r="I72" s="574"/>
    </row>
    <row r="73" spans="2:9" ht="13.5">
      <c r="B73" s="562"/>
      <c r="C73" s="606"/>
      <c r="D73" s="606"/>
      <c r="E73" s="427"/>
      <c r="F73" s="428"/>
      <c r="G73" s="428"/>
      <c r="H73" s="428"/>
      <c r="I73" s="429"/>
    </row>
    <row r="74" spans="2:9" ht="21" customHeight="1" thickBot="1">
      <c r="B74" s="619" t="s">
        <v>379</v>
      </c>
      <c r="C74" s="620"/>
      <c r="D74" s="621"/>
      <c r="E74" s="622"/>
      <c r="F74" s="623"/>
      <c r="G74" s="623"/>
      <c r="H74" s="623"/>
      <c r="I74" s="624"/>
    </row>
    <row r="75" spans="2:9" ht="21" customHeight="1">
      <c r="B75" s="251"/>
      <c r="C75" s="251"/>
      <c r="D75" s="251"/>
      <c r="E75" s="242"/>
      <c r="F75" s="242"/>
      <c r="G75" s="242"/>
      <c r="H75" s="242"/>
      <c r="I75" s="242"/>
    </row>
    <row r="76" spans="2:5" ht="28.5" customHeight="1" thickBot="1">
      <c r="B76" s="437" t="s">
        <v>391</v>
      </c>
      <c r="C76" s="437"/>
      <c r="D76" s="437"/>
      <c r="E76" s="437"/>
    </row>
    <row r="77" spans="2:9" ht="21" customHeight="1">
      <c r="B77" s="629" t="s">
        <v>108</v>
      </c>
      <c r="C77" s="630"/>
      <c r="D77" s="631"/>
      <c r="E77" s="503" t="s">
        <v>607</v>
      </c>
      <c r="F77" s="640"/>
      <c r="G77" s="640"/>
      <c r="H77" s="80"/>
      <c r="I77" s="81"/>
    </row>
    <row r="78" spans="2:9" ht="29.25" customHeight="1" thickBot="1">
      <c r="B78" s="423"/>
      <c r="C78" s="611"/>
      <c r="D78" s="424"/>
      <c r="E78" s="82" t="s">
        <v>328</v>
      </c>
      <c r="F78" s="611"/>
      <c r="G78" s="611"/>
      <c r="H78" s="611"/>
      <c r="I78" s="626"/>
    </row>
    <row r="79" spans="2:9" ht="21" customHeight="1">
      <c r="B79" s="593" t="s">
        <v>376</v>
      </c>
      <c r="C79" s="594"/>
      <c r="D79" s="595"/>
      <c r="E79" s="234" t="s">
        <v>39</v>
      </c>
      <c r="F79" s="576" t="s">
        <v>608</v>
      </c>
      <c r="G79" s="576"/>
      <c r="H79" s="576"/>
      <c r="I79" s="577"/>
    </row>
    <row r="80" spans="2:9" ht="21" customHeight="1">
      <c r="B80" s="465"/>
      <c r="C80" s="643"/>
      <c r="D80" s="466"/>
      <c r="E80" s="229" t="s">
        <v>109</v>
      </c>
      <c r="F80" s="570" t="s">
        <v>609</v>
      </c>
      <c r="G80" s="570"/>
      <c r="H80" s="570"/>
      <c r="I80" s="571"/>
    </row>
    <row r="81" spans="2:9" ht="21" customHeight="1">
      <c r="B81" s="465"/>
      <c r="C81" s="643"/>
      <c r="D81" s="466"/>
      <c r="E81" s="229" t="s">
        <v>110</v>
      </c>
      <c r="F81" s="570" t="s">
        <v>610</v>
      </c>
      <c r="G81" s="570"/>
      <c r="H81" s="570"/>
      <c r="I81" s="571"/>
    </row>
    <row r="82" spans="2:9" ht="21" customHeight="1">
      <c r="B82" s="465"/>
      <c r="C82" s="643"/>
      <c r="D82" s="466"/>
      <c r="E82" s="570" t="s">
        <v>111</v>
      </c>
      <c r="F82" s="441" t="s">
        <v>611</v>
      </c>
      <c r="G82" s="442"/>
      <c r="H82" s="73"/>
      <c r="I82" s="74"/>
    </row>
    <row r="83" spans="2:9" ht="20.25" customHeight="1">
      <c r="B83" s="465"/>
      <c r="C83" s="643"/>
      <c r="D83" s="466"/>
      <c r="E83" s="570"/>
      <c r="F83" s="219" t="s">
        <v>328</v>
      </c>
      <c r="G83" s="442"/>
      <c r="H83" s="442"/>
      <c r="I83" s="482"/>
    </row>
    <row r="84" spans="2:9" ht="21" customHeight="1">
      <c r="B84" s="465"/>
      <c r="C84" s="643"/>
      <c r="D84" s="466"/>
      <c r="E84" s="229" t="s">
        <v>39</v>
      </c>
      <c r="F84" s="539" t="s">
        <v>612</v>
      </c>
      <c r="G84" s="570"/>
      <c r="H84" s="570"/>
      <c r="I84" s="571"/>
    </row>
    <row r="85" spans="2:9" ht="21" customHeight="1">
      <c r="B85" s="465"/>
      <c r="C85" s="643"/>
      <c r="D85" s="466"/>
      <c r="E85" s="229" t="s">
        <v>109</v>
      </c>
      <c r="F85" s="570" t="s">
        <v>613</v>
      </c>
      <c r="G85" s="570"/>
      <c r="H85" s="570"/>
      <c r="I85" s="571"/>
    </row>
    <row r="86" spans="2:9" ht="63.75" customHeight="1">
      <c r="B86" s="465"/>
      <c r="C86" s="643"/>
      <c r="D86" s="466"/>
      <c r="E86" s="229" t="s">
        <v>110</v>
      </c>
      <c r="F86" s="438" t="s">
        <v>614</v>
      </c>
      <c r="G86" s="439"/>
      <c r="H86" s="439"/>
      <c r="I86" s="546"/>
    </row>
    <row r="87" spans="2:9" ht="21" customHeight="1">
      <c r="B87" s="465"/>
      <c r="C87" s="643"/>
      <c r="D87" s="466"/>
      <c r="E87" s="570" t="s">
        <v>111</v>
      </c>
      <c r="F87" s="441" t="s">
        <v>618</v>
      </c>
      <c r="G87" s="442"/>
      <c r="H87" s="73"/>
      <c r="I87" s="74"/>
    </row>
    <row r="88" spans="2:9" ht="21" customHeight="1">
      <c r="B88" s="465"/>
      <c r="C88" s="643"/>
      <c r="D88" s="466"/>
      <c r="E88" s="570"/>
      <c r="F88" s="219" t="s">
        <v>328</v>
      </c>
      <c r="G88" s="442" t="s">
        <v>622</v>
      </c>
      <c r="H88" s="442"/>
      <c r="I88" s="482"/>
    </row>
    <row r="89" spans="2:9" ht="21" customHeight="1">
      <c r="B89" s="465"/>
      <c r="C89" s="643"/>
      <c r="D89" s="466"/>
      <c r="E89" s="229" t="s">
        <v>39</v>
      </c>
      <c r="F89" s="539" t="s">
        <v>615</v>
      </c>
      <c r="G89" s="570"/>
      <c r="H89" s="570"/>
      <c r="I89" s="571"/>
    </row>
    <row r="90" spans="2:9" ht="21" customHeight="1">
      <c r="B90" s="465"/>
      <c r="C90" s="643"/>
      <c r="D90" s="466"/>
      <c r="E90" s="229" t="s">
        <v>109</v>
      </c>
      <c r="F90" s="570" t="s">
        <v>616</v>
      </c>
      <c r="G90" s="570"/>
      <c r="H90" s="570"/>
      <c r="I90" s="571"/>
    </row>
    <row r="91" spans="2:9" ht="36" customHeight="1">
      <c r="B91" s="465"/>
      <c r="C91" s="643"/>
      <c r="D91" s="466"/>
      <c r="E91" s="229" t="s">
        <v>110</v>
      </c>
      <c r="F91" s="438" t="s">
        <v>617</v>
      </c>
      <c r="G91" s="439"/>
      <c r="H91" s="439"/>
      <c r="I91" s="546"/>
    </row>
    <row r="92" spans="2:9" ht="21" customHeight="1">
      <c r="B92" s="465"/>
      <c r="C92" s="643"/>
      <c r="D92" s="466"/>
      <c r="E92" s="570" t="s">
        <v>111</v>
      </c>
      <c r="F92" s="441" t="s">
        <v>618</v>
      </c>
      <c r="G92" s="442"/>
      <c r="H92" s="73"/>
      <c r="I92" s="74"/>
    </row>
    <row r="93" spans="2:9" ht="21" customHeight="1">
      <c r="B93" s="465"/>
      <c r="C93" s="643"/>
      <c r="D93" s="466"/>
      <c r="E93" s="570"/>
      <c r="F93" s="219" t="s">
        <v>328</v>
      </c>
      <c r="G93" s="442" t="s">
        <v>622</v>
      </c>
      <c r="H93" s="442"/>
      <c r="I93" s="482"/>
    </row>
    <row r="94" spans="2:9" ht="21" customHeight="1">
      <c r="B94" s="465"/>
      <c r="C94" s="643"/>
      <c r="D94" s="466"/>
      <c r="E94" s="229" t="s">
        <v>39</v>
      </c>
      <c r="F94" s="539" t="s">
        <v>619</v>
      </c>
      <c r="G94" s="570"/>
      <c r="H94" s="570"/>
      <c r="I94" s="571"/>
    </row>
    <row r="95" spans="2:9" ht="21" customHeight="1">
      <c r="B95" s="465"/>
      <c r="C95" s="643"/>
      <c r="D95" s="466"/>
      <c r="E95" s="229" t="s">
        <v>109</v>
      </c>
      <c r="F95" s="570" t="s">
        <v>620</v>
      </c>
      <c r="G95" s="570"/>
      <c r="H95" s="570"/>
      <c r="I95" s="571"/>
    </row>
    <row r="96" spans="2:9" ht="107.25" customHeight="1">
      <c r="B96" s="465"/>
      <c r="C96" s="643"/>
      <c r="D96" s="466"/>
      <c r="E96" s="229" t="s">
        <v>110</v>
      </c>
      <c r="F96" s="438" t="s">
        <v>621</v>
      </c>
      <c r="G96" s="439"/>
      <c r="H96" s="439"/>
      <c r="I96" s="546"/>
    </row>
    <row r="97" spans="2:9" ht="21" customHeight="1">
      <c r="B97" s="465"/>
      <c r="C97" s="643"/>
      <c r="D97" s="466"/>
      <c r="E97" s="570" t="s">
        <v>111</v>
      </c>
      <c r="F97" s="441" t="s">
        <v>618</v>
      </c>
      <c r="G97" s="442"/>
      <c r="H97" s="73"/>
      <c r="I97" s="74"/>
    </row>
    <row r="98" spans="2:9" ht="21" customHeight="1">
      <c r="B98" s="465"/>
      <c r="C98" s="643"/>
      <c r="D98" s="466"/>
      <c r="E98" s="570"/>
      <c r="F98" s="219" t="s">
        <v>328</v>
      </c>
      <c r="G98" s="442" t="s">
        <v>622</v>
      </c>
      <c r="H98" s="442"/>
      <c r="I98" s="482"/>
    </row>
    <row r="99" spans="2:9" ht="21" customHeight="1">
      <c r="B99" s="465"/>
      <c r="C99" s="643"/>
      <c r="D99" s="466"/>
      <c r="E99" s="229" t="s">
        <v>39</v>
      </c>
      <c r="F99" s="539" t="s">
        <v>623</v>
      </c>
      <c r="G99" s="570"/>
      <c r="H99" s="570"/>
      <c r="I99" s="571"/>
    </row>
    <row r="100" spans="2:9" ht="21" customHeight="1">
      <c r="B100" s="465"/>
      <c r="C100" s="643"/>
      <c r="D100" s="466"/>
      <c r="E100" s="229" t="s">
        <v>109</v>
      </c>
      <c r="F100" s="570" t="s">
        <v>624</v>
      </c>
      <c r="G100" s="570"/>
      <c r="H100" s="570"/>
      <c r="I100" s="571"/>
    </row>
    <row r="101" spans="2:9" ht="39" customHeight="1">
      <c r="B101" s="465"/>
      <c r="C101" s="643"/>
      <c r="D101" s="466"/>
      <c r="E101" s="229" t="s">
        <v>110</v>
      </c>
      <c r="F101" s="438" t="s">
        <v>625</v>
      </c>
      <c r="G101" s="439"/>
      <c r="H101" s="439"/>
      <c r="I101" s="546"/>
    </row>
    <row r="102" spans="2:9" ht="21" customHeight="1">
      <c r="B102" s="465"/>
      <c r="C102" s="643"/>
      <c r="D102" s="466"/>
      <c r="E102" s="570" t="s">
        <v>111</v>
      </c>
      <c r="F102" s="441" t="s">
        <v>618</v>
      </c>
      <c r="G102" s="442"/>
      <c r="H102" s="73"/>
      <c r="I102" s="74"/>
    </row>
    <row r="103" spans="2:9" ht="21" customHeight="1" thickBot="1">
      <c r="B103" s="619"/>
      <c r="C103" s="620"/>
      <c r="D103" s="621"/>
      <c r="E103" s="609"/>
      <c r="F103" s="83" t="s">
        <v>328</v>
      </c>
      <c r="G103" s="448" t="s">
        <v>622</v>
      </c>
      <c r="H103" s="448"/>
      <c r="I103" s="449"/>
    </row>
    <row r="104" spans="2:9" ht="21" customHeight="1">
      <c r="B104" s="593" t="s">
        <v>730</v>
      </c>
      <c r="C104" s="594"/>
      <c r="D104" s="595"/>
      <c r="E104" s="234" t="s">
        <v>39</v>
      </c>
      <c r="F104" s="575" t="s">
        <v>626</v>
      </c>
      <c r="G104" s="576"/>
      <c r="H104" s="576"/>
      <c r="I104" s="577"/>
    </row>
    <row r="105" spans="2:9" ht="21" customHeight="1">
      <c r="B105" s="465"/>
      <c r="C105" s="643"/>
      <c r="D105" s="466"/>
      <c r="E105" s="229" t="s">
        <v>109</v>
      </c>
      <c r="F105" s="570" t="s">
        <v>627</v>
      </c>
      <c r="G105" s="570"/>
      <c r="H105" s="570"/>
      <c r="I105" s="571"/>
    </row>
    <row r="106" spans="2:9" ht="122.25" customHeight="1">
      <c r="B106" s="465"/>
      <c r="C106" s="643"/>
      <c r="D106" s="466"/>
      <c r="E106" s="229" t="s">
        <v>110</v>
      </c>
      <c r="F106" s="438" t="s">
        <v>628</v>
      </c>
      <c r="G106" s="439"/>
      <c r="H106" s="439"/>
      <c r="I106" s="546"/>
    </row>
    <row r="107" spans="2:9" ht="21" customHeight="1">
      <c r="B107" s="465"/>
      <c r="C107" s="643"/>
      <c r="D107" s="466"/>
      <c r="E107" s="570" t="s">
        <v>111</v>
      </c>
      <c r="F107" s="441" t="s">
        <v>618</v>
      </c>
      <c r="G107" s="442"/>
      <c r="H107" s="73"/>
      <c r="I107" s="74"/>
    </row>
    <row r="108" spans="2:9" ht="21" customHeight="1">
      <c r="B108" s="465"/>
      <c r="C108" s="643"/>
      <c r="D108" s="466"/>
      <c r="E108" s="570"/>
      <c r="F108" s="219" t="s">
        <v>328</v>
      </c>
      <c r="G108" s="442" t="s">
        <v>622</v>
      </c>
      <c r="H108" s="442"/>
      <c r="I108" s="482"/>
    </row>
    <row r="109" spans="2:9" ht="20.25" customHeight="1">
      <c r="B109" s="465"/>
      <c r="C109" s="643"/>
      <c r="D109" s="466"/>
      <c r="E109" s="229" t="s">
        <v>39</v>
      </c>
      <c r="F109" s="539" t="s">
        <v>629</v>
      </c>
      <c r="G109" s="570"/>
      <c r="H109" s="570"/>
      <c r="I109" s="571"/>
    </row>
    <row r="110" spans="2:9" ht="21" customHeight="1">
      <c r="B110" s="465"/>
      <c r="C110" s="643"/>
      <c r="D110" s="466"/>
      <c r="E110" s="229" t="s">
        <v>109</v>
      </c>
      <c r="F110" s="570" t="s">
        <v>630</v>
      </c>
      <c r="G110" s="570"/>
      <c r="H110" s="570"/>
      <c r="I110" s="571"/>
    </row>
    <row r="111" spans="2:9" ht="21" customHeight="1">
      <c r="B111" s="465"/>
      <c r="C111" s="643"/>
      <c r="D111" s="466"/>
      <c r="E111" s="229" t="s">
        <v>110</v>
      </c>
      <c r="F111" s="438" t="s">
        <v>631</v>
      </c>
      <c r="G111" s="439"/>
      <c r="H111" s="439"/>
      <c r="I111" s="546"/>
    </row>
    <row r="112" spans="2:9" ht="21" customHeight="1">
      <c r="B112" s="465"/>
      <c r="C112" s="643"/>
      <c r="D112" s="466"/>
      <c r="E112" s="570" t="s">
        <v>111</v>
      </c>
      <c r="F112" s="441" t="s">
        <v>618</v>
      </c>
      <c r="G112" s="442"/>
      <c r="H112" s="73"/>
      <c r="I112" s="74"/>
    </row>
    <row r="113" spans="2:9" ht="21" customHeight="1">
      <c r="B113" s="463"/>
      <c r="C113" s="602"/>
      <c r="D113" s="464"/>
      <c r="E113" s="570"/>
      <c r="F113" s="219" t="s">
        <v>328</v>
      </c>
      <c r="G113" s="442" t="s">
        <v>622</v>
      </c>
      <c r="H113" s="442"/>
      <c r="I113" s="482"/>
    </row>
    <row r="114" spans="2:9" ht="21" customHeight="1">
      <c r="B114" s="472" t="s">
        <v>112</v>
      </c>
      <c r="C114" s="442"/>
      <c r="D114" s="443"/>
      <c r="E114" s="321" t="s">
        <v>39</v>
      </c>
      <c r="F114" s="570" t="s">
        <v>929</v>
      </c>
      <c r="G114" s="570"/>
      <c r="H114" s="570"/>
      <c r="I114" s="571"/>
    </row>
    <row r="115" spans="2:9" ht="21" customHeight="1">
      <c r="B115" s="472"/>
      <c r="C115" s="442"/>
      <c r="D115" s="443"/>
      <c r="E115" s="321" t="s">
        <v>109</v>
      </c>
      <c r="F115" s="570" t="s">
        <v>930</v>
      </c>
      <c r="G115" s="570"/>
      <c r="H115" s="570"/>
      <c r="I115" s="571"/>
    </row>
    <row r="116" spans="2:9" ht="21" customHeight="1">
      <c r="B116" s="472"/>
      <c r="C116" s="442"/>
      <c r="D116" s="443"/>
      <c r="E116" s="570" t="s">
        <v>111</v>
      </c>
      <c r="F116" s="441" t="s">
        <v>611</v>
      </c>
      <c r="G116" s="442"/>
      <c r="H116" s="73"/>
      <c r="I116" s="74"/>
    </row>
    <row r="117" spans="2:9" ht="21" customHeight="1" thickBot="1">
      <c r="B117" s="484"/>
      <c r="C117" s="448"/>
      <c r="D117" s="485"/>
      <c r="E117" s="609"/>
      <c r="F117" s="83" t="s">
        <v>328</v>
      </c>
      <c r="G117" s="448"/>
      <c r="H117" s="448"/>
      <c r="I117" s="449"/>
    </row>
    <row r="118" ht="21" customHeight="1"/>
    <row r="119" spans="2:9" ht="21" customHeight="1" thickBot="1">
      <c r="B119" s="555" t="s">
        <v>511</v>
      </c>
      <c r="C119" s="555"/>
      <c r="D119" s="555"/>
      <c r="E119" s="555"/>
      <c r="F119" s="555"/>
      <c r="G119" s="555"/>
      <c r="H119" s="84"/>
      <c r="I119" s="84"/>
    </row>
    <row r="120" spans="2:9" ht="21" customHeight="1">
      <c r="B120" s="629" t="s">
        <v>113</v>
      </c>
      <c r="C120" s="630"/>
      <c r="D120" s="630"/>
      <c r="E120" s="631"/>
      <c r="F120" s="632" t="s">
        <v>618</v>
      </c>
      <c r="G120" s="630"/>
      <c r="H120" s="80"/>
      <c r="I120" s="81"/>
    </row>
    <row r="121" spans="2:9" ht="33.75" customHeight="1">
      <c r="B121" s="472"/>
      <c r="C121" s="442"/>
      <c r="D121" s="442"/>
      <c r="E121" s="443"/>
      <c r="F121" s="225" t="s">
        <v>328</v>
      </c>
      <c r="G121" s="596" t="s">
        <v>637</v>
      </c>
      <c r="H121" s="542"/>
      <c r="I121" s="597"/>
    </row>
    <row r="122" spans="2:9" ht="184.5" customHeight="1">
      <c r="B122" s="472" t="s">
        <v>114</v>
      </c>
      <c r="C122" s="442"/>
      <c r="D122" s="442"/>
      <c r="E122" s="443"/>
      <c r="F122" s="438" t="s">
        <v>727</v>
      </c>
      <c r="G122" s="439"/>
      <c r="H122" s="439"/>
      <c r="I122" s="546"/>
    </row>
    <row r="123" spans="2:9" ht="211.5" customHeight="1">
      <c r="B123" s="472" t="s">
        <v>115</v>
      </c>
      <c r="C123" s="442"/>
      <c r="D123" s="442"/>
      <c r="E123" s="443"/>
      <c r="F123" s="438" t="s">
        <v>838</v>
      </c>
      <c r="G123" s="439"/>
      <c r="H123" s="439"/>
      <c r="I123" s="546"/>
    </row>
    <row r="124" spans="2:9" ht="210" customHeight="1">
      <c r="B124" s="472" t="s">
        <v>116</v>
      </c>
      <c r="C124" s="442"/>
      <c r="D124" s="442"/>
      <c r="E124" s="443"/>
      <c r="F124" s="229" t="s">
        <v>330</v>
      </c>
      <c r="G124" s="229" t="s">
        <v>261</v>
      </c>
      <c r="H124" s="598" t="s">
        <v>797</v>
      </c>
      <c r="I124" s="599"/>
    </row>
    <row r="125" spans="2:9" ht="122.25" customHeight="1">
      <c r="B125" s="472" t="s">
        <v>47</v>
      </c>
      <c r="C125" s="442"/>
      <c r="D125" s="442"/>
      <c r="E125" s="443"/>
      <c r="F125" s="539" t="s">
        <v>794</v>
      </c>
      <c r="G125" s="570"/>
      <c r="H125" s="570"/>
      <c r="I125" s="571"/>
    </row>
    <row r="126" spans="2:9" ht="409.5" customHeight="1">
      <c r="B126" s="423" t="s">
        <v>117</v>
      </c>
      <c r="C126" s="611"/>
      <c r="D126" s="611"/>
      <c r="E126" s="424"/>
      <c r="F126" s="627" t="s">
        <v>330</v>
      </c>
      <c r="G126" s="646" t="s">
        <v>632</v>
      </c>
      <c r="H126" s="551" t="s">
        <v>798</v>
      </c>
      <c r="I126" s="601"/>
    </row>
    <row r="127" spans="2:9" ht="409.5" customHeight="1">
      <c r="B127" s="425"/>
      <c r="C127" s="428"/>
      <c r="D127" s="428"/>
      <c r="E127" s="426"/>
      <c r="F127" s="628"/>
      <c r="G127" s="647"/>
      <c r="H127" s="552"/>
      <c r="I127" s="603"/>
    </row>
    <row r="128" spans="2:9" ht="21" customHeight="1">
      <c r="B128" s="496" t="s">
        <v>123</v>
      </c>
      <c r="C128" s="439"/>
      <c r="D128" s="440"/>
      <c r="E128" s="229" t="s">
        <v>118</v>
      </c>
      <c r="F128" s="229" t="s">
        <v>330</v>
      </c>
      <c r="G128" s="85" t="s">
        <v>277</v>
      </c>
      <c r="H128" s="570" t="s">
        <v>638</v>
      </c>
      <c r="I128" s="571"/>
    </row>
    <row r="129" spans="2:9" ht="74.25" customHeight="1">
      <c r="B129" s="496"/>
      <c r="C129" s="439"/>
      <c r="D129" s="440"/>
      <c r="E129" s="229" t="s">
        <v>119</v>
      </c>
      <c r="F129" s="229" t="s">
        <v>330</v>
      </c>
      <c r="G129" s="85" t="s">
        <v>277</v>
      </c>
      <c r="H129" s="570" t="s">
        <v>639</v>
      </c>
      <c r="I129" s="571"/>
    </row>
    <row r="130" spans="2:9" ht="21" customHeight="1">
      <c r="B130" s="496"/>
      <c r="C130" s="439"/>
      <c r="D130" s="440"/>
      <c r="E130" s="229" t="s">
        <v>120</v>
      </c>
      <c r="F130" s="229" t="s">
        <v>330</v>
      </c>
      <c r="G130" s="85" t="s">
        <v>277</v>
      </c>
      <c r="H130" s="570" t="s">
        <v>640</v>
      </c>
      <c r="I130" s="571"/>
    </row>
    <row r="131" spans="2:9" ht="21" customHeight="1">
      <c r="B131" s="496"/>
      <c r="C131" s="439"/>
      <c r="D131" s="440"/>
      <c r="E131" s="229" t="s">
        <v>121</v>
      </c>
      <c r="F131" s="229" t="s">
        <v>330</v>
      </c>
      <c r="G131" s="85" t="s">
        <v>277</v>
      </c>
      <c r="H131" s="570" t="s">
        <v>641</v>
      </c>
      <c r="I131" s="571"/>
    </row>
    <row r="132" spans="2:9" ht="21" customHeight="1" thickBot="1">
      <c r="B132" s="518"/>
      <c r="C132" s="447"/>
      <c r="D132" s="519"/>
      <c r="E132" s="229" t="s">
        <v>418</v>
      </c>
      <c r="F132" s="229" t="s">
        <v>330</v>
      </c>
      <c r="G132" s="85" t="s">
        <v>277</v>
      </c>
      <c r="H132" s="570" t="s">
        <v>640</v>
      </c>
      <c r="I132" s="571"/>
    </row>
    <row r="133" spans="2:9" ht="21" customHeight="1" thickBot="1">
      <c r="B133" s="518"/>
      <c r="C133" s="447"/>
      <c r="D133" s="519"/>
      <c r="E133" s="235" t="s">
        <v>122</v>
      </c>
      <c r="F133" s="235" t="s">
        <v>330</v>
      </c>
      <c r="G133" s="86" t="s">
        <v>277</v>
      </c>
      <c r="H133" s="589" t="s">
        <v>642</v>
      </c>
      <c r="I133" s="590"/>
    </row>
    <row r="134" ht="18.75" customHeight="1"/>
    <row r="135" spans="2:9" ht="18.75" customHeight="1" thickBot="1">
      <c r="B135" s="555" t="s">
        <v>124</v>
      </c>
      <c r="C135" s="555"/>
      <c r="D135" s="555"/>
      <c r="E135" s="555"/>
      <c r="F135" s="204"/>
      <c r="G135" s="204"/>
      <c r="H135" s="204"/>
      <c r="I135" s="204"/>
    </row>
    <row r="136" spans="2:9" ht="18.75" customHeight="1">
      <c r="B136" s="629" t="s">
        <v>125</v>
      </c>
      <c r="C136" s="630"/>
      <c r="D136" s="631"/>
      <c r="E136" s="632" t="s">
        <v>636</v>
      </c>
      <c r="F136" s="630"/>
      <c r="G136" s="607"/>
      <c r="H136" s="607"/>
      <c r="I136" s="608"/>
    </row>
    <row r="137" spans="2:9" ht="96.75" customHeight="1">
      <c r="B137" s="472" t="s">
        <v>49</v>
      </c>
      <c r="C137" s="442"/>
      <c r="D137" s="443"/>
      <c r="E137" s="438" t="s">
        <v>799</v>
      </c>
      <c r="F137" s="439"/>
      <c r="G137" s="439"/>
      <c r="H137" s="439"/>
      <c r="I137" s="546"/>
    </row>
    <row r="138" spans="2:9" ht="309" customHeight="1">
      <c r="B138" s="472" t="s">
        <v>50</v>
      </c>
      <c r="C138" s="442"/>
      <c r="D138" s="443"/>
      <c r="E138" s="438" t="s">
        <v>833</v>
      </c>
      <c r="F138" s="442"/>
      <c r="G138" s="442"/>
      <c r="H138" s="442"/>
      <c r="I138" s="482"/>
    </row>
    <row r="139" spans="2:9" ht="409.5" customHeight="1">
      <c r="B139" s="496" t="s">
        <v>126</v>
      </c>
      <c r="C139" s="439"/>
      <c r="D139" s="440"/>
      <c r="E139" s="633" t="s">
        <v>127</v>
      </c>
      <c r="F139" s="634"/>
      <c r="G139" s="551" t="s">
        <v>904</v>
      </c>
      <c r="H139" s="600"/>
      <c r="I139" s="601"/>
    </row>
    <row r="140" spans="2:9" ht="227.25" customHeight="1">
      <c r="B140" s="496"/>
      <c r="C140" s="439"/>
      <c r="D140" s="440"/>
      <c r="E140" s="635"/>
      <c r="F140" s="636"/>
      <c r="G140" s="552"/>
      <c r="H140" s="602"/>
      <c r="I140" s="603"/>
    </row>
    <row r="141" spans="2:9" ht="27" customHeight="1">
      <c r="B141" s="496"/>
      <c r="C141" s="439"/>
      <c r="D141" s="440"/>
      <c r="E141" s="570" t="s">
        <v>128</v>
      </c>
      <c r="F141" s="570"/>
      <c r="G141" s="648" t="s">
        <v>633</v>
      </c>
      <c r="H141" s="648"/>
      <c r="I141" s="649"/>
    </row>
    <row r="142" spans="2:9" ht="43.5" customHeight="1">
      <c r="B142" s="472" t="s">
        <v>129</v>
      </c>
      <c r="C142" s="442"/>
      <c r="D142" s="443"/>
      <c r="E142" s="227" t="s">
        <v>635</v>
      </c>
      <c r="F142" s="196" t="s">
        <v>634</v>
      </c>
      <c r="G142" s="439" t="s">
        <v>905</v>
      </c>
      <c r="H142" s="439"/>
      <c r="I142" s="546"/>
    </row>
    <row r="143" spans="2:9" ht="18.75" customHeight="1">
      <c r="B143" s="496" t="s">
        <v>368</v>
      </c>
      <c r="C143" s="439"/>
      <c r="D143" s="440"/>
      <c r="E143" s="570" t="s">
        <v>330</v>
      </c>
      <c r="F143" s="540" t="s">
        <v>266</v>
      </c>
      <c r="G143" s="551" t="s">
        <v>819</v>
      </c>
      <c r="H143" s="600"/>
      <c r="I143" s="601"/>
    </row>
    <row r="144" spans="2:9" ht="13.5" customHeight="1">
      <c r="B144" s="496"/>
      <c r="C144" s="439"/>
      <c r="D144" s="440"/>
      <c r="E144" s="570"/>
      <c r="F144" s="606"/>
      <c r="G144" s="552"/>
      <c r="H144" s="602"/>
      <c r="I144" s="603"/>
    </row>
    <row r="145" spans="2:9" ht="18.75" customHeight="1">
      <c r="B145" s="472" t="s">
        <v>357</v>
      </c>
      <c r="C145" s="442"/>
      <c r="D145" s="443"/>
      <c r="E145" s="192">
        <v>126</v>
      </c>
      <c r="F145" s="193" t="s">
        <v>358</v>
      </c>
      <c r="G145" s="193"/>
      <c r="H145" s="193"/>
      <c r="I145" s="194"/>
    </row>
    <row r="146" spans="2:9" ht="18.75" customHeight="1" thickBot="1">
      <c r="B146" s="484" t="s">
        <v>48</v>
      </c>
      <c r="C146" s="448"/>
      <c r="D146" s="485"/>
      <c r="E146" s="609"/>
      <c r="F146" s="609"/>
      <c r="G146" s="609"/>
      <c r="H146" s="609"/>
      <c r="I146" s="645"/>
    </row>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sheetData>
  <sheetProtection/>
  <mergeCells count="193">
    <mergeCell ref="B119:G119"/>
    <mergeCell ref="B128:D133"/>
    <mergeCell ref="B79:D103"/>
    <mergeCell ref="B104:D113"/>
    <mergeCell ref="B76:E76"/>
    <mergeCell ref="B37:D52"/>
    <mergeCell ref="E52:F52"/>
    <mergeCell ref="E38:F38"/>
    <mergeCell ref="E39:F39"/>
    <mergeCell ref="E40:F40"/>
    <mergeCell ref="E146:I146"/>
    <mergeCell ref="H126:I127"/>
    <mergeCell ref="B126:E127"/>
    <mergeCell ref="G126:G127"/>
    <mergeCell ref="F120:G120"/>
    <mergeCell ref="G83:I83"/>
    <mergeCell ref="B146:D146"/>
    <mergeCell ref="G139:I140"/>
    <mergeCell ref="G142:I142"/>
    <mergeCell ref="G141:I141"/>
    <mergeCell ref="E61:I61"/>
    <mergeCell ref="B15:D16"/>
    <mergeCell ref="B67:I67"/>
    <mergeCell ref="B66:F66"/>
    <mergeCell ref="B62:D63"/>
    <mergeCell ref="F62:I62"/>
    <mergeCell ref="E33:I33"/>
    <mergeCell ref="E35:I35"/>
    <mergeCell ref="E64:I64"/>
    <mergeCell ref="H38:I38"/>
    <mergeCell ref="B53:D54"/>
    <mergeCell ref="B36:D36"/>
    <mergeCell ref="F53:H53"/>
    <mergeCell ref="E25:I25"/>
    <mergeCell ref="F12:I12"/>
    <mergeCell ref="B58:D59"/>
    <mergeCell ref="E48:F48"/>
    <mergeCell ref="E50:F50"/>
    <mergeCell ref="E45:F45"/>
    <mergeCell ref="E46:F46"/>
    <mergeCell ref="B125:E125"/>
    <mergeCell ref="B77:D78"/>
    <mergeCell ref="B70:D71"/>
    <mergeCell ref="E77:G77"/>
    <mergeCell ref="F9:I9"/>
    <mergeCell ref="B56:F56"/>
    <mergeCell ref="B60:D61"/>
    <mergeCell ref="F16:I16"/>
    <mergeCell ref="B29:C31"/>
    <mergeCell ref="B32:C33"/>
    <mergeCell ref="B120:E121"/>
    <mergeCell ref="E70:I70"/>
    <mergeCell ref="B68:D69"/>
    <mergeCell ref="B74:D74"/>
    <mergeCell ref="B122:E122"/>
    <mergeCell ref="B123:E123"/>
    <mergeCell ref="E71:I71"/>
    <mergeCell ref="F72:I72"/>
    <mergeCell ref="E73:I73"/>
    <mergeCell ref="F68:I68"/>
    <mergeCell ref="B142:D142"/>
    <mergeCell ref="B137:D137"/>
    <mergeCell ref="B143:D144"/>
    <mergeCell ref="B135:E135"/>
    <mergeCell ref="B136:D136"/>
    <mergeCell ref="B139:D141"/>
    <mergeCell ref="E136:F136"/>
    <mergeCell ref="E139:F140"/>
    <mergeCell ref="B138:D138"/>
    <mergeCell ref="G88:I88"/>
    <mergeCell ref="B124:E124"/>
    <mergeCell ref="F125:I125"/>
    <mergeCell ref="F126:F127"/>
    <mergeCell ref="B114:D117"/>
    <mergeCell ref="E87:E88"/>
    <mergeCell ref="F87:G87"/>
    <mergeCell ref="F122:I122"/>
    <mergeCell ref="F89:I89"/>
    <mergeCell ref="F90:I90"/>
    <mergeCell ref="H129:I129"/>
    <mergeCell ref="F94:I94"/>
    <mergeCell ref="F96:I96"/>
    <mergeCell ref="E97:E98"/>
    <mergeCell ref="F97:G97"/>
    <mergeCell ref="G98:I98"/>
    <mergeCell ref="H128:I128"/>
    <mergeCell ref="E102:E103"/>
    <mergeCell ref="F102:G102"/>
    <mergeCell ref="G103:I103"/>
    <mergeCell ref="F91:I91"/>
    <mergeCell ref="B64:D64"/>
    <mergeCell ref="B57:F57"/>
    <mergeCell ref="B72:D73"/>
    <mergeCell ref="E74:I74"/>
    <mergeCell ref="F81:I81"/>
    <mergeCell ref="F58:I58"/>
    <mergeCell ref="E59:I59"/>
    <mergeCell ref="F86:I86"/>
    <mergeCell ref="F78:I78"/>
    <mergeCell ref="F15:I15"/>
    <mergeCell ref="E63:I63"/>
    <mergeCell ref="E53:E54"/>
    <mergeCell ref="F36:I36"/>
    <mergeCell ref="F27:I27"/>
    <mergeCell ref="B18:E18"/>
    <mergeCell ref="E47:F47"/>
    <mergeCell ref="E37:F37"/>
    <mergeCell ref="F18:I18"/>
    <mergeCell ref="B17:E17"/>
    <mergeCell ref="F10:I10"/>
    <mergeCell ref="B7:D7"/>
    <mergeCell ref="F14:I14"/>
    <mergeCell ref="C14:E14"/>
    <mergeCell ref="B8:D8"/>
    <mergeCell ref="B10:D10"/>
    <mergeCell ref="C13:E13"/>
    <mergeCell ref="F13:I13"/>
    <mergeCell ref="B9:D9"/>
    <mergeCell ref="F11:I11"/>
    <mergeCell ref="B1:I1"/>
    <mergeCell ref="B2:D2"/>
    <mergeCell ref="B5:E6"/>
    <mergeCell ref="F8:I8"/>
    <mergeCell ref="F3:I4"/>
    <mergeCell ref="F5:I6"/>
    <mergeCell ref="F7:I7"/>
    <mergeCell ref="B3:E4"/>
    <mergeCell ref="B11:D11"/>
    <mergeCell ref="F143:F144"/>
    <mergeCell ref="E138:I138"/>
    <mergeCell ref="E137:I137"/>
    <mergeCell ref="G136:I136"/>
    <mergeCell ref="F116:G116"/>
    <mergeCell ref="H131:I131"/>
    <mergeCell ref="F123:I123"/>
    <mergeCell ref="H130:I130"/>
    <mergeCell ref="E116:E117"/>
    <mergeCell ref="G121:I121"/>
    <mergeCell ref="B145:D145"/>
    <mergeCell ref="H124:I124"/>
    <mergeCell ref="G117:I117"/>
    <mergeCell ref="F114:I114"/>
    <mergeCell ref="F115:I115"/>
    <mergeCell ref="E143:E144"/>
    <mergeCell ref="E141:F141"/>
    <mergeCell ref="H132:I132"/>
    <mergeCell ref="G143:I144"/>
    <mergeCell ref="H133:I133"/>
    <mergeCell ref="B12:D12"/>
    <mergeCell ref="B35:D35"/>
    <mergeCell ref="B22:D22"/>
    <mergeCell ref="F17:I17"/>
    <mergeCell ref="F19:I19"/>
    <mergeCell ref="B19:E19"/>
    <mergeCell ref="F28:I28"/>
    <mergeCell ref="F31:I31"/>
    <mergeCell ref="F32:I32"/>
    <mergeCell ref="B21:I21"/>
    <mergeCell ref="E22:I22"/>
    <mergeCell ref="E34:I34"/>
    <mergeCell ref="B23:C28"/>
    <mergeCell ref="B34:D34"/>
    <mergeCell ref="E23:I23"/>
    <mergeCell ref="E24:I24"/>
    <mergeCell ref="E30:I30"/>
    <mergeCell ref="E26:I26"/>
    <mergeCell ref="E29:I29"/>
    <mergeCell ref="F84:I84"/>
    <mergeCell ref="E82:E83"/>
    <mergeCell ref="F80:I80"/>
    <mergeCell ref="F82:G82"/>
    <mergeCell ref="F79:I79"/>
    <mergeCell ref="F85:I85"/>
    <mergeCell ref="E112:E113"/>
    <mergeCell ref="F112:G112"/>
    <mergeCell ref="G113:I113"/>
    <mergeCell ref="G108:I108"/>
    <mergeCell ref="E69:I69"/>
    <mergeCell ref="F104:I104"/>
    <mergeCell ref="F105:I105"/>
    <mergeCell ref="F106:I106"/>
    <mergeCell ref="E92:E93"/>
    <mergeCell ref="F92:G92"/>
    <mergeCell ref="E107:E108"/>
    <mergeCell ref="F107:G107"/>
    <mergeCell ref="F109:I109"/>
    <mergeCell ref="F110:I110"/>
    <mergeCell ref="F111:I111"/>
    <mergeCell ref="G93:I93"/>
    <mergeCell ref="F99:I99"/>
    <mergeCell ref="F100:I100"/>
    <mergeCell ref="F101:I101"/>
    <mergeCell ref="F95:I95"/>
  </mergeCells>
  <dataValidations count="10">
    <dataValidation type="list" allowBlank="1" showInputMessage="1" showErrorMessage="1" sqref="E53:E54 F124 E143:E144 E31:E32 E27:E28 F128:F133 F126 E36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7 F82 F116 F92 F102 F97 F107 F112">
      <formula1>"訪問診療,急変時の対応,訪問診療、急変時の対応,その他"</formula1>
    </dataValidation>
    <dataValidation type="list" allowBlank="1" showInputMessage="1" showErrorMessage="1" sqref="F120">
      <formula1>"一時介護室へ移る場合,介護居室へ移る場合,その他"</formula1>
    </dataValidation>
    <dataValidation type="list" allowBlank="1" showInputMessage="1" showErrorMessage="1" sqref="E136:F136">
      <formula1>"自立,自立、要支援,自立、要支援、要介護,要支援、要介護,要介護"</formula1>
    </dataValidation>
    <dataValidation type="list" allowBlank="1" showInputMessage="1" showErrorMessage="1" sqref="E15 E8:E12">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1 F49 F51">
      <formula1>"（Ⅰ）,（Ⅱ）"</formula1>
    </dataValidation>
    <dataValidation type="list" allowBlank="1" showInputMessage="1" showErrorMessage="1" sqref="F42">
      <formula1>"（Ⅰ）イ,（Ⅰ）ロ,（Ⅱ）,（Ⅲ）"</formula1>
    </dataValidation>
    <dataValidation type="list" allowBlank="1" showInputMessage="1" showErrorMessage="1" sqref="F43:F44">
      <formula1>"（Ⅰ）,（Ⅱ）,（Ⅲ）,（Ⅳ）"</formula1>
    </dataValidation>
  </dataValidations>
  <printOptions horizontalCentered="1"/>
  <pageMargins left="0.3937007874015748" right="0.1968503937007874" top="0.4330708661417323" bottom="0.2755905511811024" header="0.2755905511811024" footer="0.1968503937007874"/>
  <pageSetup fitToHeight="0" fitToWidth="1" horizontalDpi="600" verticalDpi="600" orientation="portrait" paperSize="9" scale="96" r:id="rId3"/>
  <headerFooter alignWithMargins="0">
    <oddHeader>&amp;R&amp;K00-034変更後（新）</oddHeader>
  </headerFooter>
  <rowBreaks count="9" manualBreakCount="9">
    <brk id="20" max="255" man="1"/>
    <brk id="55" max="255" man="1"/>
    <brk id="75" max="255" man="1"/>
    <brk id="103" max="255" man="1"/>
    <brk id="118" max="255" man="1"/>
    <brk id="125" max="255" man="1"/>
    <brk id="127" max="255" man="1"/>
    <brk id="134" max="255" man="1"/>
    <brk id="138" max="8" man="1"/>
  </rowBreaks>
  <legacyDrawing r:id="rId2"/>
</worksheet>
</file>

<file path=xl/worksheets/sheet6.xml><?xml version="1.0" encoding="utf-8"?>
<worksheet xmlns="http://schemas.openxmlformats.org/spreadsheetml/2006/main" xmlns:r="http://schemas.openxmlformats.org/officeDocument/2006/relationships">
  <sheetPr>
    <tabColor rgb="FF00B050"/>
  </sheetPr>
  <dimension ref="A1:R68"/>
  <sheetViews>
    <sheetView showGridLines="0" view="pageBreakPreview" zoomScale="90" zoomScaleNormal="85" zoomScaleSheetLayoutView="90" zoomScalePageLayoutView="0" workbookViewId="0" topLeftCell="E61">
      <selection activeCell="F10" sqref="F10"/>
    </sheetView>
  </sheetViews>
  <sheetFormatPr defaultColWidth="9.00390625" defaultRowHeight="22.5" customHeight="1"/>
  <cols>
    <col min="1" max="1" width="2.625" style="11" customWidth="1"/>
    <col min="2" max="2" width="4.00390625" style="11" customWidth="1"/>
    <col min="3" max="3" width="11.50390625" style="11" customWidth="1"/>
    <col min="4" max="13" width="7.625" style="11" customWidth="1"/>
    <col min="14" max="14" width="3.375" style="12" customWidth="1"/>
    <col min="15" max="17" width="13.00390625" style="12" customWidth="1"/>
    <col min="18" max="16384" width="9.00390625" style="12" customWidth="1"/>
  </cols>
  <sheetData>
    <row r="1" spans="1:13" ht="21" customHeight="1">
      <c r="A1" s="218" t="s">
        <v>130</v>
      </c>
      <c r="B1" s="98" t="s">
        <v>381</v>
      </c>
      <c r="C1" s="98"/>
      <c r="D1" s="98"/>
      <c r="E1" s="98"/>
      <c r="F1" s="98"/>
      <c r="G1" s="98"/>
      <c r="H1" s="98"/>
      <c r="I1" s="98"/>
      <c r="J1" s="98"/>
      <c r="K1" s="98"/>
      <c r="L1" s="98"/>
      <c r="M1" s="98"/>
    </row>
    <row r="2" spans="1:13" ht="21" customHeight="1" thickBot="1">
      <c r="A2" s="218"/>
      <c r="B2" s="706" t="s">
        <v>147</v>
      </c>
      <c r="C2" s="555"/>
      <c r="D2" s="555"/>
      <c r="E2" s="218"/>
      <c r="F2" s="218"/>
      <c r="G2" s="218"/>
      <c r="H2" s="218"/>
      <c r="I2" s="218"/>
      <c r="J2" s="218"/>
      <c r="K2" s="218"/>
      <c r="L2" s="218"/>
      <c r="M2" s="218"/>
    </row>
    <row r="3" spans="1:18" ht="21" customHeight="1">
      <c r="A3" s="135"/>
      <c r="B3" s="702"/>
      <c r="C3" s="703"/>
      <c r="D3" s="669" t="s">
        <v>146</v>
      </c>
      <c r="E3" s="670"/>
      <c r="F3" s="670"/>
      <c r="G3" s="660" t="s">
        <v>397</v>
      </c>
      <c r="H3" s="660"/>
      <c r="I3" s="660"/>
      <c r="J3" s="673" t="s">
        <v>520</v>
      </c>
      <c r="K3" s="673"/>
      <c r="L3" s="673"/>
      <c r="M3" s="674"/>
      <c r="R3" s="150"/>
    </row>
    <row r="4" spans="1:13" ht="21" customHeight="1">
      <c r="A4" s="135"/>
      <c r="B4" s="704"/>
      <c r="C4" s="705"/>
      <c r="D4" s="671" t="s">
        <v>42</v>
      </c>
      <c r="E4" s="672"/>
      <c r="F4" s="672"/>
      <c r="G4" s="661"/>
      <c r="H4" s="661"/>
      <c r="I4" s="661"/>
      <c r="J4" s="675"/>
      <c r="K4" s="675"/>
      <c r="L4" s="675"/>
      <c r="M4" s="676"/>
    </row>
    <row r="5" spans="1:13" ht="21" customHeight="1">
      <c r="A5" s="135"/>
      <c r="B5" s="704"/>
      <c r="C5" s="705"/>
      <c r="D5" s="262"/>
      <c r="E5" s="108" t="s">
        <v>41</v>
      </c>
      <c r="F5" s="108" t="s">
        <v>43</v>
      </c>
      <c r="G5" s="661"/>
      <c r="H5" s="661"/>
      <c r="I5" s="661"/>
      <c r="J5" s="675"/>
      <c r="K5" s="675"/>
      <c r="L5" s="675"/>
      <c r="M5" s="676"/>
    </row>
    <row r="6" spans="1:13" ht="21" customHeight="1">
      <c r="A6" s="135"/>
      <c r="B6" s="666" t="s">
        <v>81</v>
      </c>
      <c r="C6" s="424"/>
      <c r="D6" s="267" t="s">
        <v>824</v>
      </c>
      <c r="E6" s="267" t="s">
        <v>652</v>
      </c>
      <c r="F6" s="267"/>
      <c r="G6" s="664">
        <v>1</v>
      </c>
      <c r="H6" s="664"/>
      <c r="I6" s="664"/>
      <c r="J6" s="662"/>
      <c r="K6" s="662"/>
      <c r="L6" s="662"/>
      <c r="M6" s="663"/>
    </row>
    <row r="7" spans="1:13" ht="21" customHeight="1">
      <c r="A7" s="135"/>
      <c r="B7" s="680" t="s">
        <v>44</v>
      </c>
      <c r="C7" s="681"/>
      <c r="D7" s="267" t="s">
        <v>652</v>
      </c>
      <c r="E7" s="267" t="s">
        <v>652</v>
      </c>
      <c r="F7" s="267"/>
      <c r="G7" s="664">
        <v>1</v>
      </c>
      <c r="H7" s="664"/>
      <c r="I7" s="664"/>
      <c r="J7" s="662"/>
      <c r="K7" s="662"/>
      <c r="L7" s="662"/>
      <c r="M7" s="663"/>
    </row>
    <row r="8" spans="1:13" ht="21" customHeight="1">
      <c r="A8" s="135"/>
      <c r="B8" s="666" t="s">
        <v>131</v>
      </c>
      <c r="C8" s="443"/>
      <c r="D8" s="267"/>
      <c r="E8" s="267"/>
      <c r="F8" s="267"/>
      <c r="G8" s="664"/>
      <c r="H8" s="664"/>
      <c r="I8" s="664"/>
      <c r="J8" s="662"/>
      <c r="K8" s="662"/>
      <c r="L8" s="662"/>
      <c r="M8" s="663"/>
    </row>
    <row r="9" spans="1:13" ht="38.25" customHeight="1">
      <c r="A9" s="135"/>
      <c r="B9" s="269"/>
      <c r="C9" s="261" t="s">
        <v>45</v>
      </c>
      <c r="D9" s="267" t="s">
        <v>1136</v>
      </c>
      <c r="E9" s="267" t="s">
        <v>931</v>
      </c>
      <c r="F9" s="267" t="s">
        <v>949</v>
      </c>
      <c r="G9" s="693" t="s">
        <v>950</v>
      </c>
      <c r="H9" s="694"/>
      <c r="I9" s="695"/>
      <c r="J9" s="662"/>
      <c r="K9" s="662"/>
      <c r="L9" s="662"/>
      <c r="M9" s="663"/>
    </row>
    <row r="10" spans="1:13" ht="38.25" customHeight="1">
      <c r="A10" s="135"/>
      <c r="B10" s="110"/>
      <c r="C10" s="261" t="s">
        <v>132</v>
      </c>
      <c r="D10" s="267" t="s">
        <v>902</v>
      </c>
      <c r="E10" s="267" t="s">
        <v>932</v>
      </c>
      <c r="F10" s="267" t="s">
        <v>716</v>
      </c>
      <c r="G10" s="665" t="s">
        <v>946</v>
      </c>
      <c r="H10" s="664"/>
      <c r="I10" s="664"/>
      <c r="J10" s="662" t="s">
        <v>933</v>
      </c>
      <c r="K10" s="662"/>
      <c r="L10" s="662"/>
      <c r="M10" s="663"/>
    </row>
    <row r="11" spans="1:13" ht="21" customHeight="1">
      <c r="A11" s="135"/>
      <c r="B11" s="680" t="s">
        <v>133</v>
      </c>
      <c r="C11" s="443"/>
      <c r="D11" s="267" t="s">
        <v>902</v>
      </c>
      <c r="E11" s="267" t="s">
        <v>932</v>
      </c>
      <c r="F11" s="267" t="s">
        <v>716</v>
      </c>
      <c r="G11" s="664">
        <v>1.2</v>
      </c>
      <c r="H11" s="664"/>
      <c r="I11" s="664"/>
      <c r="J11" s="662"/>
      <c r="K11" s="662"/>
      <c r="L11" s="662"/>
      <c r="M11" s="663"/>
    </row>
    <row r="12" spans="1:13" ht="21" customHeight="1">
      <c r="A12" s="135"/>
      <c r="B12" s="680" t="s">
        <v>46</v>
      </c>
      <c r="C12" s="443"/>
      <c r="D12" s="267" t="s">
        <v>652</v>
      </c>
      <c r="E12" s="267" t="s">
        <v>652</v>
      </c>
      <c r="F12" s="267"/>
      <c r="G12" s="664">
        <v>1</v>
      </c>
      <c r="H12" s="664"/>
      <c r="I12" s="664"/>
      <c r="J12" s="662"/>
      <c r="K12" s="662"/>
      <c r="L12" s="662"/>
      <c r="M12" s="663"/>
    </row>
    <row r="13" spans="1:13" ht="21" customHeight="1">
      <c r="A13" s="135"/>
      <c r="B13" s="680" t="s">
        <v>134</v>
      </c>
      <c r="C13" s="443"/>
      <c r="D13" s="267"/>
      <c r="E13" s="267"/>
      <c r="F13" s="267"/>
      <c r="G13" s="664"/>
      <c r="H13" s="664"/>
      <c r="I13" s="664"/>
      <c r="J13" s="662"/>
      <c r="K13" s="662"/>
      <c r="L13" s="662"/>
      <c r="M13" s="663"/>
    </row>
    <row r="14" spans="1:13" ht="21" customHeight="1">
      <c r="A14" s="135"/>
      <c r="B14" s="680" t="s">
        <v>135</v>
      </c>
      <c r="C14" s="443"/>
      <c r="D14" s="267"/>
      <c r="E14" s="267"/>
      <c r="F14" s="267"/>
      <c r="G14" s="664"/>
      <c r="H14" s="664"/>
      <c r="I14" s="664"/>
      <c r="J14" s="662"/>
      <c r="K14" s="662"/>
      <c r="L14" s="662"/>
      <c r="M14" s="663"/>
    </row>
    <row r="15" spans="1:13" ht="21" customHeight="1">
      <c r="A15" s="135"/>
      <c r="B15" s="680" t="s">
        <v>136</v>
      </c>
      <c r="C15" s="443"/>
      <c r="D15" s="267" t="s">
        <v>652</v>
      </c>
      <c r="E15" s="267" t="s">
        <v>652</v>
      </c>
      <c r="F15" s="267"/>
      <c r="G15" s="664">
        <v>1</v>
      </c>
      <c r="H15" s="664"/>
      <c r="I15" s="664"/>
      <c r="J15" s="662"/>
      <c r="K15" s="662"/>
      <c r="L15" s="662"/>
      <c r="M15" s="663"/>
    </row>
    <row r="16" spans="1:13" ht="21" customHeight="1">
      <c r="A16" s="135"/>
      <c r="B16" s="680" t="s">
        <v>137</v>
      </c>
      <c r="C16" s="443"/>
      <c r="D16" s="267" t="s">
        <v>934</v>
      </c>
      <c r="E16" s="267" t="s">
        <v>652</v>
      </c>
      <c r="F16" s="267" t="s">
        <v>951</v>
      </c>
      <c r="G16" s="664">
        <v>4.1</v>
      </c>
      <c r="H16" s="664"/>
      <c r="I16" s="664"/>
      <c r="J16" s="662"/>
      <c r="K16" s="662"/>
      <c r="L16" s="662"/>
      <c r="M16" s="663"/>
    </row>
    <row r="17" spans="1:17" ht="21" customHeight="1" thickBot="1">
      <c r="A17" s="135"/>
      <c r="B17" s="698" t="s">
        <v>513</v>
      </c>
      <c r="C17" s="699"/>
      <c r="D17" s="699"/>
      <c r="E17" s="699"/>
      <c r="F17" s="699"/>
      <c r="G17" s="699"/>
      <c r="H17" s="699"/>
      <c r="I17" s="700"/>
      <c r="J17" s="151">
        <v>38.5</v>
      </c>
      <c r="K17" s="152" t="s">
        <v>398</v>
      </c>
      <c r="L17" s="152"/>
      <c r="M17" s="153"/>
      <c r="O17" s="63"/>
      <c r="P17" s="63"/>
      <c r="Q17" s="63"/>
    </row>
    <row r="18" ht="21" customHeight="1"/>
    <row r="19" spans="2:7" ht="21" customHeight="1" thickBot="1">
      <c r="B19" s="696" t="s">
        <v>148</v>
      </c>
      <c r="C19" s="696"/>
      <c r="D19" s="696"/>
      <c r="E19" s="696"/>
      <c r="F19" s="697"/>
      <c r="G19" s="15"/>
    </row>
    <row r="20" spans="2:13" ht="21" customHeight="1">
      <c r="B20" s="707"/>
      <c r="C20" s="708"/>
      <c r="D20" s="703"/>
      <c r="E20" s="688" t="s">
        <v>42</v>
      </c>
      <c r="F20" s="614"/>
      <c r="G20" s="614"/>
      <c r="H20" s="614"/>
      <c r="I20" s="614"/>
      <c r="J20" s="614"/>
      <c r="K20" s="682" t="s">
        <v>373</v>
      </c>
      <c r="L20" s="683"/>
      <c r="M20" s="684"/>
    </row>
    <row r="21" spans="2:13" ht="21" customHeight="1">
      <c r="B21" s="709"/>
      <c r="C21" s="710"/>
      <c r="D21" s="711"/>
      <c r="E21" s="635"/>
      <c r="F21" s="701"/>
      <c r="G21" s="661" t="s">
        <v>41</v>
      </c>
      <c r="H21" s="661"/>
      <c r="I21" s="661" t="s">
        <v>43</v>
      </c>
      <c r="J21" s="661"/>
      <c r="K21" s="685"/>
      <c r="L21" s="686"/>
      <c r="M21" s="687"/>
    </row>
    <row r="22" spans="2:15" ht="21" customHeight="1">
      <c r="B22" s="677" t="s">
        <v>717</v>
      </c>
      <c r="C22" s="678"/>
      <c r="D22" s="679"/>
      <c r="E22" s="668">
        <v>17</v>
      </c>
      <c r="F22" s="668"/>
      <c r="G22" s="667">
        <v>10</v>
      </c>
      <c r="H22" s="667"/>
      <c r="I22" s="667">
        <v>7</v>
      </c>
      <c r="J22" s="667"/>
      <c r="K22" s="692"/>
      <c r="L22" s="690"/>
      <c r="M22" s="691"/>
      <c r="N22" s="150"/>
      <c r="O22" s="154"/>
    </row>
    <row r="23" spans="2:15" ht="21" customHeight="1">
      <c r="B23" s="712" t="s">
        <v>718</v>
      </c>
      <c r="C23" s="713"/>
      <c r="D23" s="714"/>
      <c r="E23" s="668"/>
      <c r="F23" s="668"/>
      <c r="G23" s="667"/>
      <c r="H23" s="667"/>
      <c r="I23" s="667"/>
      <c r="J23" s="667"/>
      <c r="K23" s="689"/>
      <c r="L23" s="690"/>
      <c r="M23" s="691"/>
      <c r="O23" s="154"/>
    </row>
    <row r="24" spans="2:15" ht="21" customHeight="1">
      <c r="B24" s="677" t="s">
        <v>719</v>
      </c>
      <c r="C24" s="678"/>
      <c r="D24" s="679"/>
      <c r="E24" s="668">
        <v>7</v>
      </c>
      <c r="F24" s="668"/>
      <c r="G24" s="667">
        <v>3</v>
      </c>
      <c r="H24" s="667"/>
      <c r="I24" s="667">
        <v>4</v>
      </c>
      <c r="J24" s="667"/>
      <c r="K24" s="692"/>
      <c r="L24" s="690"/>
      <c r="M24" s="691"/>
      <c r="O24" s="150"/>
    </row>
    <row r="25" spans="2:13" ht="21" customHeight="1">
      <c r="B25" s="677" t="s">
        <v>720</v>
      </c>
      <c r="C25" s="678"/>
      <c r="D25" s="679"/>
      <c r="E25" s="668">
        <v>2</v>
      </c>
      <c r="F25" s="668"/>
      <c r="G25" s="667">
        <v>2</v>
      </c>
      <c r="H25" s="667"/>
      <c r="I25" s="667">
        <v>0</v>
      </c>
      <c r="J25" s="667"/>
      <c r="K25" s="692"/>
      <c r="L25" s="690"/>
      <c r="M25" s="691"/>
    </row>
    <row r="26" spans="2:13" ht="21" customHeight="1" thickBot="1">
      <c r="B26" s="715"/>
      <c r="C26" s="716"/>
      <c r="D26" s="717"/>
      <c r="E26" s="734"/>
      <c r="F26" s="734"/>
      <c r="G26" s="720"/>
      <c r="H26" s="720"/>
      <c r="I26" s="720"/>
      <c r="J26" s="720"/>
      <c r="K26" s="729"/>
      <c r="L26" s="730"/>
      <c r="M26" s="731"/>
    </row>
    <row r="27" spans="2:7" ht="21" customHeight="1">
      <c r="B27" s="98"/>
      <c r="C27" s="205"/>
      <c r="D27" s="205"/>
      <c r="E27" s="205"/>
      <c r="F27" s="205"/>
      <c r="G27" s="205"/>
    </row>
    <row r="28" spans="2:7" ht="21" customHeight="1" thickBot="1">
      <c r="B28" s="696" t="s">
        <v>158</v>
      </c>
      <c r="C28" s="696"/>
      <c r="D28" s="696"/>
      <c r="E28" s="696"/>
      <c r="F28" s="696"/>
      <c r="G28" s="15"/>
    </row>
    <row r="29" spans="2:13" ht="21" customHeight="1">
      <c r="B29" s="707"/>
      <c r="C29" s="708"/>
      <c r="D29" s="703"/>
      <c r="E29" s="719" t="s">
        <v>42</v>
      </c>
      <c r="F29" s="719"/>
      <c r="G29" s="688"/>
      <c r="H29" s="735"/>
      <c r="I29" s="576"/>
      <c r="J29" s="632"/>
      <c r="K29" s="735"/>
      <c r="L29" s="576"/>
      <c r="M29" s="577"/>
    </row>
    <row r="30" spans="2:13" ht="21" customHeight="1">
      <c r="B30" s="709"/>
      <c r="C30" s="710"/>
      <c r="D30" s="711"/>
      <c r="E30" s="536"/>
      <c r="F30" s="536"/>
      <c r="G30" s="536"/>
      <c r="H30" s="661" t="s">
        <v>41</v>
      </c>
      <c r="I30" s="570"/>
      <c r="J30" s="570"/>
      <c r="K30" s="661" t="s">
        <v>43</v>
      </c>
      <c r="L30" s="570"/>
      <c r="M30" s="571"/>
    </row>
    <row r="31" spans="2:13" ht="21" customHeight="1">
      <c r="B31" s="718" t="s">
        <v>369</v>
      </c>
      <c r="C31" s="570"/>
      <c r="D31" s="570"/>
      <c r="E31" s="667">
        <v>5</v>
      </c>
      <c r="F31" s="667"/>
      <c r="G31" s="667"/>
      <c r="H31" s="721" t="s">
        <v>932</v>
      </c>
      <c r="I31" s="667"/>
      <c r="J31" s="667"/>
      <c r="K31" s="721" t="s">
        <v>716</v>
      </c>
      <c r="L31" s="667"/>
      <c r="M31" s="736"/>
    </row>
    <row r="32" spans="2:13" ht="21" customHeight="1">
      <c r="B32" s="718" t="s">
        <v>159</v>
      </c>
      <c r="C32" s="570"/>
      <c r="D32" s="570"/>
      <c r="E32" s="667"/>
      <c r="F32" s="667"/>
      <c r="G32" s="667"/>
      <c r="H32" s="721"/>
      <c r="I32" s="667"/>
      <c r="J32" s="667"/>
      <c r="K32" s="721"/>
      <c r="L32" s="667"/>
      <c r="M32" s="736"/>
    </row>
    <row r="33" spans="2:13" ht="21" customHeight="1">
      <c r="B33" s="718" t="s">
        <v>160</v>
      </c>
      <c r="C33" s="570"/>
      <c r="D33" s="570"/>
      <c r="E33" s="667"/>
      <c r="F33" s="667"/>
      <c r="G33" s="667"/>
      <c r="H33" s="721"/>
      <c r="I33" s="667"/>
      <c r="J33" s="667"/>
      <c r="K33" s="721"/>
      <c r="L33" s="667"/>
      <c r="M33" s="736"/>
    </row>
    <row r="34" spans="2:13" ht="21" customHeight="1">
      <c r="B34" s="680" t="s">
        <v>161</v>
      </c>
      <c r="C34" s="442"/>
      <c r="D34" s="443"/>
      <c r="E34" s="732"/>
      <c r="F34" s="668"/>
      <c r="G34" s="733"/>
      <c r="H34" s="745"/>
      <c r="I34" s="668"/>
      <c r="J34" s="733"/>
      <c r="K34" s="745"/>
      <c r="L34" s="668"/>
      <c r="M34" s="746"/>
    </row>
    <row r="35" spans="2:13" ht="21" customHeight="1">
      <c r="B35" s="718" t="s">
        <v>162</v>
      </c>
      <c r="C35" s="570"/>
      <c r="D35" s="570"/>
      <c r="E35" s="667"/>
      <c r="F35" s="667"/>
      <c r="G35" s="667"/>
      <c r="H35" s="721"/>
      <c r="I35" s="667"/>
      <c r="J35" s="667"/>
      <c r="K35" s="721"/>
      <c r="L35" s="667"/>
      <c r="M35" s="736"/>
    </row>
    <row r="36" spans="2:13" ht="21" customHeight="1" thickBot="1">
      <c r="B36" s="726" t="s">
        <v>405</v>
      </c>
      <c r="C36" s="609"/>
      <c r="D36" s="609"/>
      <c r="E36" s="720"/>
      <c r="F36" s="720"/>
      <c r="G36" s="720"/>
      <c r="H36" s="751"/>
      <c r="I36" s="720"/>
      <c r="J36" s="720"/>
      <c r="K36" s="751"/>
      <c r="L36" s="720"/>
      <c r="M36" s="752"/>
    </row>
    <row r="37" spans="2:7" ht="21" customHeight="1">
      <c r="B37" s="98"/>
      <c r="C37" s="205"/>
      <c r="D37" s="205"/>
      <c r="E37" s="205"/>
      <c r="F37" s="205"/>
      <c r="G37" s="205"/>
    </row>
    <row r="38" spans="2:7" ht="21" customHeight="1" thickBot="1">
      <c r="B38" s="98" t="s">
        <v>372</v>
      </c>
      <c r="C38" s="205"/>
      <c r="D38" s="205"/>
      <c r="E38" s="205"/>
      <c r="F38" s="205"/>
      <c r="G38" s="205"/>
    </row>
    <row r="39" spans="2:13" ht="21" customHeight="1">
      <c r="B39" s="755" t="s">
        <v>722</v>
      </c>
      <c r="C39" s="576"/>
      <c r="D39" s="576"/>
      <c r="E39" s="576"/>
      <c r="F39" s="576"/>
      <c r="G39" s="576"/>
      <c r="H39" s="576"/>
      <c r="I39" s="576"/>
      <c r="J39" s="576"/>
      <c r="K39" s="576"/>
      <c r="L39" s="576"/>
      <c r="M39" s="577"/>
    </row>
    <row r="40" spans="2:13" ht="21" customHeight="1">
      <c r="B40" s="756"/>
      <c r="C40" s="741"/>
      <c r="D40" s="741"/>
      <c r="E40" s="570" t="s">
        <v>163</v>
      </c>
      <c r="F40" s="570"/>
      <c r="G40" s="570"/>
      <c r="H40" s="570"/>
      <c r="I40" s="661" t="s">
        <v>383</v>
      </c>
      <c r="J40" s="570"/>
      <c r="K40" s="570"/>
      <c r="L40" s="570"/>
      <c r="M40" s="571"/>
    </row>
    <row r="41" spans="2:13" ht="21" customHeight="1">
      <c r="B41" s="718" t="s">
        <v>132</v>
      </c>
      <c r="C41" s="570"/>
      <c r="D41" s="570"/>
      <c r="E41" s="732"/>
      <c r="F41" s="668"/>
      <c r="G41" s="668"/>
      <c r="H41" s="197" t="s">
        <v>825</v>
      </c>
      <c r="I41" s="745"/>
      <c r="J41" s="760"/>
      <c r="K41" s="760"/>
      <c r="L41" s="760"/>
      <c r="M41" s="216" t="s">
        <v>317</v>
      </c>
    </row>
    <row r="42" spans="2:13" ht="21" customHeight="1">
      <c r="B42" s="718" t="s">
        <v>45</v>
      </c>
      <c r="C42" s="570"/>
      <c r="D42" s="570"/>
      <c r="E42" s="732">
        <v>3</v>
      </c>
      <c r="F42" s="668"/>
      <c r="G42" s="668"/>
      <c r="H42" s="212" t="s">
        <v>821</v>
      </c>
      <c r="I42" s="745" t="s">
        <v>822</v>
      </c>
      <c r="J42" s="760"/>
      <c r="K42" s="760"/>
      <c r="L42" s="760"/>
      <c r="M42" s="216" t="s">
        <v>317</v>
      </c>
    </row>
    <row r="43" spans="2:13" ht="21" customHeight="1">
      <c r="B43" s="753" t="s">
        <v>44</v>
      </c>
      <c r="C43" s="725"/>
      <c r="D43" s="725"/>
      <c r="E43" s="763"/>
      <c r="F43" s="764"/>
      <c r="G43" s="764"/>
      <c r="H43" s="203" t="s">
        <v>316</v>
      </c>
      <c r="I43" s="761"/>
      <c r="J43" s="762"/>
      <c r="K43" s="762"/>
      <c r="L43" s="762"/>
      <c r="M43" s="71" t="s">
        <v>820</v>
      </c>
    </row>
    <row r="44" spans="2:13" ht="21" customHeight="1" thickBot="1">
      <c r="B44" s="726"/>
      <c r="C44" s="609"/>
      <c r="D44" s="609"/>
      <c r="E44" s="754"/>
      <c r="F44" s="734"/>
      <c r="G44" s="734"/>
      <c r="H44" s="207" t="s">
        <v>826</v>
      </c>
      <c r="I44" s="727"/>
      <c r="J44" s="728"/>
      <c r="K44" s="728"/>
      <c r="L44" s="728"/>
      <c r="M44" s="155" t="s">
        <v>826</v>
      </c>
    </row>
    <row r="45" spans="1:13" s="63" customFormat="1" ht="21" customHeight="1">
      <c r="A45" s="135"/>
      <c r="B45" s="156"/>
      <c r="C45" s="204"/>
      <c r="D45" s="204"/>
      <c r="E45" s="204"/>
      <c r="F45" s="204"/>
      <c r="G45" s="204"/>
      <c r="H45" s="135"/>
      <c r="I45" s="135"/>
      <c r="J45" s="135"/>
      <c r="K45" s="135"/>
      <c r="L45" s="135"/>
      <c r="M45" s="135"/>
    </row>
    <row r="46" spans="2:13" ht="21" customHeight="1" thickBot="1">
      <c r="B46" s="696" t="s">
        <v>456</v>
      </c>
      <c r="C46" s="696"/>
      <c r="D46" s="696"/>
      <c r="E46" s="696"/>
      <c r="F46" s="696"/>
      <c r="G46" s="696"/>
      <c r="H46" s="696"/>
      <c r="I46" s="696"/>
      <c r="J46" s="696"/>
      <c r="K46" s="696"/>
      <c r="L46" s="696"/>
      <c r="M46" s="696"/>
    </row>
    <row r="47" spans="2:13" ht="21" customHeight="1">
      <c r="B47" s="769" t="s">
        <v>278</v>
      </c>
      <c r="C47" s="770"/>
      <c r="D47" s="770"/>
      <c r="E47" s="719" t="s">
        <v>356</v>
      </c>
      <c r="F47" s="719"/>
      <c r="G47" s="719"/>
      <c r="H47" s="719"/>
      <c r="I47" s="719"/>
      <c r="J47" s="719"/>
      <c r="K47" s="757" t="s">
        <v>721</v>
      </c>
      <c r="L47" s="758"/>
      <c r="M47" s="759"/>
    </row>
    <row r="48" spans="2:13" ht="24.75" customHeight="1">
      <c r="B48" s="771"/>
      <c r="C48" s="772"/>
      <c r="D48" s="772"/>
      <c r="E48" s="535" t="s">
        <v>164</v>
      </c>
      <c r="F48" s="535"/>
      <c r="G48" s="535"/>
      <c r="H48" s="535"/>
      <c r="I48" s="535"/>
      <c r="J48" s="535"/>
      <c r="K48" s="773" t="s">
        <v>947</v>
      </c>
      <c r="L48" s="774"/>
      <c r="M48" s="639" t="s">
        <v>827</v>
      </c>
    </row>
    <row r="49" spans="2:13" ht="24.75" customHeight="1">
      <c r="B49" s="771"/>
      <c r="C49" s="772"/>
      <c r="D49" s="772"/>
      <c r="E49" s="536" t="s">
        <v>165</v>
      </c>
      <c r="F49" s="536"/>
      <c r="G49" s="536"/>
      <c r="H49" s="536"/>
      <c r="I49" s="536"/>
      <c r="J49" s="536"/>
      <c r="K49" s="775"/>
      <c r="L49" s="776"/>
      <c r="M49" s="778"/>
    </row>
    <row r="50" spans="2:13" ht="21" customHeight="1">
      <c r="B50" s="744" t="s">
        <v>279</v>
      </c>
      <c r="C50" s="539"/>
      <c r="D50" s="539"/>
      <c r="E50" s="570"/>
      <c r="F50" s="570" t="s">
        <v>166</v>
      </c>
      <c r="G50" s="570"/>
      <c r="H50" s="570"/>
      <c r="I50" s="549"/>
      <c r="J50" s="550"/>
      <c r="K50" s="550"/>
      <c r="L50" s="550"/>
      <c r="M50" s="220" t="s">
        <v>317</v>
      </c>
    </row>
    <row r="51" spans="2:13" ht="21" customHeight="1">
      <c r="B51" s="766"/>
      <c r="C51" s="539"/>
      <c r="D51" s="539"/>
      <c r="E51" s="570"/>
      <c r="F51" s="570" t="s">
        <v>167</v>
      </c>
      <c r="G51" s="570"/>
      <c r="H51" s="570"/>
      <c r="I51" s="570"/>
      <c r="J51" s="570"/>
      <c r="K51" s="570"/>
      <c r="L51" s="570"/>
      <c r="M51" s="571"/>
    </row>
    <row r="52" spans="2:13" ht="21" customHeight="1">
      <c r="B52" s="766"/>
      <c r="C52" s="539"/>
      <c r="D52" s="539"/>
      <c r="E52" s="570"/>
      <c r="F52" s="570" t="s">
        <v>168</v>
      </c>
      <c r="G52" s="570"/>
      <c r="H52" s="570"/>
      <c r="I52" s="570"/>
      <c r="J52" s="570"/>
      <c r="K52" s="570"/>
      <c r="L52" s="570"/>
      <c r="M52" s="571"/>
    </row>
    <row r="53" spans="2:13" ht="21" customHeight="1" thickBot="1">
      <c r="B53" s="767"/>
      <c r="C53" s="768"/>
      <c r="D53" s="768"/>
      <c r="E53" s="609"/>
      <c r="F53" s="609" t="s">
        <v>169</v>
      </c>
      <c r="G53" s="609"/>
      <c r="H53" s="609"/>
      <c r="I53" s="609"/>
      <c r="J53" s="609"/>
      <c r="K53" s="609"/>
      <c r="L53" s="609"/>
      <c r="M53" s="645"/>
    </row>
    <row r="54" spans="2:13" ht="21" customHeight="1">
      <c r="B54" s="157"/>
      <c r="C54" s="157"/>
      <c r="D54" s="157"/>
      <c r="E54" s="204"/>
      <c r="F54" s="204"/>
      <c r="G54" s="204"/>
      <c r="H54" s="204"/>
      <c r="I54" s="204"/>
      <c r="J54" s="204"/>
      <c r="K54" s="204"/>
      <c r="L54" s="204"/>
      <c r="M54" s="204"/>
    </row>
    <row r="55" spans="2:7" ht="21" customHeight="1" thickBot="1">
      <c r="B55" s="777" t="s">
        <v>170</v>
      </c>
      <c r="C55" s="777"/>
      <c r="D55" s="204"/>
      <c r="E55" s="205"/>
      <c r="F55" s="205"/>
      <c r="G55" s="205"/>
    </row>
    <row r="56" spans="2:13" ht="21" customHeight="1">
      <c r="B56" s="724" t="s">
        <v>81</v>
      </c>
      <c r="C56" s="719"/>
      <c r="D56" s="722" t="s">
        <v>144</v>
      </c>
      <c r="E56" s="719"/>
      <c r="F56" s="719"/>
      <c r="G56" s="719"/>
      <c r="H56" s="719"/>
      <c r="I56" s="158" t="s">
        <v>560</v>
      </c>
      <c r="J56" s="159"/>
      <c r="K56" s="159"/>
      <c r="L56" s="159"/>
      <c r="M56" s="160"/>
    </row>
    <row r="57" spans="2:13" ht="36" customHeight="1">
      <c r="B57" s="531"/>
      <c r="C57" s="725"/>
      <c r="D57" s="723" t="s">
        <v>262</v>
      </c>
      <c r="E57" s="443"/>
      <c r="F57" s="259" t="s">
        <v>560</v>
      </c>
      <c r="G57" s="765" t="s">
        <v>145</v>
      </c>
      <c r="H57" s="535"/>
      <c r="I57" s="441"/>
      <c r="J57" s="442"/>
      <c r="K57" s="442"/>
      <c r="L57" s="442"/>
      <c r="M57" s="482"/>
    </row>
    <row r="58" spans="2:13" ht="21" customHeight="1" thickBot="1">
      <c r="B58" s="740"/>
      <c r="C58" s="741"/>
      <c r="D58" s="661" t="s">
        <v>132</v>
      </c>
      <c r="E58" s="570"/>
      <c r="F58" s="661" t="s">
        <v>45</v>
      </c>
      <c r="G58" s="570"/>
      <c r="H58" s="661" t="s">
        <v>44</v>
      </c>
      <c r="I58" s="570"/>
      <c r="J58" s="738" t="s">
        <v>133</v>
      </c>
      <c r="K58" s="750"/>
      <c r="L58" s="738" t="s">
        <v>46</v>
      </c>
      <c r="M58" s="739"/>
    </row>
    <row r="59" spans="2:13" ht="21" customHeight="1">
      <c r="B59" s="742"/>
      <c r="C59" s="743"/>
      <c r="D59" s="161" t="s">
        <v>41</v>
      </c>
      <c r="E59" s="161" t="s">
        <v>43</v>
      </c>
      <c r="F59" s="161" t="s">
        <v>41</v>
      </c>
      <c r="G59" s="161" t="s">
        <v>43</v>
      </c>
      <c r="H59" s="161" t="s">
        <v>41</v>
      </c>
      <c r="I59" s="161" t="s">
        <v>43</v>
      </c>
      <c r="J59" s="161" t="s">
        <v>41</v>
      </c>
      <c r="K59" s="161" t="s">
        <v>43</v>
      </c>
      <c r="L59" s="161" t="s">
        <v>41</v>
      </c>
      <c r="M59" s="162" t="s">
        <v>43</v>
      </c>
    </row>
    <row r="60" spans="2:13" ht="36" customHeight="1">
      <c r="B60" s="744" t="s">
        <v>280</v>
      </c>
      <c r="C60" s="539"/>
      <c r="D60" s="265" t="s">
        <v>652</v>
      </c>
      <c r="E60" s="265" t="s">
        <v>652</v>
      </c>
      <c r="F60" s="265"/>
      <c r="G60" s="265" t="s">
        <v>902</v>
      </c>
      <c r="H60" s="265"/>
      <c r="I60" s="265"/>
      <c r="J60" s="265"/>
      <c r="K60" s="265" t="s">
        <v>652</v>
      </c>
      <c r="L60" s="265"/>
      <c r="M60" s="163"/>
    </row>
    <row r="61" spans="2:13" ht="36" customHeight="1">
      <c r="B61" s="744" t="s">
        <v>281</v>
      </c>
      <c r="C61" s="539"/>
      <c r="D61" s="265" t="s">
        <v>652</v>
      </c>
      <c r="E61" s="265"/>
      <c r="F61" s="265" t="s">
        <v>935</v>
      </c>
      <c r="G61" s="265" t="s">
        <v>932</v>
      </c>
      <c r="H61" s="265"/>
      <c r="I61" s="265"/>
      <c r="J61" s="265" t="s">
        <v>652</v>
      </c>
      <c r="K61" s="265"/>
      <c r="L61" s="265"/>
      <c r="M61" s="163"/>
    </row>
    <row r="62" spans="2:13" ht="21" customHeight="1">
      <c r="B62" s="747" t="s">
        <v>143</v>
      </c>
      <c r="C62" s="255" t="s">
        <v>138</v>
      </c>
      <c r="D62" s="265" t="s">
        <v>652</v>
      </c>
      <c r="E62" s="265" t="s">
        <v>652</v>
      </c>
      <c r="F62" s="265" t="s">
        <v>652</v>
      </c>
      <c r="G62" s="265" t="s">
        <v>935</v>
      </c>
      <c r="H62" s="265"/>
      <c r="I62" s="265"/>
      <c r="J62" s="265" t="s">
        <v>652</v>
      </c>
      <c r="K62" s="265" t="s">
        <v>652</v>
      </c>
      <c r="L62" s="265"/>
      <c r="M62" s="163"/>
    </row>
    <row r="63" spans="2:13" ht="36" customHeight="1">
      <c r="B63" s="748"/>
      <c r="C63" s="260" t="s">
        <v>139</v>
      </c>
      <c r="D63" s="265" t="s">
        <v>928</v>
      </c>
      <c r="E63" s="265" t="s">
        <v>652</v>
      </c>
      <c r="F63" s="265" t="s">
        <v>652</v>
      </c>
      <c r="G63" s="265" t="s">
        <v>935</v>
      </c>
      <c r="H63" s="265" t="s">
        <v>652</v>
      </c>
      <c r="I63" s="265"/>
      <c r="J63" s="265" t="s">
        <v>716</v>
      </c>
      <c r="K63" s="265" t="s">
        <v>652</v>
      </c>
      <c r="L63" s="265"/>
      <c r="M63" s="163"/>
    </row>
    <row r="64" spans="2:13" ht="36" customHeight="1">
      <c r="B64" s="748"/>
      <c r="C64" s="260" t="s">
        <v>140</v>
      </c>
      <c r="D64" s="265"/>
      <c r="E64" s="265"/>
      <c r="F64" s="265" t="s">
        <v>932</v>
      </c>
      <c r="G64" s="265" t="s">
        <v>652</v>
      </c>
      <c r="H64" s="265"/>
      <c r="I64" s="265"/>
      <c r="J64" s="265"/>
      <c r="K64" s="265"/>
      <c r="L64" s="265"/>
      <c r="M64" s="163"/>
    </row>
    <row r="65" spans="2:13" ht="36" customHeight="1">
      <c r="B65" s="748"/>
      <c r="C65" s="260" t="s">
        <v>141</v>
      </c>
      <c r="D65" s="265"/>
      <c r="E65" s="265"/>
      <c r="F65" s="265" t="s">
        <v>935</v>
      </c>
      <c r="G65" s="265"/>
      <c r="H65" s="265"/>
      <c r="I65" s="265"/>
      <c r="J65" s="265"/>
      <c r="K65" s="265"/>
      <c r="L65" s="265"/>
      <c r="M65" s="163"/>
    </row>
    <row r="66" spans="2:13" ht="21" customHeight="1">
      <c r="B66" s="749"/>
      <c r="C66" s="260" t="s">
        <v>243</v>
      </c>
      <c r="D66" s="265"/>
      <c r="E66" s="265"/>
      <c r="F66" s="265" t="s">
        <v>716</v>
      </c>
      <c r="G66" s="265" t="s">
        <v>823</v>
      </c>
      <c r="H66" s="265"/>
      <c r="I66" s="265"/>
      <c r="J66" s="265"/>
      <c r="K66" s="265"/>
      <c r="L66" s="265" t="s">
        <v>652</v>
      </c>
      <c r="M66" s="163"/>
    </row>
    <row r="67" spans="2:13" ht="21" customHeight="1">
      <c r="B67" s="496" t="s">
        <v>373</v>
      </c>
      <c r="C67" s="439"/>
      <c r="D67" s="439"/>
      <c r="E67" s="440"/>
      <c r="F67" s="522"/>
      <c r="G67" s="470"/>
      <c r="H67" s="470"/>
      <c r="I67" s="470"/>
      <c r="J67" s="470"/>
      <c r="K67" s="470"/>
      <c r="L67" s="470"/>
      <c r="M67" s="471"/>
    </row>
    <row r="68" spans="2:13" ht="21" customHeight="1" thickBot="1">
      <c r="B68" s="698" t="s">
        <v>142</v>
      </c>
      <c r="C68" s="448"/>
      <c r="D68" s="448"/>
      <c r="E68" s="485"/>
      <c r="F68" s="164" t="s">
        <v>330</v>
      </c>
      <c r="G68" s="699"/>
      <c r="H68" s="699"/>
      <c r="I68" s="699"/>
      <c r="J68" s="699"/>
      <c r="K68" s="699"/>
      <c r="L68" s="699"/>
      <c r="M68" s="737"/>
    </row>
  </sheetData>
  <sheetProtection/>
  <mergeCells count="154">
    <mergeCell ref="I52:M52"/>
    <mergeCell ref="I53:M53"/>
    <mergeCell ref="F52:H52"/>
    <mergeCell ref="E48:J48"/>
    <mergeCell ref="K48:L49"/>
    <mergeCell ref="B55:C55"/>
    <mergeCell ref="M48:M49"/>
    <mergeCell ref="G57:H57"/>
    <mergeCell ref="I57:M57"/>
    <mergeCell ref="I51:M51"/>
    <mergeCell ref="I50:L50"/>
    <mergeCell ref="E49:J49"/>
    <mergeCell ref="F50:H50"/>
    <mergeCell ref="F51:H51"/>
    <mergeCell ref="B50:E53"/>
    <mergeCell ref="F53:H53"/>
    <mergeCell ref="B47:D49"/>
    <mergeCell ref="K47:M47"/>
    <mergeCell ref="E41:G41"/>
    <mergeCell ref="E42:G42"/>
    <mergeCell ref="E47:J47"/>
    <mergeCell ref="I42:L42"/>
    <mergeCell ref="I43:L43"/>
    <mergeCell ref="E43:G43"/>
    <mergeCell ref="I41:L41"/>
    <mergeCell ref="B35:D35"/>
    <mergeCell ref="E35:G35"/>
    <mergeCell ref="H35:J35"/>
    <mergeCell ref="B44:D44"/>
    <mergeCell ref="E44:G44"/>
    <mergeCell ref="B39:M39"/>
    <mergeCell ref="B40:D40"/>
    <mergeCell ref="B41:D41"/>
    <mergeCell ref="B42:D42"/>
    <mergeCell ref="B62:B66"/>
    <mergeCell ref="F58:G58"/>
    <mergeCell ref="H58:I58"/>
    <mergeCell ref="J58:K58"/>
    <mergeCell ref="B46:M46"/>
    <mergeCell ref="K36:M36"/>
    <mergeCell ref="E36:G36"/>
    <mergeCell ref="H36:J36"/>
    <mergeCell ref="B61:C61"/>
    <mergeCell ref="B43:D43"/>
    <mergeCell ref="K31:M31"/>
    <mergeCell ref="H34:J34"/>
    <mergeCell ref="K34:M34"/>
    <mergeCell ref="K33:M33"/>
    <mergeCell ref="H33:J33"/>
    <mergeCell ref="K35:M35"/>
    <mergeCell ref="K25:M25"/>
    <mergeCell ref="B28:F28"/>
    <mergeCell ref="B29:D30"/>
    <mergeCell ref="H29:J29"/>
    <mergeCell ref="G68:M68"/>
    <mergeCell ref="L58:M58"/>
    <mergeCell ref="B68:E68"/>
    <mergeCell ref="D58:E58"/>
    <mergeCell ref="B58:C59"/>
    <mergeCell ref="B60:C60"/>
    <mergeCell ref="K26:M26"/>
    <mergeCell ref="H30:J30"/>
    <mergeCell ref="K30:M30"/>
    <mergeCell ref="E31:G31"/>
    <mergeCell ref="E34:G34"/>
    <mergeCell ref="E26:F26"/>
    <mergeCell ref="E30:G30"/>
    <mergeCell ref="K29:M29"/>
    <mergeCell ref="K32:M32"/>
    <mergeCell ref="I26:J26"/>
    <mergeCell ref="D56:H56"/>
    <mergeCell ref="D57:E57"/>
    <mergeCell ref="B56:C57"/>
    <mergeCell ref="E32:G32"/>
    <mergeCell ref="B34:D34"/>
    <mergeCell ref="H32:J32"/>
    <mergeCell ref="E40:H40"/>
    <mergeCell ref="I40:M40"/>
    <mergeCell ref="B36:D36"/>
    <mergeCell ref="I44:L44"/>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E21:F21"/>
    <mergeCell ref="G9:I9"/>
    <mergeCell ref="B19:F19"/>
    <mergeCell ref="G16:I16"/>
    <mergeCell ref="I21:J21"/>
    <mergeCell ref="G8:I8"/>
    <mergeCell ref="G11:I11"/>
    <mergeCell ref="B17:I17"/>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7:E67"/>
    <mergeCell ref="F67:M67"/>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s>
  <dataValidations count="3">
    <dataValidation type="list" allowBlank="1" showInputMessage="1" showErrorMessage="1" sqref="K47:M47">
      <formula1>"1.5：1以上,2：1以上,2.5：1以上,3：1以上"</formula1>
    </dataValidation>
    <dataValidation type="list" allowBlank="1" showInputMessage="1" showErrorMessage="1" sqref="F68 F57 I56">
      <formula1>"あり,なし"</formula1>
    </dataValidation>
    <dataValidation type="list" allowBlank="1" showInputMessage="1" showErrorMessage="1" sqref="B22:B26 C26: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3937007874015748" right="0.1968503937007874" top="0.4330708661417323" bottom="0.2755905511811024" header="0.2755905511811024" footer="0.1968503937007874"/>
  <pageSetup fitToHeight="0" horizontalDpi="600" verticalDpi="600" orientation="portrait" paperSize="9" scale="90" r:id="rId1"/>
  <headerFooter alignWithMargins="0">
    <oddHeader>&amp;R&amp;K00-034変更後（新）</oddHeader>
  </headerFooter>
  <rowBreaks count="1" manualBreakCount="1">
    <brk id="37" max="13" man="1"/>
  </rowBreaks>
</worksheet>
</file>

<file path=xl/worksheets/sheet7.xml><?xml version="1.0" encoding="utf-8"?>
<worksheet xmlns="http://schemas.openxmlformats.org/spreadsheetml/2006/main" xmlns:r="http://schemas.openxmlformats.org/officeDocument/2006/relationships">
  <sheetPr>
    <tabColor rgb="FF00B0F0"/>
  </sheetPr>
  <dimension ref="A1:P69"/>
  <sheetViews>
    <sheetView showGridLines="0" zoomScale="85" zoomScaleNormal="85" zoomScalePageLayoutView="0" workbookViewId="0" topLeftCell="A67">
      <selection activeCell="P67" sqref="P67"/>
    </sheetView>
  </sheetViews>
  <sheetFormatPr defaultColWidth="9.00390625" defaultRowHeight="13.5"/>
  <cols>
    <col min="1" max="1" width="2.75390625" style="11" customWidth="1"/>
    <col min="2" max="2" width="4.375" style="11" customWidth="1"/>
    <col min="3" max="3" width="5.625" style="11" customWidth="1"/>
    <col min="4" max="4" width="4.375" style="11" customWidth="1"/>
    <col min="5" max="5" width="7.25390625" style="11" customWidth="1"/>
    <col min="6" max="6" width="11.125" style="11" customWidth="1"/>
    <col min="7" max="7" width="9.50390625" style="11" customWidth="1"/>
    <col min="8" max="12" width="7.625" style="11" customWidth="1"/>
    <col min="13" max="13" width="8.625" style="11" customWidth="1"/>
    <col min="14" max="14" width="3.375" style="11" customWidth="1"/>
    <col min="15" max="17" width="13.00390625" style="12" customWidth="1"/>
    <col min="18" max="16384" width="9.00390625" style="12" customWidth="1"/>
  </cols>
  <sheetData>
    <row r="1" spans="1:9" ht="21" customHeight="1">
      <c r="A1" s="218" t="s">
        <v>149</v>
      </c>
      <c r="B1" s="481" t="s">
        <v>150</v>
      </c>
      <c r="C1" s="481"/>
      <c r="D1" s="481"/>
      <c r="E1" s="481"/>
      <c r="F1" s="481"/>
      <c r="G1" s="481"/>
      <c r="H1" s="481"/>
      <c r="I1" s="481"/>
    </row>
    <row r="2" spans="1:9" ht="21" customHeight="1" thickBot="1">
      <c r="A2" s="218"/>
      <c r="B2" s="696" t="s">
        <v>151</v>
      </c>
      <c r="C2" s="696"/>
      <c r="D2" s="696"/>
      <c r="E2" s="696"/>
      <c r="F2" s="696"/>
      <c r="G2" s="280"/>
      <c r="H2" s="280"/>
      <c r="I2" s="280"/>
    </row>
    <row r="3" spans="2:13" ht="21" customHeight="1">
      <c r="B3" s="779" t="s">
        <v>152</v>
      </c>
      <c r="C3" s="614"/>
      <c r="D3" s="614"/>
      <c r="E3" s="614"/>
      <c r="F3" s="614"/>
      <c r="G3" s="669" t="s">
        <v>643</v>
      </c>
      <c r="H3" s="670"/>
      <c r="I3" s="670"/>
      <c r="J3" s="104"/>
      <c r="K3" s="104"/>
      <c r="L3" s="104"/>
      <c r="M3" s="105"/>
    </row>
    <row r="4" spans="2:13" ht="21" customHeight="1">
      <c r="B4" s="666" t="s">
        <v>153</v>
      </c>
      <c r="C4" s="672"/>
      <c r="D4" s="672"/>
      <c r="E4" s="672"/>
      <c r="F4" s="780"/>
      <c r="G4" s="723" t="s">
        <v>644</v>
      </c>
      <c r="H4" s="784"/>
      <c r="I4" s="784"/>
      <c r="J4" s="106"/>
      <c r="K4" s="106"/>
      <c r="L4" s="106"/>
      <c r="M4" s="107"/>
    </row>
    <row r="5" spans="2:13" ht="21" customHeight="1">
      <c r="B5" s="781"/>
      <c r="C5" s="782"/>
      <c r="D5" s="782"/>
      <c r="E5" s="782"/>
      <c r="F5" s="783"/>
      <c r="G5" s="785" t="s">
        <v>917</v>
      </c>
      <c r="H5" s="780"/>
      <c r="I5" s="442" t="s">
        <v>645</v>
      </c>
      <c r="J5" s="442"/>
      <c r="K5" s="442"/>
      <c r="L5" s="442"/>
      <c r="M5" s="482"/>
    </row>
    <row r="6" spans="2:13" ht="21" customHeight="1">
      <c r="B6" s="781"/>
      <c r="C6" s="782"/>
      <c r="D6" s="782"/>
      <c r="E6" s="782"/>
      <c r="F6" s="783"/>
      <c r="G6" s="786"/>
      <c r="H6" s="783"/>
      <c r="I6" s="442" t="s">
        <v>646</v>
      </c>
      <c r="J6" s="442"/>
      <c r="K6" s="442"/>
      <c r="L6" s="442"/>
      <c r="M6" s="482"/>
    </row>
    <row r="7" spans="2:13" ht="21" customHeight="1">
      <c r="B7" s="781"/>
      <c r="C7" s="782"/>
      <c r="D7" s="782"/>
      <c r="E7" s="782"/>
      <c r="F7" s="783"/>
      <c r="G7" s="787"/>
      <c r="H7" s="783"/>
      <c r="I7" s="442" t="s">
        <v>903</v>
      </c>
      <c r="J7" s="442"/>
      <c r="K7" s="442"/>
      <c r="L7" s="442"/>
      <c r="M7" s="482"/>
    </row>
    <row r="8" spans="2:13" ht="21" customHeight="1">
      <c r="B8" s="680" t="s">
        <v>71</v>
      </c>
      <c r="C8" s="442"/>
      <c r="D8" s="442"/>
      <c r="E8" s="442"/>
      <c r="F8" s="442"/>
      <c r="G8" s="108" t="s">
        <v>560</v>
      </c>
      <c r="H8" s="788"/>
      <c r="I8" s="788"/>
      <c r="J8" s="788"/>
      <c r="K8" s="788"/>
      <c r="L8" s="788"/>
      <c r="M8" s="789"/>
    </row>
    <row r="9" spans="2:13" ht="21" customHeight="1">
      <c r="B9" s="680" t="s">
        <v>154</v>
      </c>
      <c r="C9" s="442"/>
      <c r="D9" s="442"/>
      <c r="E9" s="442"/>
      <c r="F9" s="442"/>
      <c r="G9" s="108" t="s">
        <v>560</v>
      </c>
      <c r="H9" s="788"/>
      <c r="I9" s="788"/>
      <c r="J9" s="788"/>
      <c r="K9" s="788"/>
      <c r="L9" s="788"/>
      <c r="M9" s="789"/>
    </row>
    <row r="10" spans="2:13" ht="21" customHeight="1">
      <c r="B10" s="771" t="s">
        <v>155</v>
      </c>
      <c r="C10" s="643"/>
      <c r="D10" s="643"/>
      <c r="E10" s="643"/>
      <c r="F10" s="643"/>
      <c r="G10" s="108" t="s">
        <v>560</v>
      </c>
      <c r="H10" s="788"/>
      <c r="I10" s="788"/>
      <c r="J10" s="788"/>
      <c r="K10" s="788"/>
      <c r="L10" s="788"/>
      <c r="M10" s="789"/>
    </row>
    <row r="11" spans="2:13" ht="21" customHeight="1">
      <c r="B11" s="465"/>
      <c r="C11" s="643"/>
      <c r="D11" s="643"/>
      <c r="E11" s="643"/>
      <c r="F11" s="643"/>
      <c r="G11" s="272" t="s">
        <v>354</v>
      </c>
      <c r="H11" s="790"/>
      <c r="I11" s="790"/>
      <c r="J11" s="790"/>
      <c r="K11" s="790"/>
      <c r="L11" s="790"/>
      <c r="M11" s="791"/>
    </row>
    <row r="12" spans="2:13" ht="66" customHeight="1">
      <c r="B12" s="792" t="s">
        <v>156</v>
      </c>
      <c r="C12" s="540"/>
      <c r="D12" s="540"/>
      <c r="E12" s="540"/>
      <c r="F12" s="255" t="s">
        <v>157</v>
      </c>
      <c r="G12" s="723" t="s">
        <v>837</v>
      </c>
      <c r="H12" s="439"/>
      <c r="I12" s="439"/>
      <c r="J12" s="439"/>
      <c r="K12" s="439"/>
      <c r="L12" s="439"/>
      <c r="M12" s="546"/>
    </row>
    <row r="13" spans="2:13" ht="53.25" customHeight="1" thickBot="1">
      <c r="B13" s="793"/>
      <c r="C13" s="794"/>
      <c r="D13" s="794"/>
      <c r="E13" s="794"/>
      <c r="F13" s="278" t="s">
        <v>389</v>
      </c>
      <c r="G13" s="795" t="s">
        <v>818</v>
      </c>
      <c r="H13" s="447"/>
      <c r="I13" s="447"/>
      <c r="J13" s="447"/>
      <c r="K13" s="447"/>
      <c r="L13" s="447"/>
      <c r="M13" s="796"/>
    </row>
    <row r="14" ht="21" customHeight="1"/>
    <row r="15" spans="2:13" ht="21" customHeight="1" thickBot="1">
      <c r="B15" s="696" t="s">
        <v>339</v>
      </c>
      <c r="C15" s="696"/>
      <c r="D15" s="696"/>
      <c r="E15" s="696"/>
      <c r="F15" s="696"/>
      <c r="G15" s="696"/>
      <c r="H15" s="696"/>
      <c r="I15" s="696"/>
      <c r="J15" s="696"/>
      <c r="K15" s="696"/>
      <c r="L15" s="696"/>
      <c r="M15" s="696"/>
    </row>
    <row r="16" spans="2:13" ht="21" customHeight="1">
      <c r="B16" s="797"/>
      <c r="C16" s="743"/>
      <c r="D16" s="743"/>
      <c r="E16" s="743"/>
      <c r="F16" s="743"/>
      <c r="G16" s="743"/>
      <c r="H16" s="798" t="s">
        <v>175</v>
      </c>
      <c r="I16" s="799"/>
      <c r="J16" s="800"/>
      <c r="K16" s="801" t="s">
        <v>176</v>
      </c>
      <c r="L16" s="802"/>
      <c r="M16" s="803"/>
    </row>
    <row r="17" spans="2:13" ht="21" customHeight="1">
      <c r="B17" s="718" t="s">
        <v>65</v>
      </c>
      <c r="C17" s="570"/>
      <c r="D17" s="570"/>
      <c r="E17" s="570"/>
      <c r="F17" s="661" t="s">
        <v>171</v>
      </c>
      <c r="G17" s="570"/>
      <c r="H17" s="664" t="s">
        <v>51</v>
      </c>
      <c r="I17" s="664"/>
      <c r="J17" s="664"/>
      <c r="K17" s="805" t="s">
        <v>657</v>
      </c>
      <c r="L17" s="664"/>
      <c r="M17" s="806"/>
    </row>
    <row r="18" spans="2:13" ht="21" customHeight="1">
      <c r="B18" s="804"/>
      <c r="C18" s="570"/>
      <c r="D18" s="570"/>
      <c r="E18" s="570"/>
      <c r="F18" s="661" t="s">
        <v>172</v>
      </c>
      <c r="G18" s="570"/>
      <c r="H18" s="807" t="s">
        <v>900</v>
      </c>
      <c r="I18" s="807"/>
      <c r="J18" s="807"/>
      <c r="K18" s="807" t="s">
        <v>647</v>
      </c>
      <c r="L18" s="807"/>
      <c r="M18" s="808"/>
    </row>
    <row r="19" spans="2:13" ht="21" customHeight="1">
      <c r="B19" s="809" t="s">
        <v>56</v>
      </c>
      <c r="C19" s="810"/>
      <c r="D19" s="810"/>
      <c r="E19" s="811"/>
      <c r="F19" s="661" t="s">
        <v>308</v>
      </c>
      <c r="G19" s="570"/>
      <c r="H19" s="816" t="s">
        <v>565</v>
      </c>
      <c r="I19" s="816"/>
      <c r="J19" s="816"/>
      <c r="K19" s="816" t="s">
        <v>566</v>
      </c>
      <c r="L19" s="816"/>
      <c r="M19" s="817"/>
    </row>
    <row r="20" spans="2:13" ht="21" customHeight="1">
      <c r="B20" s="771"/>
      <c r="C20" s="772"/>
      <c r="D20" s="772"/>
      <c r="E20" s="812"/>
      <c r="F20" s="661" t="s">
        <v>406</v>
      </c>
      <c r="G20" s="570"/>
      <c r="H20" s="805" t="s">
        <v>649</v>
      </c>
      <c r="I20" s="805"/>
      <c r="J20" s="805"/>
      <c r="K20" s="805" t="s">
        <v>648</v>
      </c>
      <c r="L20" s="805"/>
      <c r="M20" s="818"/>
    </row>
    <row r="21" spans="2:13" ht="21" customHeight="1">
      <c r="B21" s="771"/>
      <c r="C21" s="772"/>
      <c r="D21" s="772"/>
      <c r="E21" s="812"/>
      <c r="F21" s="661" t="s">
        <v>254</v>
      </c>
      <c r="G21" s="570"/>
      <c r="H21" s="664" t="s">
        <v>330</v>
      </c>
      <c r="I21" s="664"/>
      <c r="J21" s="664"/>
      <c r="K21" s="664" t="s">
        <v>330</v>
      </c>
      <c r="L21" s="664"/>
      <c r="M21" s="806"/>
    </row>
    <row r="22" spans="2:13" ht="21" customHeight="1">
      <c r="B22" s="771"/>
      <c r="C22" s="772"/>
      <c r="D22" s="772"/>
      <c r="E22" s="812"/>
      <c r="F22" s="661" t="s">
        <v>255</v>
      </c>
      <c r="G22" s="570"/>
      <c r="H22" s="664" t="s">
        <v>330</v>
      </c>
      <c r="I22" s="664"/>
      <c r="J22" s="664"/>
      <c r="K22" s="664" t="s">
        <v>330</v>
      </c>
      <c r="L22" s="664"/>
      <c r="M22" s="806"/>
    </row>
    <row r="23" spans="2:13" ht="21" customHeight="1">
      <c r="B23" s="771"/>
      <c r="C23" s="772"/>
      <c r="D23" s="772"/>
      <c r="E23" s="812"/>
      <c r="F23" s="661" t="s">
        <v>88</v>
      </c>
      <c r="G23" s="570"/>
      <c r="H23" s="664" t="s">
        <v>330</v>
      </c>
      <c r="I23" s="664"/>
      <c r="J23" s="664"/>
      <c r="K23" s="664" t="s">
        <v>560</v>
      </c>
      <c r="L23" s="664"/>
      <c r="M23" s="806"/>
    </row>
    <row r="24" spans="2:13" ht="21" customHeight="1">
      <c r="B24" s="771"/>
      <c r="C24" s="772"/>
      <c r="D24" s="772"/>
      <c r="E24" s="812"/>
      <c r="F24" s="661" t="s">
        <v>417</v>
      </c>
      <c r="G24" s="570"/>
      <c r="H24" s="664" t="s">
        <v>330</v>
      </c>
      <c r="I24" s="664"/>
      <c r="J24" s="664"/>
      <c r="K24" s="819" t="s">
        <v>560</v>
      </c>
      <c r="L24" s="664"/>
      <c r="M24" s="806"/>
    </row>
    <row r="25" spans="2:13" ht="21" customHeight="1">
      <c r="B25" s="813"/>
      <c r="C25" s="814"/>
      <c r="D25" s="814"/>
      <c r="E25" s="815"/>
      <c r="F25" s="661" t="s">
        <v>331</v>
      </c>
      <c r="G25" s="570"/>
      <c r="H25" s="664" t="s">
        <v>330</v>
      </c>
      <c r="I25" s="664"/>
      <c r="J25" s="664"/>
      <c r="K25" s="664" t="s">
        <v>330</v>
      </c>
      <c r="L25" s="664"/>
      <c r="M25" s="806"/>
    </row>
    <row r="26" spans="2:13" ht="21" customHeight="1">
      <c r="B26" s="809" t="s">
        <v>453</v>
      </c>
      <c r="C26" s="810"/>
      <c r="D26" s="810"/>
      <c r="E26" s="811"/>
      <c r="F26" s="820" t="s">
        <v>618</v>
      </c>
      <c r="G26" s="821"/>
      <c r="H26" s="822" t="s">
        <v>645</v>
      </c>
      <c r="I26" s="823"/>
      <c r="J26" s="824"/>
      <c r="K26" s="822" t="s">
        <v>646</v>
      </c>
      <c r="L26" s="823"/>
      <c r="M26" s="825"/>
    </row>
    <row r="27" spans="2:15" ht="21" customHeight="1">
      <c r="B27" s="813"/>
      <c r="C27" s="814"/>
      <c r="D27" s="814"/>
      <c r="E27" s="815"/>
      <c r="F27" s="826" t="s">
        <v>650</v>
      </c>
      <c r="G27" s="827"/>
      <c r="H27" s="828" t="s">
        <v>777</v>
      </c>
      <c r="I27" s="829"/>
      <c r="J27" s="830"/>
      <c r="K27" s="828" t="s">
        <v>651</v>
      </c>
      <c r="L27" s="829"/>
      <c r="M27" s="831"/>
      <c r="O27" s="109"/>
    </row>
    <row r="28" spans="2:13" s="109" customFormat="1" ht="21" customHeight="1">
      <c r="B28" s="832" t="s">
        <v>713</v>
      </c>
      <c r="C28" s="833"/>
      <c r="D28" s="833"/>
      <c r="E28" s="833"/>
      <c r="F28" s="833"/>
      <c r="G28" s="833"/>
      <c r="H28" s="834">
        <f>SUM(H29:J36)</f>
        <v>197770</v>
      </c>
      <c r="I28" s="834"/>
      <c r="J28" s="834"/>
      <c r="K28" s="834">
        <f>SUM(K29:M36)</f>
        <v>345782</v>
      </c>
      <c r="L28" s="834"/>
      <c r="M28" s="835"/>
    </row>
    <row r="29" spans="2:13" ht="21" customHeight="1">
      <c r="B29" s="269"/>
      <c r="C29" s="661" t="s">
        <v>174</v>
      </c>
      <c r="D29" s="570"/>
      <c r="E29" s="570"/>
      <c r="F29" s="570"/>
      <c r="G29" s="570"/>
      <c r="H29" s="834" t="s">
        <v>587</v>
      </c>
      <c r="I29" s="834"/>
      <c r="J29" s="834"/>
      <c r="K29" s="834">
        <v>93700</v>
      </c>
      <c r="L29" s="834"/>
      <c r="M29" s="835"/>
    </row>
    <row r="30" spans="2:13" ht="21" customHeight="1">
      <c r="B30" s="269"/>
      <c r="C30" s="842" t="s">
        <v>282</v>
      </c>
      <c r="D30" s="845" t="s">
        <v>739</v>
      </c>
      <c r="E30" s="845"/>
      <c r="F30" s="845"/>
      <c r="G30" s="846"/>
      <c r="H30" s="834" t="s">
        <v>587</v>
      </c>
      <c r="I30" s="834"/>
      <c r="J30" s="834"/>
      <c r="K30" s="834">
        <v>21312</v>
      </c>
      <c r="L30" s="834"/>
      <c r="M30" s="835"/>
    </row>
    <row r="31" spans="2:13" ht="21" customHeight="1">
      <c r="B31" s="269"/>
      <c r="C31" s="843"/>
      <c r="D31" s="847" t="s">
        <v>457</v>
      </c>
      <c r="E31" s="661" t="s">
        <v>60</v>
      </c>
      <c r="F31" s="570"/>
      <c r="G31" s="570"/>
      <c r="H31" s="834">
        <v>40470</v>
      </c>
      <c r="I31" s="834"/>
      <c r="J31" s="834"/>
      <c r="K31" s="834">
        <v>40470</v>
      </c>
      <c r="L31" s="834"/>
      <c r="M31" s="835"/>
    </row>
    <row r="32" spans="2:13" ht="21" customHeight="1">
      <c r="B32" s="269"/>
      <c r="C32" s="843"/>
      <c r="D32" s="848"/>
      <c r="E32" s="570" t="s">
        <v>658</v>
      </c>
      <c r="F32" s="570"/>
      <c r="G32" s="570"/>
      <c r="H32" s="834">
        <v>116050</v>
      </c>
      <c r="I32" s="834"/>
      <c r="J32" s="834"/>
      <c r="K32" s="834">
        <v>132550</v>
      </c>
      <c r="L32" s="834"/>
      <c r="M32" s="835"/>
    </row>
    <row r="33" spans="2:13" ht="21" customHeight="1">
      <c r="B33" s="269"/>
      <c r="C33" s="843"/>
      <c r="D33" s="849"/>
      <c r="E33" s="738" t="s">
        <v>659</v>
      </c>
      <c r="F33" s="750"/>
      <c r="G33" s="750"/>
      <c r="H33" s="834">
        <v>41250</v>
      </c>
      <c r="I33" s="834"/>
      <c r="J33" s="834"/>
      <c r="K33" s="834" t="s">
        <v>587</v>
      </c>
      <c r="L33" s="834"/>
      <c r="M33" s="835"/>
    </row>
    <row r="34" spans="2:13" ht="21" customHeight="1">
      <c r="B34" s="269"/>
      <c r="C34" s="843"/>
      <c r="D34" s="849"/>
      <c r="E34" s="738" t="s">
        <v>663</v>
      </c>
      <c r="F34" s="750"/>
      <c r="G34" s="750"/>
      <c r="H34" s="836" t="s">
        <v>587</v>
      </c>
      <c r="I34" s="836"/>
      <c r="J34" s="836"/>
      <c r="K34" s="836">
        <v>57750</v>
      </c>
      <c r="L34" s="836"/>
      <c r="M34" s="855"/>
    </row>
    <row r="35" spans="2:13" ht="21" customHeight="1">
      <c r="B35" s="269"/>
      <c r="C35" s="843"/>
      <c r="D35" s="849"/>
      <c r="E35" s="738"/>
      <c r="F35" s="750"/>
      <c r="G35" s="750"/>
      <c r="H35" s="836"/>
      <c r="I35" s="836"/>
      <c r="J35" s="836"/>
      <c r="K35" s="837"/>
      <c r="L35" s="838"/>
      <c r="M35" s="839"/>
    </row>
    <row r="36" spans="2:13" ht="21" customHeight="1">
      <c r="B36" s="110"/>
      <c r="C36" s="844"/>
      <c r="D36" s="850"/>
      <c r="E36" s="661"/>
      <c r="F36" s="570"/>
      <c r="G36" s="570"/>
      <c r="H36" s="836"/>
      <c r="I36" s="836"/>
      <c r="J36" s="836"/>
      <c r="K36" s="840"/>
      <c r="L36" s="840"/>
      <c r="M36" s="841"/>
    </row>
    <row r="37" spans="2:13" ht="36" customHeight="1" thickBot="1">
      <c r="B37" s="856" t="s">
        <v>778</v>
      </c>
      <c r="C37" s="857"/>
      <c r="D37" s="857"/>
      <c r="E37" s="857"/>
      <c r="F37" s="857"/>
      <c r="G37" s="857"/>
      <c r="H37" s="857"/>
      <c r="I37" s="857"/>
      <c r="J37" s="857"/>
      <c r="K37" s="857"/>
      <c r="L37" s="857"/>
      <c r="M37" s="858"/>
    </row>
    <row r="38" spans="3:16" ht="21" customHeight="1">
      <c r="C38" s="111"/>
      <c r="D38" s="111"/>
      <c r="E38" s="111"/>
      <c r="F38" s="111"/>
      <c r="G38" s="111"/>
      <c r="H38" s="111"/>
      <c r="I38" s="111"/>
      <c r="J38" s="111"/>
      <c r="K38" s="111"/>
      <c r="L38" s="111"/>
      <c r="M38" s="111"/>
      <c r="O38" s="36"/>
      <c r="P38" s="37"/>
    </row>
    <row r="39" spans="2:6" ht="21" customHeight="1" thickBot="1">
      <c r="B39" s="706" t="s">
        <v>370</v>
      </c>
      <c r="C39" s="555"/>
      <c r="D39" s="555"/>
      <c r="E39" s="555"/>
      <c r="F39" s="555"/>
    </row>
    <row r="40" spans="2:13" ht="48.75" customHeight="1">
      <c r="B40" s="851" t="s">
        <v>174</v>
      </c>
      <c r="C40" s="670"/>
      <c r="D40" s="670"/>
      <c r="E40" s="670"/>
      <c r="F40" s="670"/>
      <c r="G40" s="852" t="s">
        <v>661</v>
      </c>
      <c r="H40" s="853"/>
      <c r="I40" s="853"/>
      <c r="J40" s="853"/>
      <c r="K40" s="853"/>
      <c r="L40" s="853"/>
      <c r="M40" s="854"/>
    </row>
    <row r="41" spans="2:13" ht="21" customHeight="1">
      <c r="B41" s="666" t="s">
        <v>70</v>
      </c>
      <c r="C41" s="672"/>
      <c r="D41" s="672"/>
      <c r="E41" s="672"/>
      <c r="F41" s="780"/>
      <c r="G41" s="108" t="s">
        <v>318</v>
      </c>
      <c r="H41" s="112" t="s">
        <v>587</v>
      </c>
      <c r="I41" s="290" t="s">
        <v>399</v>
      </c>
      <c r="J41" s="290"/>
      <c r="K41" s="290"/>
      <c r="L41" s="290"/>
      <c r="M41" s="113"/>
    </row>
    <row r="42" spans="2:13" ht="21" customHeight="1">
      <c r="B42" s="859"/>
      <c r="C42" s="860"/>
      <c r="D42" s="860"/>
      <c r="E42" s="860"/>
      <c r="F42" s="861"/>
      <c r="G42" s="862" t="s">
        <v>269</v>
      </c>
      <c r="H42" s="681"/>
      <c r="I42" s="862"/>
      <c r="J42" s="790"/>
      <c r="K42" s="790"/>
      <c r="L42" s="790"/>
      <c r="M42" s="791"/>
    </row>
    <row r="43" spans="2:13" ht="48.75" customHeight="1">
      <c r="B43" s="680" t="s">
        <v>173</v>
      </c>
      <c r="C43" s="790"/>
      <c r="D43" s="790"/>
      <c r="E43" s="790"/>
      <c r="F43" s="790"/>
      <c r="G43" s="723" t="s">
        <v>726</v>
      </c>
      <c r="H43" s="784"/>
      <c r="I43" s="784"/>
      <c r="J43" s="784"/>
      <c r="K43" s="784"/>
      <c r="L43" s="784"/>
      <c r="M43" s="863"/>
    </row>
    <row r="44" spans="2:13" ht="35.25" customHeight="1">
      <c r="B44" s="680" t="s">
        <v>60</v>
      </c>
      <c r="C44" s="790"/>
      <c r="D44" s="790"/>
      <c r="E44" s="790"/>
      <c r="F44" s="790"/>
      <c r="G44" s="598" t="s">
        <v>662</v>
      </c>
      <c r="H44" s="864"/>
      <c r="I44" s="864"/>
      <c r="J44" s="864"/>
      <c r="K44" s="864"/>
      <c r="L44" s="864"/>
      <c r="M44" s="599"/>
    </row>
    <row r="45" spans="2:13" ht="48" customHeight="1">
      <c r="B45" s="680" t="s">
        <v>658</v>
      </c>
      <c r="C45" s="790"/>
      <c r="D45" s="790"/>
      <c r="E45" s="790"/>
      <c r="F45" s="790"/>
      <c r="G45" s="598" t="s">
        <v>800</v>
      </c>
      <c r="H45" s="865"/>
      <c r="I45" s="865"/>
      <c r="J45" s="865"/>
      <c r="K45" s="865"/>
      <c r="L45" s="865"/>
      <c r="M45" s="866"/>
    </row>
    <row r="46" spans="2:13" ht="76.5" customHeight="1">
      <c r="B46" s="680" t="s">
        <v>659</v>
      </c>
      <c r="C46" s="790"/>
      <c r="D46" s="790"/>
      <c r="E46" s="790"/>
      <c r="F46" s="790"/>
      <c r="G46" s="598" t="s">
        <v>835</v>
      </c>
      <c r="H46" s="864"/>
      <c r="I46" s="864"/>
      <c r="J46" s="864"/>
      <c r="K46" s="864"/>
      <c r="L46" s="864"/>
      <c r="M46" s="599"/>
    </row>
    <row r="47" spans="2:13" ht="77.25" customHeight="1">
      <c r="B47" s="680" t="s">
        <v>663</v>
      </c>
      <c r="C47" s="790"/>
      <c r="D47" s="790"/>
      <c r="E47" s="790"/>
      <c r="F47" s="790"/>
      <c r="G47" s="723" t="s">
        <v>836</v>
      </c>
      <c r="H47" s="790"/>
      <c r="I47" s="790"/>
      <c r="J47" s="790"/>
      <c r="K47" s="790"/>
      <c r="L47" s="790"/>
      <c r="M47" s="791"/>
    </row>
    <row r="48" spans="2:13" ht="59.25" customHeight="1">
      <c r="B48" s="680" t="s">
        <v>660</v>
      </c>
      <c r="C48" s="790"/>
      <c r="D48" s="790"/>
      <c r="E48" s="790"/>
      <c r="F48" s="790"/>
      <c r="G48" s="723" t="s">
        <v>664</v>
      </c>
      <c r="H48" s="790"/>
      <c r="I48" s="790"/>
      <c r="J48" s="790"/>
      <c r="K48" s="790"/>
      <c r="L48" s="790"/>
      <c r="M48" s="791"/>
    </row>
    <row r="49" spans="2:13" ht="21" customHeight="1">
      <c r="B49" s="809" t="s">
        <v>466</v>
      </c>
      <c r="C49" s="810"/>
      <c r="D49" s="810"/>
      <c r="E49" s="810"/>
      <c r="F49" s="811"/>
      <c r="G49" s="867" t="s">
        <v>665</v>
      </c>
      <c r="H49" s="864"/>
      <c r="I49" s="864"/>
      <c r="J49" s="864"/>
      <c r="K49" s="864"/>
      <c r="L49" s="864"/>
      <c r="M49" s="599"/>
    </row>
    <row r="50" spans="2:13" ht="18" customHeight="1">
      <c r="B50" s="809" t="s">
        <v>177</v>
      </c>
      <c r="C50" s="810"/>
      <c r="D50" s="810"/>
      <c r="E50" s="810"/>
      <c r="F50" s="811"/>
      <c r="G50" s="785" t="s">
        <v>665</v>
      </c>
      <c r="H50" s="810"/>
      <c r="I50" s="810"/>
      <c r="J50" s="810"/>
      <c r="K50" s="810"/>
      <c r="L50" s="810"/>
      <c r="M50" s="868"/>
    </row>
    <row r="51" spans="2:13" ht="18" customHeight="1">
      <c r="B51" s="463"/>
      <c r="C51" s="602"/>
      <c r="D51" s="602"/>
      <c r="E51" s="602"/>
      <c r="F51" s="464"/>
      <c r="G51" s="552"/>
      <c r="H51" s="602"/>
      <c r="I51" s="602"/>
      <c r="J51" s="602"/>
      <c r="K51" s="602"/>
      <c r="L51" s="602"/>
      <c r="M51" s="603"/>
    </row>
    <row r="52" spans="2:13" ht="21" customHeight="1" thickBot="1">
      <c r="B52" s="698" t="s">
        <v>178</v>
      </c>
      <c r="C52" s="699"/>
      <c r="D52" s="699"/>
      <c r="E52" s="699"/>
      <c r="F52" s="699"/>
      <c r="G52" s="869" t="s">
        <v>666</v>
      </c>
      <c r="H52" s="870"/>
      <c r="I52" s="870"/>
      <c r="J52" s="870"/>
      <c r="K52" s="870"/>
      <c r="L52" s="870"/>
      <c r="M52" s="871"/>
    </row>
    <row r="53" ht="21" customHeight="1"/>
    <row r="54" spans="2:13" ht="21" customHeight="1" thickBot="1">
      <c r="B54" s="481" t="s">
        <v>179</v>
      </c>
      <c r="C54" s="610"/>
      <c r="D54" s="610"/>
      <c r="E54" s="610"/>
      <c r="F54" s="610"/>
      <c r="G54" s="610"/>
      <c r="H54" s="610"/>
      <c r="I54" s="610"/>
      <c r="J54" s="610"/>
      <c r="K54" s="218"/>
      <c r="L54" s="218"/>
      <c r="M54" s="218"/>
    </row>
    <row r="55" spans="2:13" ht="21" customHeight="1">
      <c r="B55" s="851" t="s">
        <v>918</v>
      </c>
      <c r="C55" s="630"/>
      <c r="D55" s="630"/>
      <c r="E55" s="630"/>
      <c r="F55" s="630"/>
      <c r="G55" s="630"/>
      <c r="H55" s="630"/>
      <c r="I55" s="669" t="s">
        <v>667</v>
      </c>
      <c r="J55" s="630"/>
      <c r="K55" s="630"/>
      <c r="L55" s="630"/>
      <c r="M55" s="872"/>
    </row>
    <row r="56" spans="2:13" ht="18" customHeight="1">
      <c r="B56" s="809" t="s">
        <v>919</v>
      </c>
      <c r="C56" s="600"/>
      <c r="D56" s="600"/>
      <c r="E56" s="600"/>
      <c r="F56" s="600"/>
      <c r="G56" s="600"/>
      <c r="H56" s="462"/>
      <c r="I56" s="785" t="s">
        <v>668</v>
      </c>
      <c r="J56" s="600"/>
      <c r="K56" s="600"/>
      <c r="L56" s="600"/>
      <c r="M56" s="601"/>
    </row>
    <row r="57" spans="2:13" ht="137.25" customHeight="1">
      <c r="B57" s="463"/>
      <c r="C57" s="602"/>
      <c r="D57" s="602"/>
      <c r="E57" s="602"/>
      <c r="F57" s="602"/>
      <c r="G57" s="602"/>
      <c r="H57" s="464"/>
      <c r="I57" s="873"/>
      <c r="J57" s="874"/>
      <c r="K57" s="874"/>
      <c r="L57" s="874"/>
      <c r="M57" s="875"/>
    </row>
    <row r="58" spans="2:13" ht="21" customHeight="1" thickBot="1">
      <c r="B58" s="698" t="s">
        <v>283</v>
      </c>
      <c r="C58" s="448"/>
      <c r="D58" s="448"/>
      <c r="E58" s="448"/>
      <c r="F58" s="448"/>
      <c r="G58" s="448"/>
      <c r="H58" s="448"/>
      <c r="I58" s="448"/>
      <c r="J58" s="448"/>
      <c r="K58" s="448"/>
      <c r="L58" s="448"/>
      <c r="M58" s="449"/>
    </row>
    <row r="59" ht="21" customHeight="1"/>
    <row r="60" spans="2:13" ht="21" customHeight="1" thickBot="1">
      <c r="B60" s="777" t="s">
        <v>268</v>
      </c>
      <c r="C60" s="777"/>
      <c r="D60" s="777"/>
      <c r="E60" s="777"/>
      <c r="F60" s="777"/>
      <c r="G60" s="777"/>
      <c r="H60" s="777"/>
      <c r="I60" s="280"/>
      <c r="J60" s="280"/>
      <c r="K60" s="280"/>
      <c r="L60" s="280"/>
      <c r="M60" s="280"/>
    </row>
    <row r="61" spans="2:13" ht="142.5" customHeight="1">
      <c r="B61" s="755" t="s">
        <v>180</v>
      </c>
      <c r="C61" s="660"/>
      <c r="D61" s="660"/>
      <c r="E61" s="660"/>
      <c r="F61" s="660"/>
      <c r="G61" s="660"/>
      <c r="H61" s="660"/>
      <c r="I61" s="660"/>
      <c r="J61" s="876" t="s">
        <v>779</v>
      </c>
      <c r="K61" s="877"/>
      <c r="L61" s="877"/>
      <c r="M61" s="878"/>
    </row>
    <row r="62" spans="2:13" ht="21" customHeight="1">
      <c r="B62" s="718" t="s">
        <v>181</v>
      </c>
      <c r="C62" s="661"/>
      <c r="D62" s="661"/>
      <c r="E62" s="661"/>
      <c r="F62" s="661"/>
      <c r="G62" s="661"/>
      <c r="H62" s="661"/>
      <c r="I62" s="661"/>
      <c r="J62" s="441" t="s">
        <v>669</v>
      </c>
      <c r="K62" s="442"/>
      <c r="L62" s="442"/>
      <c r="M62" s="482"/>
    </row>
    <row r="63" spans="2:13" ht="82.5" customHeight="1">
      <c r="B63" s="744" t="s">
        <v>182</v>
      </c>
      <c r="C63" s="675"/>
      <c r="D63" s="675"/>
      <c r="E63" s="675"/>
      <c r="F63" s="675"/>
      <c r="G63" s="675"/>
      <c r="H63" s="675"/>
      <c r="I63" s="675"/>
      <c r="J63" s="886" t="s">
        <v>780</v>
      </c>
      <c r="K63" s="887"/>
      <c r="L63" s="887"/>
      <c r="M63" s="888"/>
    </row>
    <row r="64" spans="2:13" ht="44.25" customHeight="1">
      <c r="B64" s="744"/>
      <c r="C64" s="675"/>
      <c r="D64" s="675"/>
      <c r="E64" s="675"/>
      <c r="F64" s="675"/>
      <c r="G64" s="675"/>
      <c r="H64" s="675"/>
      <c r="I64" s="675"/>
      <c r="J64" s="889"/>
      <c r="K64" s="890"/>
      <c r="L64" s="890"/>
      <c r="M64" s="891"/>
    </row>
    <row r="65" spans="2:13" ht="255" customHeight="1">
      <c r="B65" s="718" t="s">
        <v>362</v>
      </c>
      <c r="C65" s="661"/>
      <c r="D65" s="661"/>
      <c r="E65" s="661"/>
      <c r="F65" s="661"/>
      <c r="G65" s="661"/>
      <c r="H65" s="661"/>
      <c r="I65" s="661"/>
      <c r="J65" s="879" t="s">
        <v>801</v>
      </c>
      <c r="K65" s="880"/>
      <c r="L65" s="880"/>
      <c r="M65" s="881"/>
    </row>
    <row r="66" spans="2:13" ht="267" customHeight="1">
      <c r="B66" s="744" t="s">
        <v>183</v>
      </c>
      <c r="C66" s="539"/>
      <c r="D66" s="539"/>
      <c r="E66" s="539"/>
      <c r="F66" s="661" t="s">
        <v>185</v>
      </c>
      <c r="G66" s="661"/>
      <c r="H66" s="661"/>
      <c r="I66" s="661"/>
      <c r="J66" s="438" t="s">
        <v>834</v>
      </c>
      <c r="K66" s="439"/>
      <c r="L66" s="439"/>
      <c r="M66" s="546"/>
    </row>
    <row r="67" spans="2:13" ht="349.5" customHeight="1">
      <c r="B67" s="766"/>
      <c r="C67" s="539"/>
      <c r="D67" s="539"/>
      <c r="E67" s="539"/>
      <c r="F67" s="661" t="s">
        <v>186</v>
      </c>
      <c r="G67" s="661"/>
      <c r="H67" s="661"/>
      <c r="I67" s="661"/>
      <c r="J67" s="438" t="s">
        <v>802</v>
      </c>
      <c r="K67" s="439"/>
      <c r="L67" s="439"/>
      <c r="M67" s="546"/>
    </row>
    <row r="68" spans="2:13" ht="21" customHeight="1">
      <c r="B68" s="809" t="s">
        <v>184</v>
      </c>
      <c r="C68" s="810"/>
      <c r="D68" s="810"/>
      <c r="E68" s="811"/>
      <c r="F68" s="862" t="s">
        <v>670</v>
      </c>
      <c r="G68" s="790"/>
      <c r="H68" s="790"/>
      <c r="I68" s="681"/>
      <c r="J68" s="570" t="s">
        <v>671</v>
      </c>
      <c r="K68" s="570"/>
      <c r="L68" s="570"/>
      <c r="M68" s="571"/>
    </row>
    <row r="69" spans="2:13" ht="21" customHeight="1" thickBot="1">
      <c r="B69" s="882"/>
      <c r="C69" s="883"/>
      <c r="D69" s="883"/>
      <c r="E69" s="884"/>
      <c r="F69" s="885"/>
      <c r="G69" s="699"/>
      <c r="H69" s="699"/>
      <c r="I69" s="700"/>
      <c r="J69" s="520"/>
      <c r="K69" s="448"/>
      <c r="L69" s="448"/>
      <c r="M69" s="449"/>
    </row>
  </sheetData>
  <sheetProtection/>
  <mergeCells count="139">
    <mergeCell ref="B68:E69"/>
    <mergeCell ref="F68:I68"/>
    <mergeCell ref="J68:M68"/>
    <mergeCell ref="F69:I69"/>
    <mergeCell ref="J69:M69"/>
    <mergeCell ref="B63:I64"/>
    <mergeCell ref="J66:M66"/>
    <mergeCell ref="B66:E67"/>
    <mergeCell ref="J63:M64"/>
    <mergeCell ref="B65:I65"/>
    <mergeCell ref="F67:I67"/>
    <mergeCell ref="J67:M67"/>
    <mergeCell ref="B56:H57"/>
    <mergeCell ref="I56:M57"/>
    <mergeCell ref="F66:I66"/>
    <mergeCell ref="B58:M58"/>
    <mergeCell ref="B60:H60"/>
    <mergeCell ref="B61:I61"/>
    <mergeCell ref="J61:M61"/>
    <mergeCell ref="J65:M65"/>
    <mergeCell ref="B52:F52"/>
    <mergeCell ref="G52:M52"/>
    <mergeCell ref="B54:J54"/>
    <mergeCell ref="B55:H55"/>
    <mergeCell ref="I55:M55"/>
    <mergeCell ref="B62:I62"/>
    <mergeCell ref="J62:M62"/>
    <mergeCell ref="B48:F48"/>
    <mergeCell ref="G48:M48"/>
    <mergeCell ref="B49:F49"/>
    <mergeCell ref="G49:M49"/>
    <mergeCell ref="B50:F51"/>
    <mergeCell ref="G50:M51"/>
    <mergeCell ref="B45:F45"/>
    <mergeCell ref="G45:M45"/>
    <mergeCell ref="B46:F46"/>
    <mergeCell ref="G46:M46"/>
    <mergeCell ref="B47:F47"/>
    <mergeCell ref="G47:M47"/>
    <mergeCell ref="B41:F42"/>
    <mergeCell ref="G42:H42"/>
    <mergeCell ref="I42:M42"/>
    <mergeCell ref="B43:F43"/>
    <mergeCell ref="G43:M43"/>
    <mergeCell ref="B44:F44"/>
    <mergeCell ref="G44:M44"/>
    <mergeCell ref="H30:J30"/>
    <mergeCell ref="B39:F39"/>
    <mergeCell ref="B40:F40"/>
    <mergeCell ref="G40:M40"/>
    <mergeCell ref="K33:M33"/>
    <mergeCell ref="E34:G34"/>
    <mergeCell ref="H34:J34"/>
    <mergeCell ref="K34:M34"/>
    <mergeCell ref="B37:M37"/>
    <mergeCell ref="E35:G35"/>
    <mergeCell ref="H35:J35"/>
    <mergeCell ref="K35:M35"/>
    <mergeCell ref="E36:G36"/>
    <mergeCell ref="H36:J36"/>
    <mergeCell ref="K36:M36"/>
    <mergeCell ref="C30:C36"/>
    <mergeCell ref="D30:G30"/>
    <mergeCell ref="K30:M30"/>
    <mergeCell ref="D31:D36"/>
    <mergeCell ref="E31:G31"/>
    <mergeCell ref="H31:J31"/>
    <mergeCell ref="K31:M31"/>
    <mergeCell ref="E32:G32"/>
    <mergeCell ref="H32:J32"/>
    <mergeCell ref="K32:M32"/>
    <mergeCell ref="E33:G33"/>
    <mergeCell ref="H33:J33"/>
    <mergeCell ref="B28:G28"/>
    <mergeCell ref="H28:J28"/>
    <mergeCell ref="K28:M28"/>
    <mergeCell ref="C29:G29"/>
    <mergeCell ref="H29:J29"/>
    <mergeCell ref="K29:M29"/>
    <mergeCell ref="B26:E27"/>
    <mergeCell ref="F26:G26"/>
    <mergeCell ref="H26:J26"/>
    <mergeCell ref="K26:M26"/>
    <mergeCell ref="F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B19:E25"/>
    <mergeCell ref="F19:G19"/>
    <mergeCell ref="H19:J19"/>
    <mergeCell ref="K19:M19"/>
    <mergeCell ref="F20:G20"/>
    <mergeCell ref="H20:J20"/>
    <mergeCell ref="K20:M20"/>
    <mergeCell ref="F21:G21"/>
    <mergeCell ref="H21:J21"/>
    <mergeCell ref="K21:M21"/>
    <mergeCell ref="B17:E18"/>
    <mergeCell ref="F17:G17"/>
    <mergeCell ref="H17:J17"/>
    <mergeCell ref="K17:M17"/>
    <mergeCell ref="F18:G18"/>
    <mergeCell ref="H18:J18"/>
    <mergeCell ref="K18:M18"/>
    <mergeCell ref="B12:E13"/>
    <mergeCell ref="G12:M12"/>
    <mergeCell ref="G13:M13"/>
    <mergeCell ref="B15:M15"/>
    <mergeCell ref="B16:G16"/>
    <mergeCell ref="H16:J16"/>
    <mergeCell ref="K16:M16"/>
    <mergeCell ref="B8:F8"/>
    <mergeCell ref="H8:M8"/>
    <mergeCell ref="B9:F9"/>
    <mergeCell ref="H9:M9"/>
    <mergeCell ref="B10:F11"/>
    <mergeCell ref="H10:M10"/>
    <mergeCell ref="H11:M11"/>
    <mergeCell ref="B2:F2"/>
    <mergeCell ref="B1:I1"/>
    <mergeCell ref="B3:F3"/>
    <mergeCell ref="G3:I3"/>
    <mergeCell ref="B4:F7"/>
    <mergeCell ref="G4:I4"/>
    <mergeCell ref="G5:H7"/>
    <mergeCell ref="I5:M5"/>
    <mergeCell ref="I7:M7"/>
    <mergeCell ref="I6:M6"/>
  </mergeCells>
  <dataValidations count="7">
    <dataValidation type="list" allowBlank="1" showInputMessage="1" showErrorMessage="1" sqref="F68:I69">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2:G32 B45:F45">
      <formula1>"管理費,共益費"</formula1>
    </dataValidation>
    <dataValidation type="list" allowBlank="1" showInputMessage="1" showErrorMessage="1" sqref="H19:M19">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6:G26">
      <formula1>"敷金,前払金（家賃、介護サービス費等）,その他"</formula1>
    </dataValidation>
    <dataValidation type="list" allowBlank="1" showInputMessage="1" showErrorMessage="1" sqref="G8:G10 H21:M25">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3937007874015748" right="0.1968503937007874" top="0.4330708661417323" bottom="0.2755905511811024" header="0.2755905511811024" footer="0.1968503937007874"/>
  <pageSetup fitToHeight="0" horizontalDpi="600" verticalDpi="600" orientation="portrait" paperSize="9" scale="90" r:id="rId3"/>
  <headerFooter alignWithMargins="0">
    <oddHeader>&amp;R&amp;K00-034変更後（新）</oddHeader>
  </headerFooter>
  <rowBreaks count="2" manualBreakCount="2">
    <brk id="37" max="14" man="1"/>
    <brk id="59" max="14" man="1"/>
  </rowBreaks>
  <legacyDrawing r:id="rId2"/>
</worksheet>
</file>

<file path=xl/worksheets/sheet8.xml><?xml version="1.0" encoding="utf-8"?>
<worksheet xmlns="http://schemas.openxmlformats.org/spreadsheetml/2006/main" xmlns:r="http://schemas.openxmlformats.org/officeDocument/2006/relationships">
  <sheetPr>
    <tabColor rgb="FFFF99FF"/>
  </sheetPr>
  <dimension ref="A1:K42"/>
  <sheetViews>
    <sheetView showGridLines="0" view="pageBreakPreview" zoomScale="90" zoomScaleNormal="85" zoomScaleSheetLayoutView="90" zoomScalePageLayoutView="0" workbookViewId="0" topLeftCell="A25">
      <selection activeCell="H14" sqref="H14:J14"/>
    </sheetView>
  </sheetViews>
  <sheetFormatPr defaultColWidth="9.00390625" defaultRowHeight="13.5"/>
  <cols>
    <col min="1" max="1" width="2.625" style="12" customWidth="1"/>
    <col min="2" max="2" width="6.75390625" style="12" customWidth="1"/>
    <col min="3" max="3" width="6.125" style="12" customWidth="1"/>
    <col min="4" max="8" width="9.00390625" style="12" customWidth="1"/>
    <col min="9" max="9" width="9.375" style="12" customWidth="1"/>
    <col min="10" max="11" width="9.00390625" style="12" customWidth="1"/>
    <col min="12" max="12" width="3.375" style="12" customWidth="1"/>
    <col min="13" max="15" width="13.00390625" style="12" customWidth="1"/>
    <col min="16" max="16384" width="9.00390625" style="12" customWidth="1"/>
  </cols>
  <sheetData>
    <row r="1" spans="1:9" ht="21" customHeight="1">
      <c r="A1" s="218" t="s">
        <v>319</v>
      </c>
      <c r="B1" s="610" t="s">
        <v>65</v>
      </c>
      <c r="C1" s="610"/>
      <c r="D1" s="610"/>
      <c r="E1" s="610"/>
      <c r="F1" s="610"/>
      <c r="G1" s="610"/>
      <c r="H1" s="610"/>
      <c r="I1" s="610"/>
    </row>
    <row r="2" spans="1:9" ht="21" customHeight="1" thickBot="1">
      <c r="A2" s="13"/>
      <c r="B2" s="555" t="s">
        <v>236</v>
      </c>
      <c r="C2" s="892"/>
      <c r="D2" s="892"/>
      <c r="E2" s="276"/>
      <c r="F2" s="276"/>
      <c r="G2" s="276"/>
      <c r="H2" s="276"/>
      <c r="I2" s="276"/>
    </row>
    <row r="3" spans="2:11" ht="21" customHeight="1">
      <c r="B3" s="476" t="s">
        <v>192</v>
      </c>
      <c r="C3" s="477"/>
      <c r="D3" s="576" t="s">
        <v>188</v>
      </c>
      <c r="E3" s="576"/>
      <c r="F3" s="576"/>
      <c r="G3" s="576"/>
      <c r="H3" s="900">
        <v>0</v>
      </c>
      <c r="I3" s="901"/>
      <c r="J3" s="901"/>
      <c r="K3" s="136" t="s">
        <v>826</v>
      </c>
    </row>
    <row r="4" spans="2:11" ht="21" customHeight="1">
      <c r="B4" s="492"/>
      <c r="C4" s="493"/>
      <c r="D4" s="570" t="s">
        <v>189</v>
      </c>
      <c r="E4" s="570"/>
      <c r="F4" s="570"/>
      <c r="G4" s="570"/>
      <c r="H4" s="898">
        <v>0</v>
      </c>
      <c r="I4" s="899"/>
      <c r="J4" s="899"/>
      <c r="K4" s="137" t="s">
        <v>828</v>
      </c>
    </row>
    <row r="5" spans="2:11" ht="21" customHeight="1">
      <c r="B5" s="492"/>
      <c r="C5" s="493"/>
      <c r="D5" s="570" t="s">
        <v>190</v>
      </c>
      <c r="E5" s="570"/>
      <c r="F5" s="570"/>
      <c r="G5" s="570"/>
      <c r="H5" s="898">
        <v>14</v>
      </c>
      <c r="I5" s="899"/>
      <c r="J5" s="899"/>
      <c r="K5" s="137" t="s">
        <v>829</v>
      </c>
    </row>
    <row r="6" spans="2:11" ht="21" customHeight="1">
      <c r="B6" s="425"/>
      <c r="C6" s="426"/>
      <c r="D6" s="570" t="s">
        <v>191</v>
      </c>
      <c r="E6" s="570"/>
      <c r="F6" s="570"/>
      <c r="G6" s="570"/>
      <c r="H6" s="898">
        <v>73</v>
      </c>
      <c r="I6" s="899"/>
      <c r="J6" s="899"/>
      <c r="K6" s="137" t="s">
        <v>829</v>
      </c>
    </row>
    <row r="7" spans="2:11" ht="21" customHeight="1">
      <c r="B7" s="465" t="s">
        <v>500</v>
      </c>
      <c r="C7" s="466"/>
      <c r="D7" s="570" t="s">
        <v>51</v>
      </c>
      <c r="E7" s="570"/>
      <c r="F7" s="570"/>
      <c r="G7" s="570"/>
      <c r="H7" s="898">
        <v>32</v>
      </c>
      <c r="I7" s="899"/>
      <c r="J7" s="899"/>
      <c r="K7" s="137" t="s">
        <v>830</v>
      </c>
    </row>
    <row r="8" spans="2:11" ht="21" customHeight="1">
      <c r="B8" s="465"/>
      <c r="C8" s="466"/>
      <c r="D8" s="570" t="s">
        <v>193</v>
      </c>
      <c r="E8" s="570"/>
      <c r="F8" s="570"/>
      <c r="G8" s="570"/>
      <c r="H8" s="898">
        <v>5</v>
      </c>
      <c r="I8" s="899"/>
      <c r="J8" s="899"/>
      <c r="K8" s="137" t="s">
        <v>830</v>
      </c>
    </row>
    <row r="9" spans="2:11" ht="21" customHeight="1">
      <c r="B9" s="465"/>
      <c r="C9" s="466"/>
      <c r="D9" s="570" t="s">
        <v>194</v>
      </c>
      <c r="E9" s="570"/>
      <c r="F9" s="570"/>
      <c r="G9" s="570"/>
      <c r="H9" s="898">
        <v>5</v>
      </c>
      <c r="I9" s="899"/>
      <c r="J9" s="899"/>
      <c r="K9" s="137" t="s">
        <v>830</v>
      </c>
    </row>
    <row r="10" spans="2:11" ht="21" customHeight="1">
      <c r="B10" s="465"/>
      <c r="C10" s="466"/>
      <c r="D10" s="570" t="s">
        <v>195</v>
      </c>
      <c r="E10" s="570"/>
      <c r="F10" s="570"/>
      <c r="G10" s="570"/>
      <c r="H10" s="898">
        <v>19</v>
      </c>
      <c r="I10" s="899"/>
      <c r="J10" s="899"/>
      <c r="K10" s="137" t="s">
        <v>830</v>
      </c>
    </row>
    <row r="11" spans="2:11" ht="21" customHeight="1">
      <c r="B11" s="465"/>
      <c r="C11" s="466"/>
      <c r="D11" s="570" t="s">
        <v>196</v>
      </c>
      <c r="E11" s="570"/>
      <c r="F11" s="570"/>
      <c r="G11" s="570"/>
      <c r="H11" s="898">
        <v>8</v>
      </c>
      <c r="I11" s="899"/>
      <c r="J11" s="899"/>
      <c r="K11" s="137" t="s">
        <v>829</v>
      </c>
    </row>
    <row r="12" spans="2:11" ht="21" customHeight="1">
      <c r="B12" s="465"/>
      <c r="C12" s="466"/>
      <c r="D12" s="570" t="s">
        <v>197</v>
      </c>
      <c r="E12" s="570"/>
      <c r="F12" s="570"/>
      <c r="G12" s="570"/>
      <c r="H12" s="898">
        <v>8</v>
      </c>
      <c r="I12" s="899"/>
      <c r="J12" s="899"/>
      <c r="K12" s="137" t="s">
        <v>830</v>
      </c>
    </row>
    <row r="13" spans="2:11" ht="21" customHeight="1">
      <c r="B13" s="465"/>
      <c r="C13" s="466"/>
      <c r="D13" s="570" t="s">
        <v>198</v>
      </c>
      <c r="E13" s="570"/>
      <c r="F13" s="570"/>
      <c r="G13" s="570"/>
      <c r="H13" s="898">
        <v>10</v>
      </c>
      <c r="I13" s="899"/>
      <c r="J13" s="899"/>
      <c r="K13" s="137" t="s">
        <v>830</v>
      </c>
    </row>
    <row r="14" spans="2:11" ht="21" customHeight="1">
      <c r="B14" s="463"/>
      <c r="C14" s="464"/>
      <c r="D14" s="570" t="s">
        <v>199</v>
      </c>
      <c r="E14" s="570"/>
      <c r="F14" s="570"/>
      <c r="G14" s="570"/>
      <c r="H14" s="898">
        <v>0</v>
      </c>
      <c r="I14" s="899"/>
      <c r="J14" s="899"/>
      <c r="K14" s="137" t="s">
        <v>830</v>
      </c>
    </row>
    <row r="15" spans="2:11" ht="21" customHeight="1">
      <c r="B15" s="423" t="s">
        <v>200</v>
      </c>
      <c r="C15" s="424"/>
      <c r="D15" s="570" t="s">
        <v>201</v>
      </c>
      <c r="E15" s="570"/>
      <c r="F15" s="570"/>
      <c r="G15" s="570"/>
      <c r="H15" s="898">
        <v>4</v>
      </c>
      <c r="I15" s="899"/>
      <c r="J15" s="899"/>
      <c r="K15" s="137" t="s">
        <v>829</v>
      </c>
    </row>
    <row r="16" spans="2:11" ht="21" customHeight="1">
      <c r="B16" s="492"/>
      <c r="C16" s="493"/>
      <c r="D16" s="570" t="s">
        <v>202</v>
      </c>
      <c r="E16" s="570"/>
      <c r="F16" s="570"/>
      <c r="G16" s="570"/>
      <c r="H16" s="898">
        <v>5</v>
      </c>
      <c r="I16" s="899"/>
      <c r="J16" s="899"/>
      <c r="K16" s="137" t="s">
        <v>316</v>
      </c>
    </row>
    <row r="17" spans="2:11" ht="21" customHeight="1">
      <c r="B17" s="492"/>
      <c r="C17" s="493"/>
      <c r="D17" s="570" t="s">
        <v>203</v>
      </c>
      <c r="E17" s="570"/>
      <c r="F17" s="570"/>
      <c r="G17" s="570"/>
      <c r="H17" s="898">
        <v>21</v>
      </c>
      <c r="I17" s="899"/>
      <c r="J17" s="899"/>
      <c r="K17" s="137" t="s">
        <v>830</v>
      </c>
    </row>
    <row r="18" spans="2:11" ht="21" customHeight="1">
      <c r="B18" s="492"/>
      <c r="C18" s="493"/>
      <c r="D18" s="570" t="s">
        <v>204</v>
      </c>
      <c r="E18" s="570"/>
      <c r="F18" s="570"/>
      <c r="G18" s="570"/>
      <c r="H18" s="898">
        <v>17</v>
      </c>
      <c r="I18" s="899"/>
      <c r="J18" s="899"/>
      <c r="K18" s="137" t="s">
        <v>830</v>
      </c>
    </row>
    <row r="19" spans="2:11" ht="21" customHeight="1">
      <c r="B19" s="492"/>
      <c r="C19" s="493"/>
      <c r="D19" s="570" t="s">
        <v>497</v>
      </c>
      <c r="E19" s="570"/>
      <c r="F19" s="570"/>
      <c r="G19" s="570"/>
      <c r="H19" s="898">
        <v>10</v>
      </c>
      <c r="I19" s="899"/>
      <c r="J19" s="899"/>
      <c r="K19" s="137" t="s">
        <v>316</v>
      </c>
    </row>
    <row r="20" spans="2:11" ht="21" customHeight="1" thickBot="1">
      <c r="B20" s="492"/>
      <c r="C20" s="493"/>
      <c r="D20" s="570" t="s">
        <v>887</v>
      </c>
      <c r="E20" s="570"/>
      <c r="F20" s="570"/>
      <c r="G20" s="570"/>
      <c r="H20" s="898">
        <v>30</v>
      </c>
      <c r="I20" s="899"/>
      <c r="J20" s="899"/>
      <c r="K20" s="137" t="s">
        <v>828</v>
      </c>
    </row>
    <row r="21" spans="2:11" ht="21" customHeight="1" thickBot="1">
      <c r="B21" s="893" t="s">
        <v>499</v>
      </c>
      <c r="C21" s="894"/>
      <c r="D21" s="894"/>
      <c r="E21" s="894"/>
      <c r="F21" s="894"/>
      <c r="G21" s="895"/>
      <c r="H21" s="309">
        <v>0</v>
      </c>
      <c r="I21" s="310" t="s">
        <v>498</v>
      </c>
      <c r="J21" s="310">
        <v>0</v>
      </c>
      <c r="K21" s="138" t="s">
        <v>830</v>
      </c>
    </row>
    <row r="22" spans="2:11" ht="21" customHeight="1" thickBot="1">
      <c r="B22" s="893" t="s">
        <v>336</v>
      </c>
      <c r="C22" s="894"/>
      <c r="D22" s="894"/>
      <c r="E22" s="894"/>
      <c r="F22" s="894"/>
      <c r="G22" s="895"/>
      <c r="H22" s="896">
        <v>87</v>
      </c>
      <c r="I22" s="897"/>
      <c r="J22" s="897"/>
      <c r="K22" s="138" t="s">
        <v>830</v>
      </c>
    </row>
    <row r="23" spans="2:11" ht="21" customHeight="1">
      <c r="B23" s="232"/>
      <c r="C23" s="232"/>
      <c r="D23" s="232"/>
      <c r="E23" s="232"/>
      <c r="F23" s="232"/>
      <c r="G23" s="232"/>
      <c r="H23" s="139"/>
      <c r="I23" s="139"/>
      <c r="J23" s="139"/>
      <c r="K23" s="140"/>
    </row>
    <row r="24" spans="2:11" ht="21" customHeight="1" thickBot="1">
      <c r="B24" s="911" t="s">
        <v>238</v>
      </c>
      <c r="C24" s="911"/>
      <c r="D24" s="911"/>
      <c r="E24" s="911"/>
      <c r="F24" s="911"/>
      <c r="G24" s="911"/>
      <c r="H24" s="469"/>
      <c r="I24" s="469"/>
      <c r="J24" s="469"/>
      <c r="K24" s="469"/>
    </row>
    <row r="25" spans="2:11" ht="21" customHeight="1">
      <c r="B25" s="629" t="s">
        <v>187</v>
      </c>
      <c r="C25" s="631"/>
      <c r="D25" s="141" t="s">
        <v>55</v>
      </c>
      <c r="E25" s="902">
        <v>24</v>
      </c>
      <c r="F25" s="902"/>
      <c r="G25" s="142" t="s">
        <v>829</v>
      </c>
      <c r="H25" s="143" t="s">
        <v>237</v>
      </c>
      <c r="I25" s="902">
        <v>63</v>
      </c>
      <c r="J25" s="902"/>
      <c r="K25" s="136" t="s">
        <v>317</v>
      </c>
    </row>
    <row r="26" spans="2:11" ht="21" customHeight="1">
      <c r="B26" s="906" t="s">
        <v>270</v>
      </c>
      <c r="C26" s="907"/>
      <c r="D26" s="144" t="s">
        <v>55</v>
      </c>
      <c r="E26" s="549">
        <v>27.6</v>
      </c>
      <c r="F26" s="550"/>
      <c r="G26" s="145" t="s">
        <v>831</v>
      </c>
      <c r="H26" s="144" t="s">
        <v>237</v>
      </c>
      <c r="I26" s="549">
        <v>72.4</v>
      </c>
      <c r="J26" s="550"/>
      <c r="K26" s="220" t="s">
        <v>832</v>
      </c>
    </row>
    <row r="27" spans="2:11" ht="21" customHeight="1" thickBot="1">
      <c r="B27" s="908" t="s">
        <v>271</v>
      </c>
      <c r="C27" s="909"/>
      <c r="D27" s="146">
        <v>88.8</v>
      </c>
      <c r="E27" s="147" t="s">
        <v>831</v>
      </c>
      <c r="F27" s="114" t="s">
        <v>205</v>
      </c>
      <c r="G27" s="146">
        <v>89.9</v>
      </c>
      <c r="H27" s="147" t="s">
        <v>292</v>
      </c>
      <c r="I27" s="148" t="s">
        <v>337</v>
      </c>
      <c r="J27" s="498">
        <v>2.2</v>
      </c>
      <c r="K27" s="905"/>
    </row>
    <row r="28" ht="21" customHeight="1"/>
    <row r="29" spans="2:7" ht="21" customHeight="1" thickBot="1">
      <c r="B29" s="437" t="s">
        <v>206</v>
      </c>
      <c r="C29" s="437"/>
      <c r="D29" s="437"/>
      <c r="E29" s="437"/>
      <c r="F29" s="280"/>
      <c r="G29" s="280"/>
    </row>
    <row r="30" spans="2:11" ht="21" customHeight="1">
      <c r="B30" s="476" t="s">
        <v>207</v>
      </c>
      <c r="C30" s="614"/>
      <c r="D30" s="477"/>
      <c r="E30" s="688" t="s">
        <v>54</v>
      </c>
      <c r="F30" s="614"/>
      <c r="G30" s="910">
        <v>1</v>
      </c>
      <c r="H30" s="902"/>
      <c r="I30" s="902"/>
      <c r="J30" s="902"/>
      <c r="K30" s="149" t="s">
        <v>317</v>
      </c>
    </row>
    <row r="31" spans="2:11" ht="21" customHeight="1">
      <c r="B31" s="492"/>
      <c r="C31" s="573"/>
      <c r="D31" s="493"/>
      <c r="E31" s="441" t="s">
        <v>52</v>
      </c>
      <c r="F31" s="442"/>
      <c r="G31" s="549"/>
      <c r="H31" s="550"/>
      <c r="I31" s="550"/>
      <c r="J31" s="550"/>
      <c r="K31" s="220" t="s">
        <v>317</v>
      </c>
    </row>
    <row r="32" spans="2:11" ht="21" customHeight="1">
      <c r="B32" s="492"/>
      <c r="C32" s="573"/>
      <c r="D32" s="493"/>
      <c r="E32" s="441" t="s">
        <v>53</v>
      </c>
      <c r="F32" s="442"/>
      <c r="G32" s="549"/>
      <c r="H32" s="550"/>
      <c r="I32" s="550"/>
      <c r="J32" s="550"/>
      <c r="K32" s="220" t="s">
        <v>317</v>
      </c>
    </row>
    <row r="33" spans="2:11" ht="21" customHeight="1">
      <c r="B33" s="492"/>
      <c r="C33" s="573"/>
      <c r="D33" s="493"/>
      <c r="E33" s="441" t="s">
        <v>209</v>
      </c>
      <c r="F33" s="442"/>
      <c r="G33" s="549">
        <v>4</v>
      </c>
      <c r="H33" s="550"/>
      <c r="I33" s="550"/>
      <c r="J33" s="550"/>
      <c r="K33" s="220" t="s">
        <v>317</v>
      </c>
    </row>
    <row r="34" spans="2:11" ht="21" customHeight="1">
      <c r="B34" s="425"/>
      <c r="C34" s="428"/>
      <c r="D34" s="426"/>
      <c r="E34" s="572" t="s">
        <v>48</v>
      </c>
      <c r="F34" s="573"/>
      <c r="G34" s="549"/>
      <c r="H34" s="550"/>
      <c r="I34" s="550"/>
      <c r="J34" s="550"/>
      <c r="K34" s="220" t="s">
        <v>317</v>
      </c>
    </row>
    <row r="35" spans="2:11" ht="21" customHeight="1">
      <c r="B35" s="423" t="s">
        <v>208</v>
      </c>
      <c r="C35" s="611"/>
      <c r="D35" s="424"/>
      <c r="E35" s="913" t="s">
        <v>210</v>
      </c>
      <c r="F35" s="424"/>
      <c r="G35" s="549"/>
      <c r="H35" s="550"/>
      <c r="I35" s="550"/>
      <c r="J35" s="550"/>
      <c r="K35" s="220" t="s">
        <v>317</v>
      </c>
    </row>
    <row r="36" spans="2:11" ht="21" customHeight="1">
      <c r="B36" s="492"/>
      <c r="C36" s="573"/>
      <c r="D36" s="493"/>
      <c r="E36" s="572"/>
      <c r="F36" s="493"/>
      <c r="G36" s="551" t="s">
        <v>329</v>
      </c>
      <c r="H36" s="600"/>
      <c r="I36" s="600"/>
      <c r="J36" s="600"/>
      <c r="K36" s="601"/>
    </row>
    <row r="37" spans="2:11" ht="21" customHeight="1">
      <c r="B37" s="492"/>
      <c r="C37" s="573"/>
      <c r="D37" s="493"/>
      <c r="E37" s="427"/>
      <c r="F37" s="426"/>
      <c r="G37" s="552"/>
      <c r="H37" s="602"/>
      <c r="I37" s="602"/>
      <c r="J37" s="602"/>
      <c r="K37" s="603"/>
    </row>
    <row r="38" spans="2:11" ht="21" customHeight="1">
      <c r="B38" s="492"/>
      <c r="C38" s="573"/>
      <c r="D38" s="493"/>
      <c r="E38" s="913" t="s">
        <v>211</v>
      </c>
      <c r="F38" s="424"/>
      <c r="G38" s="549">
        <v>1</v>
      </c>
      <c r="H38" s="550"/>
      <c r="I38" s="550"/>
      <c r="J38" s="550"/>
      <c r="K38" s="220" t="s">
        <v>317</v>
      </c>
    </row>
    <row r="39" spans="2:11" ht="21" customHeight="1">
      <c r="B39" s="492"/>
      <c r="C39" s="573"/>
      <c r="D39" s="493"/>
      <c r="E39" s="572"/>
      <c r="F39" s="493"/>
      <c r="G39" s="551" t="s">
        <v>329</v>
      </c>
      <c r="H39" s="600"/>
      <c r="I39" s="600"/>
      <c r="J39" s="600"/>
      <c r="K39" s="601"/>
    </row>
    <row r="40" spans="2:11" ht="21" customHeight="1" thickBot="1">
      <c r="B40" s="903"/>
      <c r="C40" s="623"/>
      <c r="D40" s="904"/>
      <c r="E40" s="622"/>
      <c r="F40" s="904"/>
      <c r="G40" s="912"/>
      <c r="H40" s="623"/>
      <c r="I40" s="623"/>
      <c r="J40" s="623"/>
      <c r="K40" s="624"/>
    </row>
    <row r="41" ht="20.25" customHeight="1"/>
    <row r="42" spans="8:11" ht="13.5">
      <c r="H42" s="205"/>
      <c r="I42" s="205"/>
      <c r="J42" s="205"/>
      <c r="K42" s="205"/>
    </row>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row r="75" s="63" customFormat="1" ht="13.5"/>
  </sheetData>
  <sheetProtection/>
  <mergeCells count="75">
    <mergeCell ref="G40:K40"/>
    <mergeCell ref="E35:F37"/>
    <mergeCell ref="G39:K39"/>
    <mergeCell ref="G35:J35"/>
    <mergeCell ref="E38:F40"/>
    <mergeCell ref="G33:J33"/>
    <mergeCell ref="E34:F34"/>
    <mergeCell ref="E33:F33"/>
    <mergeCell ref="G38:J38"/>
    <mergeCell ref="G37:K37"/>
    <mergeCell ref="G32:J32"/>
    <mergeCell ref="D4:G4"/>
    <mergeCell ref="H7:J7"/>
    <mergeCell ref="B7:C14"/>
    <mergeCell ref="B30:D34"/>
    <mergeCell ref="D11:G11"/>
    <mergeCell ref="E32:F32"/>
    <mergeCell ref="B15:C20"/>
    <mergeCell ref="H13:J13"/>
    <mergeCell ref="D10:G10"/>
    <mergeCell ref="G36:K36"/>
    <mergeCell ref="G34:J34"/>
    <mergeCell ref="H20:J20"/>
    <mergeCell ref="D9:G9"/>
    <mergeCell ref="H5:J5"/>
    <mergeCell ref="D6:G6"/>
    <mergeCell ref="D13:G13"/>
    <mergeCell ref="B24:G24"/>
    <mergeCell ref="D7:G7"/>
    <mergeCell ref="B29:E29"/>
    <mergeCell ref="G31:J31"/>
    <mergeCell ref="D17:G17"/>
    <mergeCell ref="E26:F26"/>
    <mergeCell ref="E30:F30"/>
    <mergeCell ref="B27:C27"/>
    <mergeCell ref="G30:J30"/>
    <mergeCell ref="D19:G19"/>
    <mergeCell ref="H19:J19"/>
    <mergeCell ref="B35:D40"/>
    <mergeCell ref="H10:J10"/>
    <mergeCell ref="H12:J12"/>
    <mergeCell ref="I26:J26"/>
    <mergeCell ref="J27:K27"/>
    <mergeCell ref="D16:G16"/>
    <mergeCell ref="E31:F31"/>
    <mergeCell ref="B26:C26"/>
    <mergeCell ref="I25:J25"/>
    <mergeCell ref="B25:C25"/>
    <mergeCell ref="B1:I1"/>
    <mergeCell ref="D3:G3"/>
    <mergeCell ref="H9:J9"/>
    <mergeCell ref="D14:G14"/>
    <mergeCell ref="B3:C6"/>
    <mergeCell ref="H15:J15"/>
    <mergeCell ref="H4:J4"/>
    <mergeCell ref="D15:G15"/>
    <mergeCell ref="D12:G12"/>
    <mergeCell ref="D5:G5"/>
    <mergeCell ref="D8:G8"/>
    <mergeCell ref="H11:J11"/>
    <mergeCell ref="D18:G18"/>
    <mergeCell ref="E25:F25"/>
    <mergeCell ref="H24:K24"/>
    <mergeCell ref="B21:G21"/>
    <mergeCell ref="H17:J17"/>
    <mergeCell ref="B2:D2"/>
    <mergeCell ref="B22:G22"/>
    <mergeCell ref="D20:G20"/>
    <mergeCell ref="H22:J22"/>
    <mergeCell ref="H18:J18"/>
    <mergeCell ref="H16:J16"/>
    <mergeCell ref="H3:J3"/>
    <mergeCell ref="H6:J6"/>
    <mergeCell ref="H8:J8"/>
    <mergeCell ref="H14:J14"/>
  </mergeCells>
  <printOptions horizontalCentered="1"/>
  <pageMargins left="0.3937007874015748" right="0.1968503937007874" top="0.4330708661417323" bottom="0.2755905511811024" header="0.2755905511811024" footer="0.1968503937007874"/>
  <pageSetup fitToHeight="0" horizontalDpi="600" verticalDpi="600" orientation="portrait" paperSize="9" scale="90" r:id="rId1"/>
  <headerFooter alignWithMargins="0">
    <oddHeader>&amp;R&amp;K00-034変更後（新）</oddHeader>
  </headerFooter>
</worksheet>
</file>

<file path=xl/worksheets/sheet9.xml><?xml version="1.0" encoding="utf-8"?>
<worksheet xmlns="http://schemas.openxmlformats.org/spreadsheetml/2006/main" xmlns:r="http://schemas.openxmlformats.org/officeDocument/2006/relationships">
  <sheetPr>
    <tabColor rgb="FF0070C0"/>
  </sheetPr>
  <dimension ref="A1:K53"/>
  <sheetViews>
    <sheetView showGridLines="0" zoomScale="85" zoomScaleNormal="85" zoomScaleSheetLayoutView="90" zoomScalePageLayoutView="0" workbookViewId="0" topLeftCell="A49">
      <selection activeCell="B31" sqref="B31:E33"/>
    </sheetView>
  </sheetViews>
  <sheetFormatPr defaultColWidth="9.00390625" defaultRowHeight="22.5" customHeight="1"/>
  <cols>
    <col min="1" max="1" width="2.625" style="12" customWidth="1"/>
    <col min="2" max="2" width="6.625" style="12" customWidth="1"/>
    <col min="3" max="3" width="18.00390625" style="12" customWidth="1"/>
    <col min="4" max="4" width="2.625" style="12" customWidth="1"/>
    <col min="5" max="5" width="7.875" style="12" customWidth="1"/>
    <col min="6" max="6" width="3.625" style="11" customWidth="1"/>
    <col min="7" max="7" width="13.25390625" style="12" customWidth="1"/>
    <col min="8" max="8" width="8.50390625" style="11" customWidth="1"/>
    <col min="9" max="9" width="6.25390625" style="12" customWidth="1"/>
    <col min="10" max="10" width="10.125" style="12" customWidth="1"/>
    <col min="11" max="11" width="13.00390625" style="12" customWidth="1"/>
    <col min="12" max="12" width="3.375" style="12" customWidth="1"/>
    <col min="13" max="13" width="13.00390625" style="12" customWidth="1"/>
    <col min="14" max="16384" width="9.00390625" style="12" customWidth="1"/>
  </cols>
  <sheetData>
    <row r="1" spans="1:5" ht="21" customHeight="1">
      <c r="A1" s="218" t="s">
        <v>320</v>
      </c>
      <c r="B1" s="911" t="s">
        <v>212</v>
      </c>
      <c r="C1" s="911"/>
      <c r="D1" s="911"/>
      <c r="E1" s="469"/>
    </row>
    <row r="2" spans="1:11" ht="21" customHeight="1" thickBot="1">
      <c r="A2" s="13"/>
      <c r="B2" s="933" t="s">
        <v>321</v>
      </c>
      <c r="C2" s="934"/>
      <c r="D2" s="934"/>
      <c r="E2" s="934"/>
      <c r="F2" s="934"/>
      <c r="G2" s="934"/>
      <c r="H2" s="934"/>
      <c r="I2" s="934"/>
      <c r="J2" s="934"/>
      <c r="K2" s="934"/>
    </row>
    <row r="3" spans="2:11" ht="61.5" customHeight="1">
      <c r="B3" s="476" t="s">
        <v>518</v>
      </c>
      <c r="C3" s="614"/>
      <c r="D3" s="614"/>
      <c r="E3" s="477"/>
      <c r="F3" s="935" t="s">
        <v>1135</v>
      </c>
      <c r="G3" s="936"/>
      <c r="H3" s="936"/>
      <c r="I3" s="936"/>
      <c r="J3" s="936"/>
      <c r="K3" s="937"/>
    </row>
    <row r="4" spans="2:11" ht="63.75" customHeight="1">
      <c r="B4" s="472" t="s">
        <v>421</v>
      </c>
      <c r="C4" s="442"/>
      <c r="D4" s="442"/>
      <c r="E4" s="443"/>
      <c r="F4" s="929" t="s">
        <v>676</v>
      </c>
      <c r="G4" s="915"/>
      <c r="H4" s="915"/>
      <c r="I4" s="193" t="s">
        <v>672</v>
      </c>
      <c r="J4" s="927" t="s">
        <v>677</v>
      </c>
      <c r="K4" s="452"/>
    </row>
    <row r="5" spans="2:11" ht="21" customHeight="1">
      <c r="B5" s="423" t="s">
        <v>213</v>
      </c>
      <c r="C5" s="424"/>
      <c r="D5" s="441" t="s">
        <v>57</v>
      </c>
      <c r="E5" s="443"/>
      <c r="F5" s="928" t="s">
        <v>673</v>
      </c>
      <c r="G5" s="925"/>
      <c r="H5" s="925"/>
      <c r="I5" s="925"/>
      <c r="J5" s="925"/>
      <c r="K5" s="926"/>
    </row>
    <row r="6" spans="2:11" ht="21" customHeight="1">
      <c r="B6" s="492"/>
      <c r="C6" s="493"/>
      <c r="D6" s="441" t="s">
        <v>58</v>
      </c>
      <c r="E6" s="443"/>
      <c r="F6" s="522" t="s">
        <v>674</v>
      </c>
      <c r="G6" s="925"/>
      <c r="H6" s="925"/>
      <c r="I6" s="925"/>
      <c r="J6" s="925"/>
      <c r="K6" s="926"/>
    </row>
    <row r="7" spans="2:11" ht="21" customHeight="1">
      <c r="B7" s="425"/>
      <c r="C7" s="426"/>
      <c r="D7" s="441" t="s">
        <v>59</v>
      </c>
      <c r="E7" s="443"/>
      <c r="F7" s="522" t="s">
        <v>674</v>
      </c>
      <c r="G7" s="925"/>
      <c r="H7" s="925"/>
      <c r="I7" s="925"/>
      <c r="J7" s="925"/>
      <c r="K7" s="926"/>
    </row>
    <row r="8" spans="2:11" ht="34.5" customHeight="1" thickBot="1">
      <c r="B8" s="484" t="s">
        <v>214</v>
      </c>
      <c r="C8" s="448"/>
      <c r="D8" s="448"/>
      <c r="E8" s="485"/>
      <c r="F8" s="795" t="s">
        <v>675</v>
      </c>
      <c r="G8" s="448"/>
      <c r="H8" s="448"/>
      <c r="I8" s="448"/>
      <c r="J8" s="448"/>
      <c r="K8" s="449"/>
    </row>
    <row r="9" spans="2:11" ht="21" customHeight="1">
      <c r="B9" s="930" t="s">
        <v>516</v>
      </c>
      <c r="C9" s="931"/>
      <c r="D9" s="931"/>
      <c r="E9" s="932"/>
      <c r="F9" s="669" t="s">
        <v>735</v>
      </c>
      <c r="G9" s="630"/>
      <c r="H9" s="630"/>
      <c r="I9" s="630"/>
      <c r="J9" s="630"/>
      <c r="K9" s="872"/>
    </row>
    <row r="10" spans="2:11" ht="21" customHeight="1">
      <c r="B10" s="472" t="s">
        <v>421</v>
      </c>
      <c r="C10" s="442"/>
      <c r="D10" s="442"/>
      <c r="E10" s="443"/>
      <c r="F10" s="914" t="s">
        <v>683</v>
      </c>
      <c r="G10" s="915"/>
      <c r="H10" s="915"/>
      <c r="I10" s="193" t="s">
        <v>348</v>
      </c>
      <c r="J10" s="451" t="s">
        <v>759</v>
      </c>
      <c r="K10" s="452"/>
    </row>
    <row r="11" spans="2:11" ht="21" customHeight="1">
      <c r="B11" s="423" t="s">
        <v>213</v>
      </c>
      <c r="C11" s="424"/>
      <c r="D11" s="441" t="s">
        <v>57</v>
      </c>
      <c r="E11" s="443"/>
      <c r="F11" s="522" t="s">
        <v>684</v>
      </c>
      <c r="G11" s="925"/>
      <c r="H11" s="925"/>
      <c r="I11" s="925"/>
      <c r="J11" s="925"/>
      <c r="K11" s="926"/>
    </row>
    <row r="12" spans="2:11" ht="21" customHeight="1" thickBot="1">
      <c r="B12" s="484" t="s">
        <v>214</v>
      </c>
      <c r="C12" s="448"/>
      <c r="D12" s="448"/>
      <c r="E12" s="485"/>
      <c r="F12" s="885" t="s">
        <v>761</v>
      </c>
      <c r="G12" s="448"/>
      <c r="H12" s="448"/>
      <c r="I12" s="448"/>
      <c r="J12" s="448"/>
      <c r="K12" s="449"/>
    </row>
    <row r="13" spans="2:11" ht="36" customHeight="1">
      <c r="B13" s="593" t="s">
        <v>529</v>
      </c>
      <c r="C13" s="614"/>
      <c r="D13" s="614"/>
      <c r="E13" s="477"/>
      <c r="F13" s="669" t="s">
        <v>678</v>
      </c>
      <c r="G13" s="630"/>
      <c r="H13" s="630"/>
      <c r="I13" s="630"/>
      <c r="J13" s="630"/>
      <c r="K13" s="872"/>
    </row>
    <row r="14" spans="2:11" ht="21" customHeight="1">
      <c r="B14" s="472" t="s">
        <v>421</v>
      </c>
      <c r="C14" s="442"/>
      <c r="D14" s="442"/>
      <c r="E14" s="443"/>
      <c r="F14" s="914" t="s">
        <v>679</v>
      </c>
      <c r="G14" s="915"/>
      <c r="H14" s="915"/>
      <c r="I14" s="193" t="s">
        <v>672</v>
      </c>
      <c r="J14" s="451" t="s">
        <v>680</v>
      </c>
      <c r="K14" s="452"/>
    </row>
    <row r="15" spans="2:11" ht="21" customHeight="1">
      <c r="B15" s="423" t="s">
        <v>213</v>
      </c>
      <c r="C15" s="424"/>
      <c r="D15" s="441" t="s">
        <v>57</v>
      </c>
      <c r="E15" s="443"/>
      <c r="F15" s="522" t="s">
        <v>681</v>
      </c>
      <c r="G15" s="925"/>
      <c r="H15" s="925"/>
      <c r="I15" s="925"/>
      <c r="J15" s="925"/>
      <c r="K15" s="926"/>
    </row>
    <row r="16" spans="2:11" ht="21" customHeight="1" thickBot="1">
      <c r="B16" s="484" t="s">
        <v>214</v>
      </c>
      <c r="C16" s="448"/>
      <c r="D16" s="448"/>
      <c r="E16" s="485"/>
      <c r="F16" s="885" t="s">
        <v>682</v>
      </c>
      <c r="G16" s="448"/>
      <c r="H16" s="448"/>
      <c r="I16" s="448"/>
      <c r="J16" s="448"/>
      <c r="K16" s="449"/>
    </row>
    <row r="17" spans="2:11" ht="21" customHeight="1">
      <c r="B17" s="476" t="s">
        <v>272</v>
      </c>
      <c r="C17" s="614"/>
      <c r="D17" s="614"/>
      <c r="E17" s="477"/>
      <c r="F17" s="669" t="s">
        <v>736</v>
      </c>
      <c r="G17" s="630"/>
      <c r="H17" s="630"/>
      <c r="I17" s="630"/>
      <c r="J17" s="630"/>
      <c r="K17" s="872"/>
    </row>
    <row r="18" spans="2:11" ht="21" customHeight="1">
      <c r="B18" s="472" t="s">
        <v>421</v>
      </c>
      <c r="C18" s="442"/>
      <c r="D18" s="442"/>
      <c r="E18" s="443"/>
      <c r="F18" s="914" t="s">
        <v>839</v>
      </c>
      <c r="G18" s="915"/>
      <c r="H18" s="915"/>
      <c r="I18" s="193" t="s">
        <v>737</v>
      </c>
      <c r="J18" s="451" t="s">
        <v>759</v>
      </c>
      <c r="K18" s="452"/>
    </row>
    <row r="19" spans="2:11" ht="21" customHeight="1">
      <c r="B19" s="423" t="s">
        <v>213</v>
      </c>
      <c r="C19" s="424"/>
      <c r="D19" s="441" t="s">
        <v>57</v>
      </c>
      <c r="E19" s="443"/>
      <c r="F19" s="522" t="s">
        <v>685</v>
      </c>
      <c r="G19" s="925"/>
      <c r="H19" s="925"/>
      <c r="I19" s="925"/>
      <c r="J19" s="925"/>
      <c r="K19" s="926"/>
    </row>
    <row r="20" spans="2:11" ht="21" customHeight="1" thickBot="1">
      <c r="B20" s="484" t="s">
        <v>214</v>
      </c>
      <c r="C20" s="448"/>
      <c r="D20" s="448"/>
      <c r="E20" s="485"/>
      <c r="F20" s="885" t="s">
        <v>760</v>
      </c>
      <c r="G20" s="699"/>
      <c r="H20" s="699"/>
      <c r="I20" s="699"/>
      <c r="J20" s="699"/>
      <c r="K20" s="737"/>
    </row>
    <row r="21" spans="2:11" ht="36" customHeight="1">
      <c r="B21" s="593" t="s">
        <v>916</v>
      </c>
      <c r="C21" s="614"/>
      <c r="D21" s="614"/>
      <c r="E21" s="477"/>
      <c r="F21" s="852" t="s">
        <v>686</v>
      </c>
      <c r="G21" s="630"/>
      <c r="H21" s="630"/>
      <c r="I21" s="630"/>
      <c r="J21" s="630"/>
      <c r="K21" s="872"/>
    </row>
    <row r="22" spans="2:11" ht="21" customHeight="1">
      <c r="B22" s="472" t="s">
        <v>421</v>
      </c>
      <c r="C22" s="442"/>
      <c r="D22" s="442"/>
      <c r="E22" s="443"/>
      <c r="F22" s="929" t="s">
        <v>687</v>
      </c>
      <c r="G22" s="915"/>
      <c r="H22" s="915"/>
      <c r="I22" s="193" t="s">
        <v>672</v>
      </c>
      <c r="J22" s="927" t="s">
        <v>688</v>
      </c>
      <c r="K22" s="452"/>
    </row>
    <row r="23" spans="2:11" ht="21" customHeight="1">
      <c r="B23" s="423" t="s">
        <v>213</v>
      </c>
      <c r="C23" s="424"/>
      <c r="D23" s="441" t="s">
        <v>57</v>
      </c>
      <c r="E23" s="443"/>
      <c r="F23" s="522" t="s">
        <v>685</v>
      </c>
      <c r="G23" s="925"/>
      <c r="H23" s="925"/>
      <c r="I23" s="925"/>
      <c r="J23" s="925"/>
      <c r="K23" s="938"/>
    </row>
    <row r="24" spans="2:11" ht="21" customHeight="1" thickBot="1">
      <c r="B24" s="484" t="s">
        <v>214</v>
      </c>
      <c r="C24" s="448"/>
      <c r="D24" s="448"/>
      <c r="E24" s="485"/>
      <c r="F24" s="885" t="s">
        <v>689</v>
      </c>
      <c r="G24" s="699"/>
      <c r="H24" s="699"/>
      <c r="I24" s="699"/>
      <c r="J24" s="699"/>
      <c r="K24" s="737"/>
    </row>
    <row r="25" spans="2:11" ht="21" customHeight="1">
      <c r="B25" s="476" t="s">
        <v>273</v>
      </c>
      <c r="C25" s="614"/>
      <c r="D25" s="614"/>
      <c r="E25" s="477"/>
      <c r="F25" s="669" t="s">
        <v>781</v>
      </c>
      <c r="G25" s="670"/>
      <c r="H25" s="670"/>
      <c r="I25" s="670"/>
      <c r="J25" s="670"/>
      <c r="K25" s="939"/>
    </row>
    <row r="26" spans="2:11" ht="21" customHeight="1">
      <c r="B26" s="472" t="s">
        <v>421</v>
      </c>
      <c r="C26" s="442"/>
      <c r="D26" s="442"/>
      <c r="E26" s="443"/>
      <c r="F26" s="919" t="s">
        <v>782</v>
      </c>
      <c r="G26" s="920"/>
      <c r="H26" s="920"/>
      <c r="I26" s="193" t="s">
        <v>737</v>
      </c>
      <c r="J26" s="940" t="s">
        <v>783</v>
      </c>
      <c r="K26" s="941"/>
    </row>
    <row r="27" spans="2:11" ht="21" customHeight="1">
      <c r="B27" s="423" t="s">
        <v>213</v>
      </c>
      <c r="C27" s="424"/>
      <c r="D27" s="441" t="s">
        <v>57</v>
      </c>
      <c r="E27" s="443"/>
      <c r="F27" s="522" t="s">
        <v>723</v>
      </c>
      <c r="G27" s="925"/>
      <c r="H27" s="925"/>
      <c r="I27" s="925"/>
      <c r="J27" s="925"/>
      <c r="K27" s="926"/>
    </row>
    <row r="28" spans="2:11" ht="21" customHeight="1" thickBot="1">
      <c r="B28" s="484" t="s">
        <v>214</v>
      </c>
      <c r="C28" s="448"/>
      <c r="D28" s="448"/>
      <c r="E28" s="485"/>
      <c r="F28" s="885" t="s">
        <v>761</v>
      </c>
      <c r="G28" s="448"/>
      <c r="H28" s="448"/>
      <c r="I28" s="448"/>
      <c r="J28" s="448"/>
      <c r="K28" s="449"/>
    </row>
    <row r="29" spans="2:11" ht="21" customHeight="1">
      <c r="B29" s="232"/>
      <c r="C29" s="232"/>
      <c r="D29" s="232"/>
      <c r="E29" s="232"/>
      <c r="F29" s="271"/>
      <c r="G29" s="232"/>
      <c r="H29" s="232"/>
      <c r="I29" s="232"/>
      <c r="J29" s="232"/>
      <c r="K29" s="232"/>
    </row>
    <row r="30" spans="2:10" ht="21" customHeight="1" thickBot="1">
      <c r="B30" s="555" t="s">
        <v>215</v>
      </c>
      <c r="C30" s="892"/>
      <c r="D30" s="892"/>
      <c r="E30" s="892"/>
      <c r="F30" s="892"/>
      <c r="G30" s="892"/>
      <c r="H30" s="892"/>
      <c r="I30" s="892"/>
      <c r="J30" s="892"/>
    </row>
    <row r="31" spans="2:11" ht="21" customHeight="1">
      <c r="B31" s="476" t="s">
        <v>66</v>
      </c>
      <c r="C31" s="614"/>
      <c r="D31" s="614"/>
      <c r="E31" s="477"/>
      <c r="F31" s="632" t="s">
        <v>542</v>
      </c>
      <c r="G31" s="631"/>
      <c r="H31" s="942" t="s">
        <v>938</v>
      </c>
      <c r="I31" s="943"/>
      <c r="J31" s="943"/>
      <c r="K31" s="944"/>
    </row>
    <row r="32" spans="2:11" ht="33.75" customHeight="1">
      <c r="B32" s="492"/>
      <c r="C32" s="573"/>
      <c r="D32" s="573"/>
      <c r="E32" s="493"/>
      <c r="F32" s="723" t="s">
        <v>543</v>
      </c>
      <c r="G32" s="681"/>
      <c r="H32" s="922" t="s">
        <v>939</v>
      </c>
      <c r="I32" s="923"/>
      <c r="J32" s="923"/>
      <c r="K32" s="924"/>
    </row>
    <row r="33" spans="2:11" ht="27.75" customHeight="1">
      <c r="B33" s="492"/>
      <c r="C33" s="573"/>
      <c r="D33" s="573"/>
      <c r="E33" s="493"/>
      <c r="F33" s="723" t="s">
        <v>48</v>
      </c>
      <c r="G33" s="957"/>
      <c r="H33" s="438"/>
      <c r="I33" s="439"/>
      <c r="J33" s="439"/>
      <c r="K33" s="546"/>
    </row>
    <row r="34" spans="2:11" ht="75" customHeight="1">
      <c r="B34" s="496" t="s">
        <v>465</v>
      </c>
      <c r="C34" s="439"/>
      <c r="D34" s="439"/>
      <c r="E34" s="440"/>
      <c r="F34" s="438" t="s">
        <v>690</v>
      </c>
      <c r="G34" s="439"/>
      <c r="H34" s="439"/>
      <c r="I34" s="439"/>
      <c r="J34" s="439"/>
      <c r="K34" s="546"/>
    </row>
    <row r="35" spans="2:11" ht="21" customHeight="1" thickBot="1">
      <c r="B35" s="903" t="s">
        <v>216</v>
      </c>
      <c r="C35" s="623"/>
      <c r="D35" s="623"/>
      <c r="E35" s="904"/>
      <c r="F35" s="885" t="s">
        <v>330</v>
      </c>
      <c r="G35" s="699"/>
      <c r="H35" s="447"/>
      <c r="I35" s="447"/>
      <c r="J35" s="447"/>
      <c r="K35" s="796"/>
    </row>
    <row r="36" ht="21" customHeight="1"/>
    <row r="37" spans="2:11" ht="21" customHeight="1" thickBot="1">
      <c r="B37" s="945" t="s">
        <v>217</v>
      </c>
      <c r="C37" s="945"/>
      <c r="D37" s="945"/>
      <c r="E37" s="945"/>
      <c r="F37" s="945"/>
      <c r="G37" s="946"/>
      <c r="H37" s="946"/>
      <c r="I37" s="14"/>
      <c r="J37" s="15"/>
      <c r="K37" s="15"/>
    </row>
    <row r="38" spans="2:11" ht="21" customHeight="1">
      <c r="B38" s="593" t="s">
        <v>407</v>
      </c>
      <c r="C38" s="595"/>
      <c r="D38" s="688" t="s">
        <v>330</v>
      </c>
      <c r="E38" s="477"/>
      <c r="F38" s="954" t="s">
        <v>286</v>
      </c>
      <c r="G38" s="955"/>
      <c r="H38" s="669"/>
      <c r="I38" s="670"/>
      <c r="J38" s="670"/>
      <c r="K38" s="939"/>
    </row>
    <row r="39" spans="2:11" ht="21" customHeight="1">
      <c r="B39" s="465"/>
      <c r="C39" s="466"/>
      <c r="D39" s="572"/>
      <c r="E39" s="493"/>
      <c r="F39" s="787"/>
      <c r="G39" s="229" t="s">
        <v>284</v>
      </c>
      <c r="H39" s="206"/>
      <c r="I39" s="470" t="s">
        <v>784</v>
      </c>
      <c r="J39" s="470"/>
      <c r="K39" s="471"/>
    </row>
    <row r="40" spans="2:11" ht="21" customHeight="1">
      <c r="B40" s="465"/>
      <c r="C40" s="466"/>
      <c r="D40" s="572"/>
      <c r="E40" s="493"/>
      <c r="F40" s="787"/>
      <c r="G40" s="535" t="s">
        <v>285</v>
      </c>
      <c r="H40" s="790" t="s">
        <v>330</v>
      </c>
      <c r="I40" s="790"/>
      <c r="J40" s="790"/>
      <c r="K40" s="791"/>
    </row>
    <row r="41" spans="2:11" ht="21" customHeight="1">
      <c r="B41" s="463"/>
      <c r="C41" s="464"/>
      <c r="D41" s="427"/>
      <c r="E41" s="426"/>
      <c r="F41" s="917"/>
      <c r="G41" s="536"/>
      <c r="H41" s="862" t="s">
        <v>287</v>
      </c>
      <c r="I41" s="681"/>
      <c r="J41" s="790" t="s">
        <v>691</v>
      </c>
      <c r="K41" s="791"/>
    </row>
    <row r="42" spans="2:11" ht="21" customHeight="1">
      <c r="B42" s="461" t="s">
        <v>218</v>
      </c>
      <c r="C42" s="600"/>
      <c r="D42" s="913"/>
      <c r="E42" s="424"/>
      <c r="F42" s="787" t="s">
        <v>286</v>
      </c>
      <c r="G42" s="782"/>
      <c r="H42" s="782"/>
      <c r="I42" s="782"/>
      <c r="J42" s="782"/>
      <c r="K42" s="953"/>
    </row>
    <row r="43" spans="2:11" ht="21" customHeight="1">
      <c r="B43" s="465"/>
      <c r="C43" s="643"/>
      <c r="D43" s="572"/>
      <c r="E43" s="493"/>
      <c r="F43" s="921"/>
      <c r="G43" s="255" t="s">
        <v>219</v>
      </c>
      <c r="H43" s="195"/>
      <c r="I43" s="277"/>
      <c r="J43" s="277"/>
      <c r="K43" s="16"/>
    </row>
    <row r="44" spans="2:11" ht="21" customHeight="1">
      <c r="B44" s="465"/>
      <c r="C44" s="643"/>
      <c r="D44" s="572"/>
      <c r="E44" s="493"/>
      <c r="F44" s="921"/>
      <c r="G44" s="255" t="s">
        <v>221</v>
      </c>
      <c r="H44" s="438"/>
      <c r="I44" s="439"/>
      <c r="J44" s="439"/>
      <c r="K44" s="546"/>
    </row>
    <row r="45" spans="2:11" ht="21" customHeight="1">
      <c r="B45" s="465"/>
      <c r="C45" s="643"/>
      <c r="D45" s="572"/>
      <c r="E45" s="493"/>
      <c r="F45" s="921"/>
      <c r="G45" s="765" t="s">
        <v>220</v>
      </c>
      <c r="H45" s="862"/>
      <c r="I45" s="790"/>
      <c r="J45" s="790"/>
      <c r="K45" s="791"/>
    </row>
    <row r="46" spans="2:11" ht="21" customHeight="1" thickBot="1">
      <c r="B46" s="619"/>
      <c r="C46" s="620"/>
      <c r="D46" s="622"/>
      <c r="E46" s="904"/>
      <c r="F46" s="916"/>
      <c r="G46" s="916"/>
      <c r="H46" s="699" t="s">
        <v>287</v>
      </c>
      <c r="I46" s="700"/>
      <c r="J46" s="697"/>
      <c r="K46" s="918"/>
    </row>
    <row r="47" spans="2:11" ht="21" customHeight="1">
      <c r="B47" s="251"/>
      <c r="C47" s="251"/>
      <c r="D47" s="232"/>
      <c r="E47" s="232"/>
      <c r="F47" s="271"/>
      <c r="G47" s="271"/>
      <c r="H47" s="271"/>
      <c r="I47" s="271"/>
      <c r="J47" s="271"/>
      <c r="K47" s="271"/>
    </row>
    <row r="48" spans="1:8" ht="21" customHeight="1" thickBot="1">
      <c r="A48" s="218" t="s">
        <v>224</v>
      </c>
      <c r="B48" s="481" t="s">
        <v>225</v>
      </c>
      <c r="C48" s="481"/>
      <c r="D48" s="610"/>
      <c r="E48" s="610"/>
      <c r="F48" s="610"/>
      <c r="G48" s="610"/>
      <c r="H48" s="610"/>
    </row>
    <row r="49" spans="1:11" ht="21" customHeight="1">
      <c r="A49" s="11"/>
      <c r="B49" s="724" t="s">
        <v>226</v>
      </c>
      <c r="C49" s="722"/>
      <c r="D49" s="669" t="s">
        <v>692</v>
      </c>
      <c r="E49" s="670"/>
      <c r="F49" s="670"/>
      <c r="G49" s="670"/>
      <c r="H49" s="670"/>
      <c r="I49" s="670"/>
      <c r="J49" s="670"/>
      <c r="K49" s="939"/>
    </row>
    <row r="50" spans="1:11" ht="21" customHeight="1">
      <c r="A50" s="11"/>
      <c r="B50" s="718" t="s">
        <v>227</v>
      </c>
      <c r="C50" s="661"/>
      <c r="D50" s="862" t="s">
        <v>692</v>
      </c>
      <c r="E50" s="790"/>
      <c r="F50" s="790"/>
      <c r="G50" s="790"/>
      <c r="H50" s="790"/>
      <c r="I50" s="790"/>
      <c r="J50" s="790"/>
      <c r="K50" s="791"/>
    </row>
    <row r="51" spans="1:11" ht="21" customHeight="1">
      <c r="A51" s="11"/>
      <c r="B51" s="753" t="s">
        <v>228</v>
      </c>
      <c r="C51" s="921"/>
      <c r="D51" s="950" t="s">
        <v>693</v>
      </c>
      <c r="E51" s="951"/>
      <c r="F51" s="951"/>
      <c r="G51" s="951"/>
      <c r="H51" s="951"/>
      <c r="I51" s="951"/>
      <c r="J51" s="951"/>
      <c r="K51" s="952"/>
    </row>
    <row r="52" spans="1:11" ht="21" customHeight="1">
      <c r="A52" s="11"/>
      <c r="B52" s="718" t="s">
        <v>229</v>
      </c>
      <c r="C52" s="661"/>
      <c r="D52" s="950" t="s">
        <v>693</v>
      </c>
      <c r="E52" s="951"/>
      <c r="F52" s="951"/>
      <c r="G52" s="951"/>
      <c r="H52" s="951"/>
      <c r="I52" s="951"/>
      <c r="J52" s="951"/>
      <c r="K52" s="952"/>
    </row>
    <row r="53" spans="1:11" ht="21" customHeight="1" thickBot="1">
      <c r="A53" s="11"/>
      <c r="B53" s="956" t="s">
        <v>230</v>
      </c>
      <c r="C53" s="916"/>
      <c r="D53" s="947" t="s">
        <v>693</v>
      </c>
      <c r="E53" s="948"/>
      <c r="F53" s="948"/>
      <c r="G53" s="948"/>
      <c r="H53" s="948"/>
      <c r="I53" s="948"/>
      <c r="J53" s="948"/>
      <c r="K53" s="949"/>
    </row>
  </sheetData>
  <sheetProtection/>
  <mergeCells count="111">
    <mergeCell ref="B53:C53"/>
    <mergeCell ref="F31:G31"/>
    <mergeCell ref="B26:E26"/>
    <mergeCell ref="F28:K28"/>
    <mergeCell ref="F33:G33"/>
    <mergeCell ref="B28:E28"/>
    <mergeCell ref="D27:E27"/>
    <mergeCell ref="F27:K27"/>
    <mergeCell ref="B27:C27"/>
    <mergeCell ref="H33:K33"/>
    <mergeCell ref="D53:K53"/>
    <mergeCell ref="D51:K51"/>
    <mergeCell ref="D49:K49"/>
    <mergeCell ref="F35:G35"/>
    <mergeCell ref="H35:K35"/>
    <mergeCell ref="J41:K41"/>
    <mergeCell ref="D52:K52"/>
    <mergeCell ref="F42:K42"/>
    <mergeCell ref="F38:G38"/>
    <mergeCell ref="H38:K38"/>
    <mergeCell ref="B30:J30"/>
    <mergeCell ref="B34:E34"/>
    <mergeCell ref="B35:E35"/>
    <mergeCell ref="B31:E33"/>
    <mergeCell ref="H31:K31"/>
    <mergeCell ref="B37:H37"/>
    <mergeCell ref="B52:C52"/>
    <mergeCell ref="F32:G32"/>
    <mergeCell ref="F16:K16"/>
    <mergeCell ref="J26:K26"/>
    <mergeCell ref="B48:H48"/>
    <mergeCell ref="B49:C49"/>
    <mergeCell ref="B50:C50"/>
    <mergeCell ref="B51:C51"/>
    <mergeCell ref="J22:K22"/>
    <mergeCell ref="B23:C23"/>
    <mergeCell ref="F23:K23"/>
    <mergeCell ref="B25:E25"/>
    <mergeCell ref="F25:K25"/>
    <mergeCell ref="B21:E21"/>
    <mergeCell ref="F21:K21"/>
    <mergeCell ref="B22:E22"/>
    <mergeCell ref="F22:H22"/>
    <mergeCell ref="B24:E24"/>
    <mergeCell ref="F24:K24"/>
    <mergeCell ref="B10:E10"/>
    <mergeCell ref="F19:K19"/>
    <mergeCell ref="B19:C19"/>
    <mergeCell ref="B20:E20"/>
    <mergeCell ref="F20:K20"/>
    <mergeCell ref="B13:E13"/>
    <mergeCell ref="D15:E15"/>
    <mergeCell ref="F15:K15"/>
    <mergeCell ref="F13:K13"/>
    <mergeCell ref="D11:E11"/>
    <mergeCell ref="B9:E9"/>
    <mergeCell ref="F9:K9"/>
    <mergeCell ref="B18:E18"/>
    <mergeCell ref="D19:E19"/>
    <mergeCell ref="B1:E1"/>
    <mergeCell ref="B3:E3"/>
    <mergeCell ref="B4:E4"/>
    <mergeCell ref="B2:K2"/>
    <mergeCell ref="D5:E5"/>
    <mergeCell ref="F3:K3"/>
    <mergeCell ref="F11:K11"/>
    <mergeCell ref="F17:K17"/>
    <mergeCell ref="F14:H14"/>
    <mergeCell ref="J14:K14"/>
    <mergeCell ref="B14:E14"/>
    <mergeCell ref="B16:E16"/>
    <mergeCell ref="B15:C15"/>
    <mergeCell ref="B17:E17"/>
    <mergeCell ref="F6:K6"/>
    <mergeCell ref="F7:K7"/>
    <mergeCell ref="F8:K8"/>
    <mergeCell ref="D6:E6"/>
    <mergeCell ref="B5:C7"/>
    <mergeCell ref="J4:K4"/>
    <mergeCell ref="F5:K5"/>
    <mergeCell ref="F4:H4"/>
    <mergeCell ref="D7:E7"/>
    <mergeCell ref="B8:E8"/>
    <mergeCell ref="F26:H26"/>
    <mergeCell ref="H44:K44"/>
    <mergeCell ref="F12:K12"/>
    <mergeCell ref="F43:F46"/>
    <mergeCell ref="D38:E41"/>
    <mergeCell ref="H32:K32"/>
    <mergeCell ref="F34:K34"/>
    <mergeCell ref="F18:H18"/>
    <mergeCell ref="J18:K18"/>
    <mergeCell ref="D23:E23"/>
    <mergeCell ref="D50:K50"/>
    <mergeCell ref="H40:K40"/>
    <mergeCell ref="H45:I45"/>
    <mergeCell ref="J45:K45"/>
    <mergeCell ref="G40:G41"/>
    <mergeCell ref="F39:F41"/>
    <mergeCell ref="J46:K46"/>
    <mergeCell ref="I39:K39"/>
    <mergeCell ref="F10:H10"/>
    <mergeCell ref="J10:K10"/>
    <mergeCell ref="B11:C11"/>
    <mergeCell ref="G45:G46"/>
    <mergeCell ref="H46:I46"/>
    <mergeCell ref="H41:I41"/>
    <mergeCell ref="D42:E46"/>
    <mergeCell ref="B12:E12"/>
    <mergeCell ref="B42:C46"/>
    <mergeCell ref="B38:C41"/>
  </mergeCells>
  <dataValidations count="4">
    <dataValidation type="list" allowBlank="1" showInputMessage="1" showErrorMessage="1" sqref="F35 D38 H45 D42 H40">
      <formula1>"あり,なし"</formula1>
    </dataValidation>
    <dataValidation type="list" allowBlank="1" showInputMessage="1" showErrorMessage="1" sqref="H43 H39">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3937007874015748" right="0.1968503937007874" top="0.4330708661417323" bottom="0.2755905511811024" header="0.2755905511811024" footer="0.1968503937007874"/>
  <pageSetup fitToHeight="0" horizontalDpi="600" verticalDpi="600" orientation="portrait" paperSize="9" scale="90" r:id="rId1"/>
  <headerFooter alignWithMargins="0">
    <oddHeader>&amp;R&amp;K00-034変更後（新）</oddHeader>
  </headerFooter>
  <rowBreaks count="1" manualBreakCount="1">
    <brk id="2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吹田市</cp:lastModifiedBy>
  <cp:lastPrinted>2023-05-09T11:43:43Z</cp:lastPrinted>
  <dcterms:created xsi:type="dcterms:W3CDTF">2006-04-10T13:47:18Z</dcterms:created>
  <dcterms:modified xsi:type="dcterms:W3CDTF">2023-07-26T07:21:11Z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