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definedNames>
    <definedName name="_xlnm.Print_Area" localSheetId="0">Sheet1!$A$1:$Y$55</definedName>
  </definedNames>
  <calcPr calcId="145621"/>
</workbook>
</file>

<file path=xl/calcChain.xml><?xml version="1.0" encoding="utf-8"?>
<calcChain xmlns="http://schemas.openxmlformats.org/spreadsheetml/2006/main">
  <c r="F13" i="1" l="1"/>
  <c r="G13" i="1"/>
  <c r="D13" i="1" l="1"/>
  <c r="D54" i="1" l="1"/>
  <c r="X53" i="1" l="1"/>
  <c r="Y53" i="1" s="1"/>
  <c r="X51" i="1"/>
  <c r="Y51" i="1" s="1"/>
  <c r="W51" i="1"/>
  <c r="X49" i="1"/>
  <c r="W49" i="1"/>
  <c r="V49" i="1"/>
  <c r="Y49" i="1" s="1"/>
  <c r="X47" i="1"/>
  <c r="W47" i="1"/>
  <c r="V47" i="1"/>
  <c r="U47" i="1"/>
  <c r="Y47" i="1" s="1"/>
  <c r="X45" i="1"/>
  <c r="W45" i="1"/>
  <c r="V45" i="1"/>
  <c r="U45" i="1"/>
  <c r="T45" i="1"/>
  <c r="X43" i="1"/>
  <c r="W43" i="1"/>
  <c r="V43" i="1"/>
  <c r="U43" i="1"/>
  <c r="T43" i="1"/>
  <c r="S43" i="1"/>
  <c r="X41" i="1"/>
  <c r="W41" i="1"/>
  <c r="V41" i="1"/>
  <c r="U41" i="1"/>
  <c r="T41" i="1"/>
  <c r="S41" i="1"/>
  <c r="R41" i="1"/>
  <c r="X39" i="1"/>
  <c r="W39" i="1"/>
  <c r="V39" i="1"/>
  <c r="U39" i="1"/>
  <c r="T39" i="1"/>
  <c r="S39" i="1"/>
  <c r="R39" i="1"/>
  <c r="Q39" i="1"/>
  <c r="X37" i="1"/>
  <c r="W37" i="1"/>
  <c r="V37" i="1"/>
  <c r="U37" i="1"/>
  <c r="T37" i="1"/>
  <c r="S37" i="1"/>
  <c r="R37" i="1"/>
  <c r="Q37" i="1"/>
  <c r="P37" i="1"/>
  <c r="X35" i="1"/>
  <c r="W35" i="1"/>
  <c r="V35" i="1"/>
  <c r="U35" i="1"/>
  <c r="T35" i="1"/>
  <c r="S35" i="1"/>
  <c r="R35" i="1"/>
  <c r="Q35" i="1"/>
  <c r="P35" i="1"/>
  <c r="O35" i="1"/>
  <c r="X33" i="1"/>
  <c r="W33" i="1"/>
  <c r="V33" i="1"/>
  <c r="U33" i="1"/>
  <c r="T33" i="1"/>
  <c r="S33" i="1"/>
  <c r="R33" i="1"/>
  <c r="Q33" i="1"/>
  <c r="P33" i="1"/>
  <c r="O33" i="1"/>
  <c r="N33" i="1"/>
  <c r="X31" i="1"/>
  <c r="W31" i="1"/>
  <c r="V31" i="1"/>
  <c r="U31" i="1"/>
  <c r="T31" i="1"/>
  <c r="S31" i="1"/>
  <c r="R31" i="1"/>
  <c r="Q31" i="1"/>
  <c r="P31" i="1"/>
  <c r="O31" i="1"/>
  <c r="N31" i="1"/>
  <c r="M31" i="1"/>
  <c r="X29" i="1"/>
  <c r="W29" i="1"/>
  <c r="V29" i="1"/>
  <c r="U29" i="1"/>
  <c r="T29" i="1"/>
  <c r="S29" i="1"/>
  <c r="R29" i="1"/>
  <c r="Q29" i="1"/>
  <c r="P29" i="1"/>
  <c r="O29" i="1"/>
  <c r="N29" i="1"/>
  <c r="M29" i="1"/>
  <c r="L29" i="1"/>
  <c r="X27" i="1"/>
  <c r="W27" i="1"/>
  <c r="V27" i="1"/>
  <c r="U27" i="1"/>
  <c r="T27" i="1"/>
  <c r="S27" i="1"/>
  <c r="R27" i="1"/>
  <c r="Q27" i="1"/>
  <c r="P27" i="1"/>
  <c r="O27" i="1"/>
  <c r="N27" i="1"/>
  <c r="M27" i="1"/>
  <c r="L27" i="1"/>
  <c r="K27" i="1"/>
  <c r="X25" i="1"/>
  <c r="W25" i="1"/>
  <c r="V25" i="1"/>
  <c r="U25" i="1"/>
  <c r="T25" i="1"/>
  <c r="S25" i="1"/>
  <c r="R25" i="1"/>
  <c r="Q25" i="1"/>
  <c r="P25" i="1"/>
  <c r="O25" i="1"/>
  <c r="N25" i="1"/>
  <c r="M25" i="1"/>
  <c r="L25" i="1"/>
  <c r="K25" i="1"/>
  <c r="J25" i="1"/>
  <c r="X23" i="1"/>
  <c r="W23" i="1"/>
  <c r="V23" i="1"/>
  <c r="U23" i="1"/>
  <c r="T23" i="1"/>
  <c r="S23" i="1"/>
  <c r="R23" i="1"/>
  <c r="Q23" i="1"/>
  <c r="P23" i="1"/>
  <c r="O23" i="1"/>
  <c r="N23" i="1"/>
  <c r="M23" i="1"/>
  <c r="L23" i="1"/>
  <c r="K23" i="1"/>
  <c r="J23" i="1"/>
  <c r="I23" i="1"/>
  <c r="X15" i="1"/>
  <c r="Y33" i="1"/>
  <c r="X17" i="1"/>
  <c r="X19" i="1"/>
  <c r="X21" i="1"/>
  <c r="T13" i="1"/>
  <c r="U13" i="1"/>
  <c r="V13" i="1"/>
  <c r="W13" i="1"/>
  <c r="T15" i="1"/>
  <c r="U15" i="1"/>
  <c r="V15" i="1"/>
  <c r="W15" i="1"/>
  <c r="T17" i="1"/>
  <c r="U17" i="1"/>
  <c r="V17" i="1"/>
  <c r="W17" i="1"/>
  <c r="T19" i="1"/>
  <c r="U19" i="1"/>
  <c r="V19" i="1"/>
  <c r="W19" i="1"/>
  <c r="T21" i="1"/>
  <c r="U21" i="1"/>
  <c r="V21" i="1"/>
  <c r="W21" i="1"/>
  <c r="L21" i="1"/>
  <c r="M21" i="1"/>
  <c r="N21" i="1"/>
  <c r="O21" i="1"/>
  <c r="P21" i="1"/>
  <c r="Q21" i="1"/>
  <c r="R21" i="1"/>
  <c r="S21" i="1"/>
  <c r="K19" i="1"/>
  <c r="L19" i="1"/>
  <c r="M19" i="1"/>
  <c r="N19" i="1"/>
  <c r="O19" i="1"/>
  <c r="P19" i="1"/>
  <c r="Q19" i="1"/>
  <c r="R19" i="1"/>
  <c r="S19" i="1"/>
  <c r="J17" i="1"/>
  <c r="K17" i="1"/>
  <c r="L17" i="1"/>
  <c r="M17" i="1"/>
  <c r="N17" i="1"/>
  <c r="O17" i="1"/>
  <c r="P17" i="1"/>
  <c r="Q17" i="1"/>
  <c r="R17" i="1"/>
  <c r="S17" i="1"/>
  <c r="I15" i="1"/>
  <c r="J15" i="1"/>
  <c r="K15" i="1"/>
  <c r="L15" i="1"/>
  <c r="M15" i="1"/>
  <c r="N15" i="1"/>
  <c r="O15" i="1"/>
  <c r="P15" i="1"/>
  <c r="Q15" i="1"/>
  <c r="R15" i="1"/>
  <c r="S15" i="1"/>
  <c r="V54" i="1" l="1"/>
  <c r="U54" i="1"/>
  <c r="Y39" i="1"/>
  <c r="Y45" i="1"/>
  <c r="T54" i="1"/>
  <c r="W54" i="1"/>
  <c r="X54" i="1"/>
  <c r="Y35" i="1"/>
  <c r="Y25" i="1"/>
  <c r="Y37" i="1"/>
  <c r="Y41" i="1"/>
  <c r="Y31" i="1"/>
  <c r="Y27" i="1"/>
  <c r="Y43" i="1"/>
  <c r="Y23" i="1"/>
  <c r="Y29" i="1"/>
  <c r="E13" i="1"/>
  <c r="H19" i="1" l="1"/>
  <c r="I19" i="1"/>
  <c r="J19" i="1"/>
  <c r="G19" i="1"/>
  <c r="G17" i="1"/>
  <c r="H21" i="1"/>
  <c r="I21" i="1"/>
  <c r="J21" i="1"/>
  <c r="K21" i="1"/>
  <c r="F17" i="1"/>
  <c r="H17" i="1"/>
  <c r="I17" i="1"/>
  <c r="E15" i="1"/>
  <c r="E54" i="1" s="1"/>
  <c r="F15" i="1"/>
  <c r="F54" i="1" s="1"/>
  <c r="G15" i="1"/>
  <c r="H15" i="1"/>
  <c r="H13" i="1"/>
  <c r="I13" i="1"/>
  <c r="J13" i="1"/>
  <c r="J54" i="1" s="1"/>
  <c r="K13" i="1"/>
  <c r="L13" i="1"/>
  <c r="L54" i="1" s="1"/>
  <c r="M13" i="1"/>
  <c r="M54" i="1" s="1"/>
  <c r="N13" i="1"/>
  <c r="N54" i="1" s="1"/>
  <c r="O13" i="1"/>
  <c r="O54" i="1" s="1"/>
  <c r="P13" i="1"/>
  <c r="P54" i="1" s="1"/>
  <c r="Q13" i="1"/>
  <c r="Q54" i="1" s="1"/>
  <c r="R13" i="1"/>
  <c r="R54" i="1" s="1"/>
  <c r="S13" i="1"/>
  <c r="I54" i="1" l="1"/>
  <c r="H54" i="1"/>
  <c r="S54" i="1"/>
  <c r="K54" i="1"/>
  <c r="G54" i="1"/>
  <c r="Y13" i="1"/>
  <c r="Y17" i="1"/>
  <c r="Y21" i="1"/>
  <c r="Y19" i="1"/>
  <c r="Y15" i="1"/>
</calcChain>
</file>

<file path=xl/sharedStrings.xml><?xml version="1.0" encoding="utf-8"?>
<sst xmlns="http://schemas.openxmlformats.org/spreadsheetml/2006/main" count="114" uniqueCount="74">
  <si>
    <t>発行可能額
（千円）</t>
    <rPh sb="0" eb="2">
      <t>ハッコウ</t>
    </rPh>
    <rPh sb="2" eb="5">
      <t>カノウガク</t>
    </rPh>
    <rPh sb="7" eb="9">
      <t>センエン</t>
    </rPh>
    <phoneticPr fontId="1"/>
  </si>
  <si>
    <t>単価（円）</t>
    <rPh sb="0" eb="2">
      <t>タンカ</t>
    </rPh>
    <rPh sb="3" eb="4">
      <t>エン</t>
    </rPh>
    <phoneticPr fontId="1"/>
  </si>
  <si>
    <t>需要額（千円）</t>
    <rPh sb="0" eb="2">
      <t>ジュヨウ</t>
    </rPh>
    <rPh sb="2" eb="3">
      <t>ガク</t>
    </rPh>
    <rPh sb="4" eb="5">
      <t>セン</t>
    </rPh>
    <rPh sb="5" eb="6">
      <t>エン</t>
    </rPh>
    <phoneticPr fontId="1"/>
  </si>
  <si>
    <t>平成28年度債</t>
    <rPh sb="0" eb="2">
      <t>ヘイセイ</t>
    </rPh>
    <rPh sb="4" eb="6">
      <t>ネンド</t>
    </rPh>
    <rPh sb="6" eb="7">
      <t>サイ</t>
    </rPh>
    <phoneticPr fontId="1"/>
  </si>
  <si>
    <t>合計</t>
    <rPh sb="0" eb="2">
      <t>ゴウケイ</t>
    </rPh>
    <phoneticPr fontId="1"/>
  </si>
  <si>
    <t>平成32年度債</t>
    <rPh sb="0" eb="2">
      <t>ヘイセイ</t>
    </rPh>
    <rPh sb="4" eb="6">
      <t>ネンド</t>
    </rPh>
    <rPh sb="6" eb="7">
      <t>サイ</t>
    </rPh>
    <phoneticPr fontId="1"/>
  </si>
  <si>
    <t>平成29年度</t>
    <phoneticPr fontId="1"/>
  </si>
  <si>
    <t>(2017年度）</t>
    <phoneticPr fontId="1"/>
  </si>
  <si>
    <t>平成30年度</t>
  </si>
  <si>
    <t>平成31年度</t>
  </si>
  <si>
    <t>平成32年度</t>
  </si>
  <si>
    <t>平成33年度</t>
  </si>
  <si>
    <t>平成34年度</t>
  </si>
  <si>
    <t>平成35年度</t>
  </si>
  <si>
    <t>平成36年度</t>
  </si>
  <si>
    <t>平成37年度</t>
  </si>
  <si>
    <t>平成38年度</t>
  </si>
  <si>
    <t>平成39年度</t>
  </si>
  <si>
    <t>平成40年度</t>
  </si>
  <si>
    <t>平成41年度</t>
  </si>
  <si>
    <t>平成42年度</t>
  </si>
  <si>
    <t>平成43年度</t>
  </si>
  <si>
    <t>平成44年度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</si>
  <si>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</si>
  <si>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</si>
  <si>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</si>
  <si>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</si>
  <si>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</si>
  <si>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</si>
  <si>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</si>
  <si>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</si>
  <si>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</si>
  <si>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</si>
  <si>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</si>
  <si>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</si>
  <si>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</si>
  <si>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</si>
  <si>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</si>
  <si>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平成29年度債</t>
    <rPh sb="0" eb="2">
      <t>ヘイセイ</t>
    </rPh>
    <rPh sb="4" eb="6">
      <t>ネンド</t>
    </rPh>
    <rPh sb="6" eb="7">
      <t>サイ</t>
    </rPh>
    <phoneticPr fontId="1"/>
  </si>
  <si>
    <t>平成30年度債</t>
    <rPh sb="0" eb="2">
      <t>ヘイセイ</t>
    </rPh>
    <rPh sb="4" eb="6">
      <t>ネンド</t>
    </rPh>
    <rPh sb="6" eb="7">
      <t>サイ</t>
    </rPh>
    <phoneticPr fontId="1"/>
  </si>
  <si>
    <t>平成31年度債</t>
    <rPh sb="0" eb="2">
      <t>ヘイセイ</t>
    </rPh>
    <rPh sb="4" eb="6">
      <t>ネンド</t>
    </rPh>
    <rPh sb="6" eb="7">
      <t>サイ</t>
    </rPh>
    <phoneticPr fontId="1"/>
  </si>
  <si>
    <t>平成33年度債</t>
    <rPh sb="0" eb="2">
      <t>ヘイセイ</t>
    </rPh>
    <rPh sb="4" eb="6">
      <t>ネンド</t>
    </rPh>
    <rPh sb="6" eb="7">
      <t>サイ</t>
    </rPh>
    <phoneticPr fontId="1"/>
  </si>
  <si>
    <t>平成34年度債</t>
    <rPh sb="0" eb="2">
      <t>ヘイセイ</t>
    </rPh>
    <rPh sb="4" eb="6">
      <t>ネンド</t>
    </rPh>
    <rPh sb="6" eb="7">
      <t>サイ</t>
    </rPh>
    <phoneticPr fontId="1"/>
  </si>
  <si>
    <t>平成35年度債</t>
    <rPh sb="0" eb="2">
      <t>ヘイセイ</t>
    </rPh>
    <rPh sb="4" eb="6">
      <t>ネンド</t>
    </rPh>
    <rPh sb="6" eb="7">
      <t>サイ</t>
    </rPh>
    <phoneticPr fontId="1"/>
  </si>
  <si>
    <t>平成36年度債</t>
    <rPh sb="0" eb="2">
      <t>ヘイセイ</t>
    </rPh>
    <rPh sb="4" eb="6">
      <t>ネンド</t>
    </rPh>
    <rPh sb="6" eb="7">
      <t>サイ</t>
    </rPh>
    <phoneticPr fontId="1"/>
  </si>
  <si>
    <t>平成37年度債</t>
    <rPh sb="0" eb="2">
      <t>ヘイセイ</t>
    </rPh>
    <rPh sb="4" eb="6">
      <t>ネンド</t>
    </rPh>
    <rPh sb="6" eb="7">
      <t>サイ</t>
    </rPh>
    <phoneticPr fontId="1"/>
  </si>
  <si>
    <t>平成38年度債</t>
    <rPh sb="0" eb="2">
      <t>ヘイセイ</t>
    </rPh>
    <rPh sb="4" eb="6">
      <t>ネンド</t>
    </rPh>
    <rPh sb="6" eb="7">
      <t>サイ</t>
    </rPh>
    <phoneticPr fontId="1"/>
  </si>
  <si>
    <t>平成39年度債</t>
    <rPh sb="0" eb="2">
      <t>ヘイセイ</t>
    </rPh>
    <rPh sb="4" eb="6">
      <t>ネンド</t>
    </rPh>
    <rPh sb="6" eb="7">
      <t>サイ</t>
    </rPh>
    <phoneticPr fontId="1"/>
  </si>
  <si>
    <t>平成40年度債</t>
    <rPh sb="0" eb="2">
      <t>ヘイセイ</t>
    </rPh>
    <rPh sb="4" eb="6">
      <t>ネンド</t>
    </rPh>
    <rPh sb="6" eb="7">
      <t>サイ</t>
    </rPh>
    <phoneticPr fontId="1"/>
  </si>
  <si>
    <t>平成41年度債</t>
    <rPh sb="0" eb="2">
      <t>ヘイセイ</t>
    </rPh>
    <rPh sb="4" eb="6">
      <t>ネンド</t>
    </rPh>
    <rPh sb="6" eb="7">
      <t>サイ</t>
    </rPh>
    <phoneticPr fontId="1"/>
  </si>
  <si>
    <t>平成42年度債</t>
    <rPh sb="0" eb="2">
      <t>ヘイセイ</t>
    </rPh>
    <rPh sb="4" eb="6">
      <t>ネンド</t>
    </rPh>
    <rPh sb="6" eb="7">
      <t>サイ</t>
    </rPh>
    <phoneticPr fontId="1"/>
  </si>
  <si>
    <t>平成43年度債</t>
    <rPh sb="0" eb="2">
      <t>ヘイセイ</t>
    </rPh>
    <rPh sb="4" eb="6">
      <t>ネンド</t>
    </rPh>
    <rPh sb="6" eb="7">
      <t>サイ</t>
    </rPh>
    <phoneticPr fontId="1"/>
  </si>
  <si>
    <t>種別補正係数</t>
    <rPh sb="0" eb="2">
      <t>シュベツ</t>
    </rPh>
    <rPh sb="2" eb="4">
      <t>ホセイ</t>
    </rPh>
    <rPh sb="4" eb="6">
      <t>ケイスウ</t>
    </rPh>
    <phoneticPr fontId="1"/>
  </si>
  <si>
    <t>平成45年度</t>
  </si>
  <si>
    <t>平成46年度</t>
  </si>
  <si>
    <t>平成47年度</t>
  </si>
  <si>
    <t>平成48年度</t>
  </si>
  <si>
    <t>(2033年度）</t>
  </si>
  <si>
    <t>(2034年度）</t>
  </si>
  <si>
    <t>(2035年度）</t>
  </si>
  <si>
    <t>(2036年度）</t>
  </si>
  <si>
    <t>平成49年度</t>
  </si>
  <si>
    <t>(2037年度）</t>
  </si>
  <si>
    <t>平成44年度債</t>
    <rPh sb="0" eb="2">
      <t>ヘイセイ</t>
    </rPh>
    <rPh sb="4" eb="6">
      <t>ネンド</t>
    </rPh>
    <rPh sb="6" eb="7">
      <t>サイ</t>
    </rPh>
    <phoneticPr fontId="1"/>
  </si>
  <si>
    <t>平成45年度債</t>
    <rPh sb="0" eb="2">
      <t>ヘイセイ</t>
    </rPh>
    <rPh sb="4" eb="6">
      <t>ネンド</t>
    </rPh>
    <rPh sb="6" eb="7">
      <t>サイ</t>
    </rPh>
    <phoneticPr fontId="1"/>
  </si>
  <si>
    <t>平成46年度債</t>
    <rPh sb="0" eb="2">
      <t>ヘイセイ</t>
    </rPh>
    <rPh sb="4" eb="6">
      <t>ネンド</t>
    </rPh>
    <rPh sb="6" eb="7">
      <t>サイ</t>
    </rPh>
    <phoneticPr fontId="1"/>
  </si>
  <si>
    <t>平成47年度債</t>
    <rPh sb="0" eb="2">
      <t>ヘイセイ</t>
    </rPh>
    <rPh sb="4" eb="6">
      <t>ネンド</t>
    </rPh>
    <rPh sb="6" eb="7">
      <t>サイ</t>
    </rPh>
    <phoneticPr fontId="1"/>
  </si>
  <si>
    <t>平成48年度債</t>
    <rPh sb="0" eb="2">
      <t>ヘイセイ</t>
    </rPh>
    <rPh sb="4" eb="6">
      <t>ネンド</t>
    </rPh>
    <rPh sb="6" eb="7">
      <t>サイ</t>
    </rPh>
    <phoneticPr fontId="1"/>
  </si>
  <si>
    <t>　　（臨時財政対策債発行可能額に対する基準財政需要額＝各年度の臨時財政対策債発行可能額（単位：千円）×種別補正係数×単価）</t>
    <rPh sb="27" eb="30">
      <t>カクネンド</t>
    </rPh>
    <rPh sb="31" eb="33">
      <t>リンジ</t>
    </rPh>
    <rPh sb="33" eb="35">
      <t>ザイセイ</t>
    </rPh>
    <rPh sb="35" eb="37">
      <t>タイサク</t>
    </rPh>
    <rPh sb="37" eb="38">
      <t>サイ</t>
    </rPh>
    <rPh sb="38" eb="40">
      <t>ハッコウ</t>
    </rPh>
    <rPh sb="40" eb="42">
      <t>カノウ</t>
    </rPh>
    <rPh sb="42" eb="43">
      <t>ガク</t>
    </rPh>
    <rPh sb="44" eb="46">
      <t>タンイ</t>
    </rPh>
    <rPh sb="47" eb="49">
      <t>センエン</t>
    </rPh>
    <rPh sb="51" eb="53">
      <t>シュベツ</t>
    </rPh>
    <rPh sb="53" eb="55">
      <t>ホセイ</t>
    </rPh>
    <rPh sb="55" eb="57">
      <t>ケイスウ</t>
    </rPh>
    <rPh sb="58" eb="60">
      <t>タンカ</t>
    </rPh>
    <phoneticPr fontId="1"/>
  </si>
  <si>
    <t>臨時財政対策債発行可能額に対する基準財政需要額合計（千円）</t>
    <rPh sb="0" eb="2">
      <t>リンジ</t>
    </rPh>
    <rPh sb="2" eb="4">
      <t>ザイセイ</t>
    </rPh>
    <rPh sb="4" eb="6">
      <t>タイサク</t>
    </rPh>
    <rPh sb="6" eb="7">
      <t>サイ</t>
    </rPh>
    <rPh sb="7" eb="9">
      <t>ハッコウ</t>
    </rPh>
    <rPh sb="9" eb="12">
      <t>カノウガク</t>
    </rPh>
    <rPh sb="13" eb="14">
      <t>タイ</t>
    </rPh>
    <rPh sb="16" eb="18">
      <t>キジュン</t>
    </rPh>
    <rPh sb="18" eb="20">
      <t>ザイセイ</t>
    </rPh>
    <rPh sb="20" eb="22">
      <t>ジュヨウ</t>
    </rPh>
    <rPh sb="22" eb="23">
      <t>ガク</t>
    </rPh>
    <rPh sb="23" eb="25">
      <t>ゴウケイ</t>
    </rPh>
    <rPh sb="26" eb="28">
      <t>センエン</t>
    </rPh>
    <phoneticPr fontId="1"/>
  </si>
  <si>
    <t>数値につきましては、以下の前提に基づき、本来は毎年度変動するものを固定して算定したシミュレーションであり、実際にはこのように推移するものではありません。</t>
    <rPh sb="0" eb="2">
      <t>スウチ</t>
    </rPh>
    <rPh sb="10" eb="12">
      <t>イカ</t>
    </rPh>
    <rPh sb="13" eb="15">
      <t>ゼンテイ</t>
    </rPh>
    <rPh sb="16" eb="17">
      <t>モト</t>
    </rPh>
    <rPh sb="20" eb="22">
      <t>ホンライ</t>
    </rPh>
    <rPh sb="23" eb="26">
      <t>マイネンド</t>
    </rPh>
    <rPh sb="26" eb="28">
      <t>ヘンドウ</t>
    </rPh>
    <rPh sb="53" eb="55">
      <t>ジッサイ</t>
    </rPh>
    <rPh sb="62" eb="64">
      <t>スイイ</t>
    </rPh>
    <phoneticPr fontId="1"/>
  </si>
  <si>
    <t>平成28年度（2016年度）決算ベースにおける臨時財政対策債発行可能額（中核市移行に伴う増額分）に対する基準財政需要額の推移【平成29年度(2017年度)～平成49年度(2037年度)】</t>
    <rPh sb="0" eb="2">
      <t>ヘイセイ</t>
    </rPh>
    <rPh sb="4" eb="6">
      <t>ネンド</t>
    </rPh>
    <rPh sb="11" eb="13">
      <t>ネンド</t>
    </rPh>
    <rPh sb="14" eb="16">
      <t>ケッサン</t>
    </rPh>
    <rPh sb="23" eb="25">
      <t>リンジ</t>
    </rPh>
    <rPh sb="25" eb="27">
      <t>ザイセイ</t>
    </rPh>
    <rPh sb="27" eb="29">
      <t>タイサク</t>
    </rPh>
    <rPh sb="29" eb="30">
      <t>サイ</t>
    </rPh>
    <rPh sb="30" eb="32">
      <t>ハッコウ</t>
    </rPh>
    <rPh sb="32" eb="35">
      <t>カノウガク</t>
    </rPh>
    <rPh sb="36" eb="39">
      <t>チュウカクシ</t>
    </rPh>
    <rPh sb="39" eb="41">
      <t>イコウ</t>
    </rPh>
    <rPh sb="42" eb="43">
      <t>トモナ</t>
    </rPh>
    <rPh sb="44" eb="47">
      <t>ゾウガクブン</t>
    </rPh>
    <rPh sb="49" eb="50">
      <t>タイ</t>
    </rPh>
    <rPh sb="52" eb="54">
      <t>キジュン</t>
    </rPh>
    <rPh sb="54" eb="56">
      <t>ザイセイ</t>
    </rPh>
    <rPh sb="56" eb="58">
      <t>ジュヨウ</t>
    </rPh>
    <rPh sb="58" eb="59">
      <t>ガク</t>
    </rPh>
    <rPh sb="60" eb="62">
      <t>スイイ</t>
    </rPh>
    <rPh sb="63" eb="65">
      <t>ヘイセイ</t>
    </rPh>
    <rPh sb="67" eb="69">
      <t>ネンド</t>
    </rPh>
    <rPh sb="74" eb="76">
      <t>ネンド</t>
    </rPh>
    <rPh sb="78" eb="80">
      <t>ヘイセイ</t>
    </rPh>
    <rPh sb="82" eb="84">
      <t>ネンド</t>
    </rPh>
    <rPh sb="89" eb="91">
      <t>ネンド</t>
    </rPh>
    <phoneticPr fontId="1"/>
  </si>
  <si>
    <t>（２）臨時財政対策債発行可能額に対する基準財政需要額の計算に用いる単価63円、種別補正係数（償還１年目：0.008、２年目：0.021、３年目：0.079、４年目以降：0.992）は、変動がないものとします。</t>
    <rPh sb="3" eb="5">
      <t>リンジ</t>
    </rPh>
    <rPh sb="5" eb="7">
      <t>ザイセイ</t>
    </rPh>
    <rPh sb="7" eb="9">
      <t>タイサク</t>
    </rPh>
    <rPh sb="9" eb="10">
      <t>サイ</t>
    </rPh>
    <rPh sb="10" eb="12">
      <t>ハッコウ</t>
    </rPh>
    <rPh sb="12" eb="15">
      <t>カノウガク</t>
    </rPh>
    <rPh sb="16" eb="17">
      <t>タイ</t>
    </rPh>
    <rPh sb="92" eb="94">
      <t>ヘンドウ</t>
    </rPh>
    <phoneticPr fontId="1"/>
  </si>
  <si>
    <t>（１）毎年中核市移行後に増加する臨時財政対策債発行可能額は、中核市移行後に増額となる 927,427千円で変動がないものとします。</t>
    <rPh sb="5" eb="8">
      <t>チュウカクシ</t>
    </rPh>
    <rPh sb="8" eb="10">
      <t>イコウ</t>
    </rPh>
    <rPh sb="10" eb="11">
      <t>ゴ</t>
    </rPh>
    <rPh sb="12" eb="14">
      <t>ゾウカ</t>
    </rPh>
    <rPh sb="30" eb="33">
      <t>チュウカクシ</t>
    </rPh>
    <rPh sb="33" eb="35">
      <t>イコウ</t>
    </rPh>
    <rPh sb="35" eb="36">
      <t>ゴ</t>
    </rPh>
    <rPh sb="37" eb="39">
      <t>ゾウガク</t>
    </rPh>
    <rPh sb="53" eb="55">
      <t>ヘンドウ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</si>
</sst>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00;&quot;▲ &quot;#,##0.000"/>
  </numFmts>
  <fonts count="10" x14ac:knownFonts="1">
    <font>
      <sz val="11"/>
      <color theme="1"/>
      <name val="ＭＳ Ｐゴシック"/>
      <family val="2"/>
      <scheme val="minor"/>
    </font>
    <font>
      <sz val="6"/>
      <name val="ＭＳ Ｐゴシック"/>
      <family val="3"/>
      <charset val="128"/>
      <scheme val="minor"/>
    </font>
    <font>
      <sz val="11"/>
      <color theme="1"/>
      <name val="HGPｺﾞｼｯｸM"/>
      <family val="3"/>
      <charset val="128"/>
    </font>
    <font>
      <sz val="11"/>
      <color rgb="FFFF0000"/>
      <name val="HGPｺﾞｼｯｸM"/>
      <family val="3"/>
      <charset val="128"/>
    </font>
    <font>
      <sz val="11"/>
      <name val="HGPｺﾞｼｯｸM"/>
      <family val="3"/>
      <charset val="128"/>
    </font>
    <font>
      <sz val="9"/>
      <color theme="1"/>
      <name val="HGPｺﾞｼｯｸM"/>
      <family val="3"/>
      <charset val="128"/>
    </font>
    <font>
      <sz val="16"/>
      <name val="HGPｺﾞｼｯｸM"/>
      <family val="3"/>
      <charset val="128"/>
    </font>
    <font>
      <sz val="9"/>
      <color rgb="FFFF0000"/>
      <name val="HGPｺﾞｼｯｸM"/>
      <family val="3"/>
      <charset val="128"/>
    </font>
    <font>
      <sz val="12"/>
      <name val="HGPｺﾞｼｯｸM"/>
      <family val="3"/>
      <charset val="128"/>
    </font>
    <font>
      <sz val="10"/>
      <name val="HGPｺﾞｼｯｸM"/>
      <family val="3"/>
      <charset val="128"/>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s>
  <cellStyleXfs count="1">
    <xf numFmtId="0" fontId="0" fillId="0" borderId="0"/>
  </cellStyleXfs>
  <cellXfs count="40">
    <xf numFmtId="0" fontId="0" fillId="0" borderId="0" xfId="0"/>
    <xf numFmtId="176" fontId="2" fillId="0" borderId="1" xfId="0" applyNumberFormat="1" applyFont="1" applyBorder="1" applyAlignment="1">
      <alignment vertical="center"/>
    </xf>
    <xf numFmtId="176" fontId="3" fillId="0" borderId="0" xfId="0" applyNumberFormat="1" applyFont="1"/>
    <xf numFmtId="177" fontId="3" fillId="0" borderId="0" xfId="0" applyNumberFormat="1" applyFont="1"/>
    <xf numFmtId="176" fontId="3" fillId="0" borderId="0" xfId="0" applyNumberFormat="1" applyFont="1" applyAlignment="1">
      <alignment vertical="center"/>
    </xf>
    <xf numFmtId="176" fontId="3" fillId="0" borderId="0" xfId="0" applyNumberFormat="1" applyFont="1" applyAlignment="1">
      <alignment vertical="center" wrapText="1"/>
    </xf>
    <xf numFmtId="176" fontId="3" fillId="0" borderId="1" xfId="0" applyNumberFormat="1" applyFont="1" applyBorder="1" applyAlignment="1">
      <alignment vertical="center"/>
    </xf>
    <xf numFmtId="176" fontId="3" fillId="0" borderId="4" xfId="0" applyNumberFormat="1" applyFont="1" applyBorder="1" applyAlignment="1">
      <alignment vertical="center"/>
    </xf>
    <xf numFmtId="177" fontId="3" fillId="0" borderId="1" xfId="0" applyNumberFormat="1" applyFont="1" applyBorder="1" applyAlignment="1">
      <alignment vertical="center"/>
    </xf>
    <xf numFmtId="176" fontId="4" fillId="0" borderId="1" xfId="0" applyNumberFormat="1" applyFont="1" applyBorder="1" applyAlignment="1">
      <alignment vertical="center"/>
    </xf>
    <xf numFmtId="177" fontId="4" fillId="0" borderId="1" xfId="0" applyNumberFormat="1" applyFont="1" applyBorder="1" applyAlignment="1">
      <alignment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5" fillId="0" borderId="0" xfId="0" applyNumberFormat="1" applyFont="1" applyBorder="1" applyAlignment="1">
      <alignment horizontal="left" vertical="center"/>
    </xf>
    <xf numFmtId="176" fontId="4" fillId="0" borderId="4" xfId="0" applyNumberFormat="1" applyFont="1" applyBorder="1" applyAlignment="1">
      <alignment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6" fillId="0" borderId="0" xfId="0" applyNumberFormat="1" applyFont="1" applyAlignment="1">
      <alignment vertical="center"/>
    </xf>
    <xf numFmtId="176" fontId="5" fillId="0" borderId="1" xfId="0" applyNumberFormat="1" applyFont="1" applyBorder="1" applyAlignment="1">
      <alignment horizontal="center" vertical="center" wrapText="1"/>
    </xf>
    <xf numFmtId="176" fontId="7" fillId="0" borderId="0" xfId="0" applyNumberFormat="1" applyFont="1"/>
    <xf numFmtId="177" fontId="5" fillId="0" borderId="1"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7" fillId="0" borderId="0" xfId="0" applyNumberFormat="1" applyFont="1" applyAlignment="1">
      <alignment vertical="center"/>
    </xf>
    <xf numFmtId="176" fontId="7" fillId="0" borderId="5" xfId="0" applyNumberFormat="1" applyFont="1" applyBorder="1" applyAlignment="1">
      <alignment vertical="center"/>
    </xf>
    <xf numFmtId="176" fontId="8" fillId="0" borderId="0" xfId="0" applyNumberFormat="1" applyFont="1" applyAlignment="1">
      <alignment vertical="center"/>
    </xf>
    <xf numFmtId="176" fontId="9" fillId="0" borderId="0" xfId="0" applyNumberFormat="1" applyFont="1" applyAlignment="1">
      <alignment vertical="center"/>
    </xf>
    <xf numFmtId="176" fontId="4" fillId="2" borderId="1" xfId="0" applyNumberFormat="1" applyFont="1" applyFill="1" applyBorder="1" applyAlignment="1">
      <alignment horizontal="right"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7" fillId="0" borderId="0" xfId="0" applyNumberFormat="1" applyFont="1" applyAlignment="1">
      <alignment horizontal="center" vertical="center"/>
    </xf>
    <xf numFmtId="176" fontId="2" fillId="2" borderId="6" xfId="0" applyNumberFormat="1" applyFont="1" applyFill="1" applyBorder="1" applyAlignment="1">
      <alignment horizontal="left" vertical="center" wrapText="1"/>
    </xf>
    <xf numFmtId="176" fontId="2" fillId="2" borderId="7" xfId="0" applyNumberFormat="1" applyFont="1" applyFill="1" applyBorder="1" applyAlignment="1">
      <alignment horizontal="left" vertical="center" wrapText="1"/>
    </xf>
    <xf numFmtId="176" fontId="2" fillId="2" borderId="8" xfId="0" applyNumberFormat="1" applyFont="1" applyFill="1" applyBorder="1" applyAlignment="1">
      <alignment horizontal="left" vertical="center" wrapText="1"/>
    </xf>
    <xf numFmtId="176" fontId="2" fillId="2" borderId="9" xfId="0" applyNumberFormat="1" applyFont="1" applyFill="1" applyBorder="1" applyAlignment="1">
      <alignment horizontal="left" vertical="center" wrapText="1"/>
    </xf>
    <xf numFmtId="176" fontId="2" fillId="2" borderId="10" xfId="0" applyNumberFormat="1" applyFont="1" applyFill="1" applyBorder="1" applyAlignment="1">
      <alignment horizontal="left" vertical="center" wrapText="1"/>
    </xf>
    <xf numFmtId="176" fontId="2" fillId="2" borderId="5" xfId="0" applyNumberFormat="1" applyFont="1" applyFill="1" applyBorder="1" applyAlignment="1">
      <alignment horizontal="left" vertical="center" wrapText="1"/>
    </xf>
    <xf numFmtId="176" fontId="2" fillId="0" borderId="1" xfId="0" applyNumberFormat="1" applyFont="1" applyBorder="1" applyAlignment="1">
      <alignment horizontal="right" vertical="center"/>
    </xf>
    <xf numFmtId="176" fontId="5" fillId="0" borderId="1"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302558</xdr:colOff>
      <xdr:row>0</xdr:row>
      <xdr:rowOff>19050</xdr:rowOff>
    </xdr:from>
    <xdr:to>
      <xdr:col>25</xdr:col>
      <xdr:colOff>2111</xdr:colOff>
      <xdr:row>2</xdr:row>
      <xdr:rowOff>0</xdr:rowOff>
    </xdr:to>
    <xdr:sp macro="" textlink="">
      <xdr:nvSpPr>
        <xdr:cNvPr id="2" name="正方形/長方形 1"/>
        <xdr:cNvSpPr/>
      </xdr:nvSpPr>
      <xdr:spPr>
        <a:xfrm>
          <a:off x="17817352" y="19050"/>
          <a:ext cx="1245965" cy="50762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資料</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33</a:t>
          </a:r>
        </a:p>
        <a:p>
          <a:pPr algn="ctr">
            <a:lnSpc>
              <a:spcPts val="1200"/>
            </a:lnSpc>
          </a:pP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（平成</a:t>
          </a:r>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29</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tabSelected="1" zoomScale="70" zoomScaleNormal="70" workbookViewId="0"/>
  </sheetViews>
  <sheetFormatPr defaultRowHeight="13.5" x14ac:dyDescent="0.15"/>
  <cols>
    <col min="1" max="1" width="7.25" style="21" customWidth="1"/>
    <col min="2" max="2" width="9" style="2" customWidth="1"/>
    <col min="3" max="3" width="10.75" style="21" bestFit="1" customWidth="1"/>
    <col min="4" max="4" width="10.125" style="3" customWidth="1"/>
    <col min="5" max="25" width="10.125" style="2" customWidth="1"/>
    <col min="26" max="16384" width="9" style="2"/>
  </cols>
  <sheetData>
    <row r="1" spans="1:25" ht="22.5" customHeight="1" x14ac:dyDescent="0.15"/>
    <row r="2" spans="1:25" ht="18.75" x14ac:dyDescent="0.15">
      <c r="A2" s="19" t="s">
        <v>71</v>
      </c>
    </row>
    <row r="3" spans="1:25" ht="20.100000000000001" customHeight="1" x14ac:dyDescent="0.15">
      <c r="A3" s="19"/>
    </row>
    <row r="4" spans="1:25" ht="21.95" customHeight="1" x14ac:dyDescent="0.15">
      <c r="A4" s="2"/>
      <c r="B4" s="26" t="s">
        <v>70</v>
      </c>
    </row>
    <row r="5" spans="1:25" ht="21.95" customHeight="1" x14ac:dyDescent="0.15">
      <c r="A5" s="2"/>
      <c r="B5" s="26" t="s">
        <v>73</v>
      </c>
    </row>
    <row r="6" spans="1:25" ht="21.95" customHeight="1" x14ac:dyDescent="0.15">
      <c r="A6" s="2"/>
      <c r="B6" s="26" t="s">
        <v>72</v>
      </c>
    </row>
    <row r="7" spans="1:25" ht="21.95" customHeight="1" x14ac:dyDescent="0.15">
      <c r="A7" s="2"/>
      <c r="B7" s="27" t="s">
        <v>68</v>
      </c>
    </row>
    <row r="8" spans="1:25" ht="19.5" customHeight="1" x14ac:dyDescent="0.15">
      <c r="A8" s="2"/>
      <c r="B8" s="27"/>
    </row>
    <row r="9" spans="1:25" s="4" customFormat="1" ht="18.75" customHeight="1" x14ac:dyDescent="0.15">
      <c r="A9" s="24"/>
      <c r="C9" s="31"/>
      <c r="D9" s="17" t="s">
        <v>6</v>
      </c>
      <c r="E9" s="17" t="s">
        <v>8</v>
      </c>
      <c r="F9" s="17" t="s">
        <v>9</v>
      </c>
      <c r="G9" s="17" t="s">
        <v>10</v>
      </c>
      <c r="H9" s="17" t="s">
        <v>11</v>
      </c>
      <c r="I9" s="17" t="s">
        <v>12</v>
      </c>
      <c r="J9" s="17" t="s">
        <v>13</v>
      </c>
      <c r="K9" s="17" t="s">
        <v>14</v>
      </c>
      <c r="L9" s="17" t="s">
        <v>15</v>
      </c>
      <c r="M9" s="17" t="s">
        <v>16</v>
      </c>
      <c r="N9" s="17" t="s">
        <v>17</v>
      </c>
      <c r="O9" s="17" t="s">
        <v>18</v>
      </c>
      <c r="P9" s="17" t="s">
        <v>19</v>
      </c>
      <c r="Q9" s="17" t="s">
        <v>20</v>
      </c>
      <c r="R9" s="17" t="s">
        <v>21</v>
      </c>
      <c r="S9" s="17" t="s">
        <v>22</v>
      </c>
      <c r="T9" s="17" t="s">
        <v>53</v>
      </c>
      <c r="U9" s="17" t="s">
        <v>54</v>
      </c>
      <c r="V9" s="17" t="s">
        <v>55</v>
      </c>
      <c r="W9" s="17" t="s">
        <v>56</v>
      </c>
      <c r="X9" s="17" t="s">
        <v>61</v>
      </c>
      <c r="Y9" s="29" t="s">
        <v>4</v>
      </c>
    </row>
    <row r="10" spans="1:25" s="4" customFormat="1" ht="18.75" customHeight="1" x14ac:dyDescent="0.15">
      <c r="A10" s="24"/>
      <c r="B10" s="5"/>
      <c r="C10" s="31"/>
      <c r="D10" s="18" t="s">
        <v>7</v>
      </c>
      <c r="E10" s="18" t="s">
        <v>23</v>
      </c>
      <c r="F10" s="18" t="s">
        <v>24</v>
      </c>
      <c r="G10" s="18" t="s">
        <v>25</v>
      </c>
      <c r="H10" s="18" t="s">
        <v>26</v>
      </c>
      <c r="I10" s="18" t="s">
        <v>27</v>
      </c>
      <c r="J10" s="18" t="s">
        <v>28</v>
      </c>
      <c r="K10" s="18" t="s">
        <v>29</v>
      </c>
      <c r="L10" s="18" t="s">
        <v>30</v>
      </c>
      <c r="M10" s="18" t="s">
        <v>31</v>
      </c>
      <c r="N10" s="18" t="s">
        <v>32</v>
      </c>
      <c r="O10" s="18" t="s">
        <v>33</v>
      </c>
      <c r="P10" s="18" t="s">
        <v>34</v>
      </c>
      <c r="Q10" s="18" t="s">
        <v>35</v>
      </c>
      <c r="R10" s="18" t="s">
        <v>36</v>
      </c>
      <c r="S10" s="18" t="s">
        <v>37</v>
      </c>
      <c r="T10" s="18" t="s">
        <v>57</v>
      </c>
      <c r="U10" s="18" t="s">
        <v>58</v>
      </c>
      <c r="V10" s="18" t="s">
        <v>59</v>
      </c>
      <c r="W10" s="18" t="s">
        <v>60</v>
      </c>
      <c r="X10" s="18" t="s">
        <v>62</v>
      </c>
      <c r="Y10" s="30"/>
    </row>
    <row r="11" spans="1:25" s="4" customFormat="1" ht="22.5" x14ac:dyDescent="0.15">
      <c r="A11" s="25"/>
      <c r="B11" s="20" t="s">
        <v>0</v>
      </c>
      <c r="C11" s="20" t="s">
        <v>1</v>
      </c>
      <c r="D11" s="1">
        <v>63</v>
      </c>
      <c r="E11" s="1">
        <v>63</v>
      </c>
      <c r="F11" s="9">
        <v>63</v>
      </c>
      <c r="G11" s="9">
        <v>63</v>
      </c>
      <c r="H11" s="9">
        <v>63</v>
      </c>
      <c r="I11" s="9">
        <v>63</v>
      </c>
      <c r="J11" s="9">
        <v>63</v>
      </c>
      <c r="K11" s="9">
        <v>63</v>
      </c>
      <c r="L11" s="9">
        <v>63</v>
      </c>
      <c r="M11" s="9">
        <v>63</v>
      </c>
      <c r="N11" s="9">
        <v>63</v>
      </c>
      <c r="O11" s="9">
        <v>63</v>
      </c>
      <c r="P11" s="9">
        <v>63</v>
      </c>
      <c r="Q11" s="9">
        <v>63</v>
      </c>
      <c r="R11" s="9">
        <v>63</v>
      </c>
      <c r="S11" s="9">
        <v>63</v>
      </c>
      <c r="T11" s="9">
        <v>63</v>
      </c>
      <c r="U11" s="9">
        <v>63</v>
      </c>
      <c r="V11" s="9">
        <v>63</v>
      </c>
      <c r="W11" s="9">
        <v>63</v>
      </c>
      <c r="X11" s="9">
        <v>63</v>
      </c>
      <c r="Y11" s="9"/>
    </row>
    <row r="12" spans="1:25" s="4" customFormat="1" ht="18.75" customHeight="1" x14ac:dyDescent="0.15">
      <c r="A12" s="39" t="s">
        <v>3</v>
      </c>
      <c r="B12" s="38">
        <v>927427</v>
      </c>
      <c r="C12" s="22" t="s">
        <v>52</v>
      </c>
      <c r="D12" s="10">
        <v>8.0000000000000002E-3</v>
      </c>
      <c r="E12" s="10">
        <v>2.1000000000000001E-2</v>
      </c>
      <c r="F12" s="10">
        <v>7.9000000000000001E-2</v>
      </c>
      <c r="G12" s="10">
        <v>0.99199999999999999</v>
      </c>
      <c r="H12" s="10">
        <v>0.99199999999999999</v>
      </c>
      <c r="I12" s="10">
        <v>0.99199999999999999</v>
      </c>
      <c r="J12" s="10">
        <v>0.99199999999999999</v>
      </c>
      <c r="K12" s="10">
        <v>0.99199999999999999</v>
      </c>
      <c r="L12" s="10">
        <v>0.99199999999999999</v>
      </c>
      <c r="M12" s="10">
        <v>0.99199999999999999</v>
      </c>
      <c r="N12" s="10">
        <v>0.99199999999999999</v>
      </c>
      <c r="O12" s="10">
        <v>0.99199999999999999</v>
      </c>
      <c r="P12" s="10">
        <v>0.99199999999999999</v>
      </c>
      <c r="Q12" s="10">
        <v>0.99199999999999999</v>
      </c>
      <c r="R12" s="10">
        <v>0.99199999999999999</v>
      </c>
      <c r="S12" s="10">
        <v>0.99199999999999999</v>
      </c>
      <c r="T12" s="10">
        <v>0.99199999999999999</v>
      </c>
      <c r="U12" s="10">
        <v>0.99199999999999999</v>
      </c>
      <c r="V12" s="10">
        <v>0.99199999999999999</v>
      </c>
      <c r="W12" s="10">
        <v>0.99199999999999999</v>
      </c>
      <c r="X12" s="10"/>
      <c r="Y12" s="10"/>
    </row>
    <row r="13" spans="1:25" s="4" customFormat="1" ht="18.75" customHeight="1" x14ac:dyDescent="0.15">
      <c r="A13" s="39"/>
      <c r="B13" s="38"/>
      <c r="C13" s="20" t="s">
        <v>2</v>
      </c>
      <c r="D13" s="1">
        <f t="shared" ref="D13:S13" si="0">ROUND(ROUND($B$12*D12,0)*D$11/1000,0)</f>
        <v>467</v>
      </c>
      <c r="E13" s="1">
        <f t="shared" si="0"/>
        <v>1227</v>
      </c>
      <c r="F13" s="9">
        <f t="shared" si="0"/>
        <v>4616</v>
      </c>
      <c r="G13" s="9">
        <f t="shared" si="0"/>
        <v>57961</v>
      </c>
      <c r="H13" s="9">
        <f t="shared" si="0"/>
        <v>57961</v>
      </c>
      <c r="I13" s="9">
        <f t="shared" si="0"/>
        <v>57961</v>
      </c>
      <c r="J13" s="9">
        <f t="shared" si="0"/>
        <v>57961</v>
      </c>
      <c r="K13" s="9">
        <f t="shared" si="0"/>
        <v>57961</v>
      </c>
      <c r="L13" s="9">
        <f t="shared" si="0"/>
        <v>57961</v>
      </c>
      <c r="M13" s="9">
        <f t="shared" si="0"/>
        <v>57961</v>
      </c>
      <c r="N13" s="9">
        <f t="shared" si="0"/>
        <v>57961</v>
      </c>
      <c r="O13" s="9">
        <f t="shared" si="0"/>
        <v>57961</v>
      </c>
      <c r="P13" s="9">
        <f t="shared" si="0"/>
        <v>57961</v>
      </c>
      <c r="Q13" s="9">
        <f t="shared" si="0"/>
        <v>57961</v>
      </c>
      <c r="R13" s="9">
        <f t="shared" si="0"/>
        <v>57961</v>
      </c>
      <c r="S13" s="9">
        <f t="shared" si="0"/>
        <v>57961</v>
      </c>
      <c r="T13" s="9">
        <f t="shared" ref="T13:W13" si="1">ROUND(ROUND($B$12*T12,0)*T$11/1000,0)</f>
        <v>57961</v>
      </c>
      <c r="U13" s="9">
        <f t="shared" si="1"/>
        <v>57961</v>
      </c>
      <c r="V13" s="9">
        <f t="shared" si="1"/>
        <v>57961</v>
      </c>
      <c r="W13" s="9">
        <f t="shared" si="1"/>
        <v>57961</v>
      </c>
      <c r="X13" s="9"/>
      <c r="Y13" s="9">
        <f>SUM(D13:X13)</f>
        <v>991647</v>
      </c>
    </row>
    <row r="14" spans="1:25" s="4" customFormat="1" ht="18.75" customHeight="1" x14ac:dyDescent="0.15">
      <c r="A14" s="39" t="s">
        <v>38</v>
      </c>
      <c r="B14" s="38">
        <v>927427</v>
      </c>
      <c r="C14" s="22" t="s">
        <v>52</v>
      </c>
      <c r="D14" s="8"/>
      <c r="E14" s="10">
        <v>8.0000000000000002E-3</v>
      </c>
      <c r="F14" s="10">
        <v>2.1000000000000001E-2</v>
      </c>
      <c r="G14" s="10">
        <v>7.9000000000000001E-2</v>
      </c>
      <c r="H14" s="10">
        <v>0.99199999999999999</v>
      </c>
      <c r="I14" s="10">
        <v>0.99199999999999999</v>
      </c>
      <c r="J14" s="10">
        <v>0.99199999999999999</v>
      </c>
      <c r="K14" s="10">
        <v>0.99199999999999999</v>
      </c>
      <c r="L14" s="10">
        <v>0.99199999999999999</v>
      </c>
      <c r="M14" s="10">
        <v>0.99199999999999999</v>
      </c>
      <c r="N14" s="10">
        <v>0.99199999999999999</v>
      </c>
      <c r="O14" s="10">
        <v>0.99199999999999999</v>
      </c>
      <c r="P14" s="10">
        <v>0.99199999999999999</v>
      </c>
      <c r="Q14" s="10">
        <v>0.99199999999999999</v>
      </c>
      <c r="R14" s="10">
        <v>0.99199999999999999</v>
      </c>
      <c r="S14" s="10">
        <v>0.99199999999999999</v>
      </c>
      <c r="T14" s="10">
        <v>0.99199999999999999</v>
      </c>
      <c r="U14" s="10">
        <v>0.99199999999999999</v>
      </c>
      <c r="V14" s="10">
        <v>0.99199999999999999</v>
      </c>
      <c r="W14" s="10">
        <v>0.99199999999999999</v>
      </c>
      <c r="X14" s="10">
        <v>0.99199999999999999</v>
      </c>
      <c r="Y14" s="16"/>
    </row>
    <row r="15" spans="1:25" s="4" customFormat="1" ht="18.75" customHeight="1" x14ac:dyDescent="0.15">
      <c r="A15" s="39"/>
      <c r="B15" s="38"/>
      <c r="C15" s="20" t="s">
        <v>2</v>
      </c>
      <c r="D15" s="6"/>
      <c r="E15" s="1">
        <f>ROUND(ROUND($B$14*E14,0)*E$11/1000,0)</f>
        <v>467</v>
      </c>
      <c r="F15" s="9">
        <f>ROUND(ROUND($B$14*F14,0)*F$11/1000,0)</f>
        <v>1227</v>
      </c>
      <c r="G15" s="9">
        <f>ROUND(ROUND($B$14*G14,0)*G$11/1000,0)</f>
        <v>4616</v>
      </c>
      <c r="H15" s="9">
        <f>ROUND(ROUND($B$14*H14,0)*H$11/1000,0)</f>
        <v>57961</v>
      </c>
      <c r="I15" s="9">
        <f t="shared" ref="I15:S15" si="2">ROUND(ROUND($B$14*I14,0)*I$11/1000,0)</f>
        <v>57961</v>
      </c>
      <c r="J15" s="9">
        <f t="shared" si="2"/>
        <v>57961</v>
      </c>
      <c r="K15" s="9">
        <f t="shared" si="2"/>
        <v>57961</v>
      </c>
      <c r="L15" s="9">
        <f t="shared" si="2"/>
        <v>57961</v>
      </c>
      <c r="M15" s="9">
        <f t="shared" si="2"/>
        <v>57961</v>
      </c>
      <c r="N15" s="9">
        <f t="shared" si="2"/>
        <v>57961</v>
      </c>
      <c r="O15" s="9">
        <f t="shared" si="2"/>
        <v>57961</v>
      </c>
      <c r="P15" s="9">
        <f t="shared" si="2"/>
        <v>57961</v>
      </c>
      <c r="Q15" s="9">
        <f t="shared" si="2"/>
        <v>57961</v>
      </c>
      <c r="R15" s="9">
        <f t="shared" si="2"/>
        <v>57961</v>
      </c>
      <c r="S15" s="9">
        <f t="shared" si="2"/>
        <v>57961</v>
      </c>
      <c r="T15" s="9">
        <f t="shared" ref="T15:W15" si="3">ROUND(ROUND($B$14*T14,0)*T$11/1000,0)</f>
        <v>57961</v>
      </c>
      <c r="U15" s="9">
        <f t="shared" si="3"/>
        <v>57961</v>
      </c>
      <c r="V15" s="9">
        <f t="shared" si="3"/>
        <v>57961</v>
      </c>
      <c r="W15" s="9">
        <f t="shared" si="3"/>
        <v>57961</v>
      </c>
      <c r="X15" s="9">
        <f>ROUND(ROUND($B$14*X14,0)*X$11/1000,0)</f>
        <v>57961</v>
      </c>
      <c r="Y15" s="9">
        <f>SUM(D15:X15)</f>
        <v>991647</v>
      </c>
    </row>
    <row r="16" spans="1:25" s="4" customFormat="1" ht="18.75" customHeight="1" x14ac:dyDescent="0.15">
      <c r="A16" s="39" t="s">
        <v>39</v>
      </c>
      <c r="B16" s="38">
        <v>927427</v>
      </c>
      <c r="C16" s="22" t="s">
        <v>52</v>
      </c>
      <c r="D16" s="8"/>
      <c r="E16" s="8"/>
      <c r="F16" s="10">
        <v>8.0000000000000002E-3</v>
      </c>
      <c r="G16" s="10">
        <v>2.1000000000000001E-2</v>
      </c>
      <c r="H16" s="10">
        <v>7.9000000000000001E-2</v>
      </c>
      <c r="I16" s="10">
        <v>0.99199999999999999</v>
      </c>
      <c r="J16" s="10">
        <v>0.99199999999999999</v>
      </c>
      <c r="K16" s="10">
        <v>0.99199999999999999</v>
      </c>
      <c r="L16" s="10">
        <v>0.99199999999999999</v>
      </c>
      <c r="M16" s="10">
        <v>0.99199999999999999</v>
      </c>
      <c r="N16" s="10">
        <v>0.99199999999999999</v>
      </c>
      <c r="O16" s="10">
        <v>0.99199999999999999</v>
      </c>
      <c r="P16" s="10">
        <v>0.99199999999999999</v>
      </c>
      <c r="Q16" s="10">
        <v>0.99199999999999999</v>
      </c>
      <c r="R16" s="10">
        <v>0.99199999999999999</v>
      </c>
      <c r="S16" s="10">
        <v>0.99199999999999999</v>
      </c>
      <c r="T16" s="10">
        <v>0.99199999999999999</v>
      </c>
      <c r="U16" s="10">
        <v>0.99199999999999999</v>
      </c>
      <c r="V16" s="10">
        <v>0.99199999999999999</v>
      </c>
      <c r="W16" s="10">
        <v>0.99199999999999999</v>
      </c>
      <c r="X16" s="10">
        <v>0.99199999999999999</v>
      </c>
      <c r="Y16" s="16"/>
    </row>
    <row r="17" spans="1:25" s="4" customFormat="1" ht="18.75" customHeight="1" x14ac:dyDescent="0.15">
      <c r="A17" s="39"/>
      <c r="B17" s="38"/>
      <c r="C17" s="20" t="s">
        <v>2</v>
      </c>
      <c r="D17" s="6"/>
      <c r="E17" s="6"/>
      <c r="F17" s="9">
        <f>ROUND(ROUND($B$16*F16,0)*F$11/1000,0)</f>
        <v>467</v>
      </c>
      <c r="G17" s="9">
        <f>ROUND(ROUND($B$16*G16,0)*G$11/1000,0)</f>
        <v>1227</v>
      </c>
      <c r="H17" s="9">
        <f>ROUND(ROUND($B$16*H16,0)*H$11/1000,0)</f>
        <v>4616</v>
      </c>
      <c r="I17" s="9">
        <f>ROUND(ROUND($B$16*I16,0)*I$11/1000,0)</f>
        <v>57961</v>
      </c>
      <c r="J17" s="9">
        <f t="shared" ref="J17:S17" si="4">ROUND(ROUND($B$16*J16,0)*J$11/1000,0)</f>
        <v>57961</v>
      </c>
      <c r="K17" s="9">
        <f t="shared" si="4"/>
        <v>57961</v>
      </c>
      <c r="L17" s="9">
        <f t="shared" si="4"/>
        <v>57961</v>
      </c>
      <c r="M17" s="9">
        <f t="shared" si="4"/>
        <v>57961</v>
      </c>
      <c r="N17" s="9">
        <f t="shared" si="4"/>
        <v>57961</v>
      </c>
      <c r="O17" s="9">
        <f t="shared" si="4"/>
        <v>57961</v>
      </c>
      <c r="P17" s="9">
        <f t="shared" si="4"/>
        <v>57961</v>
      </c>
      <c r="Q17" s="9">
        <f t="shared" si="4"/>
        <v>57961</v>
      </c>
      <c r="R17" s="9">
        <f t="shared" si="4"/>
        <v>57961</v>
      </c>
      <c r="S17" s="9">
        <f t="shared" si="4"/>
        <v>57961</v>
      </c>
      <c r="T17" s="9">
        <f t="shared" ref="T17:W17" si="5">ROUND(ROUND($B$16*T16,0)*T$11/1000,0)</f>
        <v>57961</v>
      </c>
      <c r="U17" s="9">
        <f t="shared" si="5"/>
        <v>57961</v>
      </c>
      <c r="V17" s="9">
        <f t="shared" si="5"/>
        <v>57961</v>
      </c>
      <c r="W17" s="9">
        <f t="shared" si="5"/>
        <v>57961</v>
      </c>
      <c r="X17" s="9">
        <f t="shared" ref="X17" si="6">ROUND(ROUND($B$16*X16,0)*X$11/1000,0)</f>
        <v>57961</v>
      </c>
      <c r="Y17" s="9">
        <f>SUM(D17:X17)</f>
        <v>933686</v>
      </c>
    </row>
    <row r="18" spans="1:25" s="4" customFormat="1" ht="18.75" customHeight="1" x14ac:dyDescent="0.15">
      <c r="A18" s="39" t="s">
        <v>40</v>
      </c>
      <c r="B18" s="38">
        <v>927427</v>
      </c>
      <c r="C18" s="22" t="s">
        <v>52</v>
      </c>
      <c r="D18" s="8"/>
      <c r="E18" s="8"/>
      <c r="F18" s="8"/>
      <c r="G18" s="10">
        <v>8.0000000000000002E-3</v>
      </c>
      <c r="H18" s="10">
        <v>2.1000000000000001E-2</v>
      </c>
      <c r="I18" s="10">
        <v>7.9000000000000001E-2</v>
      </c>
      <c r="J18" s="10">
        <v>0.99199999999999999</v>
      </c>
      <c r="K18" s="10">
        <v>0.99199999999999999</v>
      </c>
      <c r="L18" s="10">
        <v>0.99199999999999999</v>
      </c>
      <c r="M18" s="10">
        <v>0.99199999999999999</v>
      </c>
      <c r="N18" s="10">
        <v>0.99199999999999999</v>
      </c>
      <c r="O18" s="10">
        <v>0.99199999999999999</v>
      </c>
      <c r="P18" s="10">
        <v>0.99199999999999999</v>
      </c>
      <c r="Q18" s="10">
        <v>0.99199999999999999</v>
      </c>
      <c r="R18" s="10">
        <v>0.99199999999999999</v>
      </c>
      <c r="S18" s="10">
        <v>0.99199999999999999</v>
      </c>
      <c r="T18" s="10">
        <v>0.99199999999999999</v>
      </c>
      <c r="U18" s="10">
        <v>0.99199999999999999</v>
      </c>
      <c r="V18" s="10">
        <v>0.99199999999999999</v>
      </c>
      <c r="W18" s="10">
        <v>0.99199999999999999</v>
      </c>
      <c r="X18" s="10">
        <v>0.99199999999999999</v>
      </c>
      <c r="Y18" s="16"/>
    </row>
    <row r="19" spans="1:25" s="4" customFormat="1" ht="18.75" customHeight="1" x14ac:dyDescent="0.15">
      <c r="A19" s="39"/>
      <c r="B19" s="38"/>
      <c r="C19" s="20" t="s">
        <v>2</v>
      </c>
      <c r="D19" s="6"/>
      <c r="E19" s="6"/>
      <c r="F19" s="6"/>
      <c r="G19" s="9">
        <f>ROUND(ROUND($B$18*G18,0)*G$11/1000,0)</f>
        <v>467</v>
      </c>
      <c r="H19" s="9">
        <f>ROUND(ROUND($B$18*H18,0)*H$11/1000,0)</f>
        <v>1227</v>
      </c>
      <c r="I19" s="9">
        <f>ROUND(ROUND($B$18*I18,0)*I$11/1000,0)</f>
        <v>4616</v>
      </c>
      <c r="J19" s="9">
        <f>ROUND(ROUND($B$18*J18,0)*J$11/1000,0)</f>
        <v>57961</v>
      </c>
      <c r="K19" s="9">
        <f t="shared" ref="K19:S19" si="7">ROUND(ROUND($B$18*K18,0)*K$11/1000,0)</f>
        <v>57961</v>
      </c>
      <c r="L19" s="9">
        <f t="shared" si="7"/>
        <v>57961</v>
      </c>
      <c r="M19" s="9">
        <f t="shared" si="7"/>
        <v>57961</v>
      </c>
      <c r="N19" s="9">
        <f t="shared" si="7"/>
        <v>57961</v>
      </c>
      <c r="O19" s="9">
        <f t="shared" si="7"/>
        <v>57961</v>
      </c>
      <c r="P19" s="9">
        <f t="shared" si="7"/>
        <v>57961</v>
      </c>
      <c r="Q19" s="9">
        <f t="shared" si="7"/>
        <v>57961</v>
      </c>
      <c r="R19" s="9">
        <f t="shared" si="7"/>
        <v>57961</v>
      </c>
      <c r="S19" s="9">
        <f t="shared" si="7"/>
        <v>57961</v>
      </c>
      <c r="T19" s="9">
        <f t="shared" ref="T19:W19" si="8">ROUND(ROUND($B$18*T18,0)*T$11/1000,0)</f>
        <v>57961</v>
      </c>
      <c r="U19" s="9">
        <f t="shared" si="8"/>
        <v>57961</v>
      </c>
      <c r="V19" s="9">
        <f t="shared" si="8"/>
        <v>57961</v>
      </c>
      <c r="W19" s="9">
        <f t="shared" si="8"/>
        <v>57961</v>
      </c>
      <c r="X19" s="9">
        <f t="shared" ref="X19" si="9">ROUND(ROUND($B$18*X18,0)*X$11/1000,0)</f>
        <v>57961</v>
      </c>
      <c r="Y19" s="9">
        <f>SUM(D19:X19)</f>
        <v>875725</v>
      </c>
    </row>
    <row r="20" spans="1:25" s="4" customFormat="1" ht="18.75" customHeight="1" x14ac:dyDescent="0.15">
      <c r="A20" s="39" t="s">
        <v>5</v>
      </c>
      <c r="B20" s="38">
        <v>927427</v>
      </c>
      <c r="C20" s="22" t="s">
        <v>52</v>
      </c>
      <c r="D20" s="8"/>
      <c r="E20" s="8"/>
      <c r="F20" s="8"/>
      <c r="G20" s="8"/>
      <c r="H20" s="10">
        <v>8.0000000000000002E-3</v>
      </c>
      <c r="I20" s="10">
        <v>2.1000000000000001E-2</v>
      </c>
      <c r="J20" s="10">
        <v>7.9000000000000001E-2</v>
      </c>
      <c r="K20" s="10">
        <v>0.99199999999999999</v>
      </c>
      <c r="L20" s="10">
        <v>0.99199999999999999</v>
      </c>
      <c r="M20" s="10">
        <v>0.99199999999999999</v>
      </c>
      <c r="N20" s="10">
        <v>0.99199999999999999</v>
      </c>
      <c r="O20" s="10">
        <v>0.99199999999999999</v>
      </c>
      <c r="P20" s="10">
        <v>0.99199999999999999</v>
      </c>
      <c r="Q20" s="10">
        <v>0.99199999999999999</v>
      </c>
      <c r="R20" s="10">
        <v>0.99199999999999999</v>
      </c>
      <c r="S20" s="10">
        <v>0.99199999999999999</v>
      </c>
      <c r="T20" s="10">
        <v>0.99199999999999999</v>
      </c>
      <c r="U20" s="10">
        <v>0.99199999999999999</v>
      </c>
      <c r="V20" s="10">
        <v>0.99199999999999999</v>
      </c>
      <c r="W20" s="10">
        <v>0.99199999999999999</v>
      </c>
      <c r="X20" s="10">
        <v>0.99199999999999999</v>
      </c>
      <c r="Y20" s="16"/>
    </row>
    <row r="21" spans="1:25" s="4" customFormat="1" ht="18.75" customHeight="1" x14ac:dyDescent="0.15">
      <c r="A21" s="39"/>
      <c r="B21" s="38"/>
      <c r="C21" s="20" t="s">
        <v>2</v>
      </c>
      <c r="D21" s="6"/>
      <c r="E21" s="6"/>
      <c r="F21" s="6"/>
      <c r="G21" s="6"/>
      <c r="H21" s="9">
        <f>ROUND(ROUND($B$20*H20,0)*H$11/1000,0)</f>
        <v>467</v>
      </c>
      <c r="I21" s="9">
        <f>ROUND(ROUND($B$20*I20,0)*I$11/1000,0)</f>
        <v>1227</v>
      </c>
      <c r="J21" s="9">
        <f>ROUND(ROUND($B$20*J20,0)*J$11/1000,0)</f>
        <v>4616</v>
      </c>
      <c r="K21" s="9">
        <f>ROUND(ROUND($B$20*K20,0)*K$11/1000,0)</f>
        <v>57961</v>
      </c>
      <c r="L21" s="9">
        <f t="shared" ref="L21:S21" si="10">ROUND(ROUND($B$20*L20,0)*L$11/1000,0)</f>
        <v>57961</v>
      </c>
      <c r="M21" s="9">
        <f t="shared" si="10"/>
        <v>57961</v>
      </c>
      <c r="N21" s="9">
        <f t="shared" si="10"/>
        <v>57961</v>
      </c>
      <c r="O21" s="9">
        <f t="shared" si="10"/>
        <v>57961</v>
      </c>
      <c r="P21" s="9">
        <f t="shared" si="10"/>
        <v>57961</v>
      </c>
      <c r="Q21" s="9">
        <f t="shared" si="10"/>
        <v>57961</v>
      </c>
      <c r="R21" s="9">
        <f t="shared" si="10"/>
        <v>57961</v>
      </c>
      <c r="S21" s="9">
        <f t="shared" si="10"/>
        <v>57961</v>
      </c>
      <c r="T21" s="9">
        <f t="shared" ref="T21:W21" si="11">ROUND(ROUND($B$20*T20,0)*T$11/1000,0)</f>
        <v>57961</v>
      </c>
      <c r="U21" s="9">
        <f t="shared" si="11"/>
        <v>57961</v>
      </c>
      <c r="V21" s="9">
        <f t="shared" si="11"/>
        <v>57961</v>
      </c>
      <c r="W21" s="9">
        <f t="shared" si="11"/>
        <v>57961</v>
      </c>
      <c r="X21" s="9">
        <f t="shared" ref="X21" si="12">ROUND(ROUND($B$20*X20,0)*X$11/1000,0)</f>
        <v>57961</v>
      </c>
      <c r="Y21" s="9">
        <f>SUM(D21:X21)</f>
        <v>817764</v>
      </c>
    </row>
    <row r="22" spans="1:25" s="4" customFormat="1" ht="18.75" customHeight="1" x14ac:dyDescent="0.15">
      <c r="A22" s="39" t="s">
        <v>41</v>
      </c>
      <c r="B22" s="38">
        <v>927427</v>
      </c>
      <c r="C22" s="22" t="s">
        <v>52</v>
      </c>
      <c r="D22" s="8"/>
      <c r="E22" s="8"/>
      <c r="F22" s="8"/>
      <c r="G22" s="8"/>
      <c r="H22" s="8"/>
      <c r="I22" s="10">
        <v>8.0000000000000002E-3</v>
      </c>
      <c r="J22" s="10">
        <v>2.1000000000000001E-2</v>
      </c>
      <c r="K22" s="10">
        <v>7.9000000000000001E-2</v>
      </c>
      <c r="L22" s="10">
        <v>0.99199999999999999</v>
      </c>
      <c r="M22" s="10">
        <v>0.99199999999999999</v>
      </c>
      <c r="N22" s="10">
        <v>0.99199999999999999</v>
      </c>
      <c r="O22" s="10">
        <v>0.99199999999999999</v>
      </c>
      <c r="P22" s="10">
        <v>0.99199999999999999</v>
      </c>
      <c r="Q22" s="10">
        <v>0.99199999999999999</v>
      </c>
      <c r="R22" s="10">
        <v>0.99199999999999999</v>
      </c>
      <c r="S22" s="10">
        <v>0.99199999999999999</v>
      </c>
      <c r="T22" s="10">
        <v>0.99199999999999999</v>
      </c>
      <c r="U22" s="10">
        <v>0.99199999999999999</v>
      </c>
      <c r="V22" s="10">
        <v>0.99199999999999999</v>
      </c>
      <c r="W22" s="10">
        <v>0.99199999999999999</v>
      </c>
      <c r="X22" s="10">
        <v>0.99199999999999999</v>
      </c>
      <c r="Y22" s="7"/>
    </row>
    <row r="23" spans="1:25" s="4" customFormat="1" ht="18.75" customHeight="1" x14ac:dyDescent="0.15">
      <c r="A23" s="39"/>
      <c r="B23" s="38"/>
      <c r="C23" s="20" t="s">
        <v>2</v>
      </c>
      <c r="D23" s="6"/>
      <c r="E23" s="6"/>
      <c r="F23" s="6"/>
      <c r="G23" s="6"/>
      <c r="H23" s="6"/>
      <c r="I23" s="9">
        <f t="shared" ref="I23:X23" si="13">ROUND(ROUND($B$20*I22,0)*I$11/1000,0)</f>
        <v>467</v>
      </c>
      <c r="J23" s="9">
        <f t="shared" si="13"/>
        <v>1227</v>
      </c>
      <c r="K23" s="9">
        <f t="shared" si="13"/>
        <v>4616</v>
      </c>
      <c r="L23" s="9">
        <f t="shared" si="13"/>
        <v>57961</v>
      </c>
      <c r="M23" s="9">
        <f t="shared" si="13"/>
        <v>57961</v>
      </c>
      <c r="N23" s="9">
        <f t="shared" si="13"/>
        <v>57961</v>
      </c>
      <c r="O23" s="9">
        <f t="shared" si="13"/>
        <v>57961</v>
      </c>
      <c r="P23" s="9">
        <f t="shared" si="13"/>
        <v>57961</v>
      </c>
      <c r="Q23" s="9">
        <f t="shared" si="13"/>
        <v>57961</v>
      </c>
      <c r="R23" s="9">
        <f t="shared" si="13"/>
        <v>57961</v>
      </c>
      <c r="S23" s="9">
        <f t="shared" si="13"/>
        <v>57961</v>
      </c>
      <c r="T23" s="9">
        <f t="shared" si="13"/>
        <v>57961</v>
      </c>
      <c r="U23" s="9">
        <f t="shared" si="13"/>
        <v>57961</v>
      </c>
      <c r="V23" s="9">
        <f t="shared" si="13"/>
        <v>57961</v>
      </c>
      <c r="W23" s="9">
        <f t="shared" si="13"/>
        <v>57961</v>
      </c>
      <c r="X23" s="9">
        <f t="shared" si="13"/>
        <v>57961</v>
      </c>
      <c r="Y23" s="9">
        <f>SUM(D23:X23)</f>
        <v>759803</v>
      </c>
    </row>
    <row r="24" spans="1:25" s="4" customFormat="1" ht="18.75" customHeight="1" x14ac:dyDescent="0.15">
      <c r="A24" s="39" t="s">
        <v>42</v>
      </c>
      <c r="B24" s="38">
        <v>927427</v>
      </c>
      <c r="C24" s="22" t="s">
        <v>52</v>
      </c>
      <c r="D24" s="8"/>
      <c r="E24" s="8"/>
      <c r="F24" s="8"/>
      <c r="G24" s="8"/>
      <c r="H24" s="8"/>
      <c r="I24" s="8"/>
      <c r="J24" s="10">
        <v>8.0000000000000002E-3</v>
      </c>
      <c r="K24" s="10">
        <v>2.1000000000000001E-2</v>
      </c>
      <c r="L24" s="10">
        <v>7.9000000000000001E-2</v>
      </c>
      <c r="M24" s="10">
        <v>0.99199999999999999</v>
      </c>
      <c r="N24" s="10">
        <v>0.99199999999999999</v>
      </c>
      <c r="O24" s="10">
        <v>0.99199999999999999</v>
      </c>
      <c r="P24" s="10">
        <v>0.99199999999999999</v>
      </c>
      <c r="Q24" s="10">
        <v>0.99199999999999999</v>
      </c>
      <c r="R24" s="10">
        <v>0.99199999999999999</v>
      </c>
      <c r="S24" s="10">
        <v>0.99199999999999999</v>
      </c>
      <c r="T24" s="10">
        <v>0.99199999999999999</v>
      </c>
      <c r="U24" s="10">
        <v>0.99199999999999999</v>
      </c>
      <c r="V24" s="10">
        <v>0.99199999999999999</v>
      </c>
      <c r="W24" s="10">
        <v>0.99199999999999999</v>
      </c>
      <c r="X24" s="10">
        <v>0.99199999999999999</v>
      </c>
      <c r="Y24" s="7"/>
    </row>
    <row r="25" spans="1:25" s="4" customFormat="1" ht="18.75" customHeight="1" x14ac:dyDescent="0.15">
      <c r="A25" s="39"/>
      <c r="B25" s="38"/>
      <c r="C25" s="20" t="s">
        <v>2</v>
      </c>
      <c r="D25" s="6"/>
      <c r="E25" s="6"/>
      <c r="F25" s="6"/>
      <c r="G25" s="6"/>
      <c r="H25" s="6"/>
      <c r="I25" s="6"/>
      <c r="J25" s="9">
        <f t="shared" ref="J25:X25" si="14">ROUND(ROUND($B$20*J24,0)*J$11/1000,0)</f>
        <v>467</v>
      </c>
      <c r="K25" s="9">
        <f t="shared" si="14"/>
        <v>1227</v>
      </c>
      <c r="L25" s="9">
        <f t="shared" si="14"/>
        <v>4616</v>
      </c>
      <c r="M25" s="9">
        <f t="shared" si="14"/>
        <v>57961</v>
      </c>
      <c r="N25" s="9">
        <f t="shared" si="14"/>
        <v>57961</v>
      </c>
      <c r="O25" s="9">
        <f t="shared" si="14"/>
        <v>57961</v>
      </c>
      <c r="P25" s="9">
        <f t="shared" si="14"/>
        <v>57961</v>
      </c>
      <c r="Q25" s="9">
        <f t="shared" si="14"/>
        <v>57961</v>
      </c>
      <c r="R25" s="9">
        <f t="shared" si="14"/>
        <v>57961</v>
      </c>
      <c r="S25" s="9">
        <f t="shared" si="14"/>
        <v>57961</v>
      </c>
      <c r="T25" s="9">
        <f t="shared" si="14"/>
        <v>57961</v>
      </c>
      <c r="U25" s="9">
        <f t="shared" si="14"/>
        <v>57961</v>
      </c>
      <c r="V25" s="9">
        <f t="shared" si="14"/>
        <v>57961</v>
      </c>
      <c r="W25" s="9">
        <f t="shared" si="14"/>
        <v>57961</v>
      </c>
      <c r="X25" s="9">
        <f t="shared" si="14"/>
        <v>57961</v>
      </c>
      <c r="Y25" s="9">
        <f>SUM(D25:X25)</f>
        <v>701842</v>
      </c>
    </row>
    <row r="26" spans="1:25" s="4" customFormat="1" ht="18.75" customHeight="1" x14ac:dyDescent="0.15">
      <c r="A26" s="39" t="s">
        <v>43</v>
      </c>
      <c r="B26" s="38">
        <v>927427</v>
      </c>
      <c r="C26" s="22" t="s">
        <v>52</v>
      </c>
      <c r="D26" s="8"/>
      <c r="E26" s="8"/>
      <c r="F26" s="8"/>
      <c r="G26" s="8"/>
      <c r="H26" s="8"/>
      <c r="I26" s="8"/>
      <c r="J26" s="8"/>
      <c r="K26" s="10">
        <v>8.0000000000000002E-3</v>
      </c>
      <c r="L26" s="10">
        <v>2.1000000000000001E-2</v>
      </c>
      <c r="M26" s="10">
        <v>7.9000000000000001E-2</v>
      </c>
      <c r="N26" s="10">
        <v>0.99199999999999999</v>
      </c>
      <c r="O26" s="10">
        <v>0.99199999999999999</v>
      </c>
      <c r="P26" s="10">
        <v>0.99199999999999999</v>
      </c>
      <c r="Q26" s="10">
        <v>0.99199999999999999</v>
      </c>
      <c r="R26" s="10">
        <v>0.99199999999999999</v>
      </c>
      <c r="S26" s="10">
        <v>0.99199999999999999</v>
      </c>
      <c r="T26" s="10">
        <v>0.99199999999999999</v>
      </c>
      <c r="U26" s="10">
        <v>0.99199999999999999</v>
      </c>
      <c r="V26" s="10">
        <v>0.99199999999999999</v>
      </c>
      <c r="W26" s="10">
        <v>0.99199999999999999</v>
      </c>
      <c r="X26" s="10">
        <v>0.99199999999999999</v>
      </c>
      <c r="Y26" s="7"/>
    </row>
    <row r="27" spans="1:25" s="4" customFormat="1" ht="18.75" customHeight="1" x14ac:dyDescent="0.15">
      <c r="A27" s="39"/>
      <c r="B27" s="38"/>
      <c r="C27" s="20" t="s">
        <v>2</v>
      </c>
      <c r="D27" s="6"/>
      <c r="E27" s="6"/>
      <c r="F27" s="6"/>
      <c r="G27" s="6"/>
      <c r="H27" s="6"/>
      <c r="I27" s="6"/>
      <c r="J27" s="6"/>
      <c r="K27" s="9">
        <f t="shared" ref="K27:X27" si="15">ROUND(ROUND($B$20*K26,0)*K$11/1000,0)</f>
        <v>467</v>
      </c>
      <c r="L27" s="9">
        <f t="shared" si="15"/>
        <v>1227</v>
      </c>
      <c r="M27" s="9">
        <f t="shared" si="15"/>
        <v>4616</v>
      </c>
      <c r="N27" s="9">
        <f t="shared" si="15"/>
        <v>57961</v>
      </c>
      <c r="O27" s="9">
        <f t="shared" si="15"/>
        <v>57961</v>
      </c>
      <c r="P27" s="9">
        <f t="shared" si="15"/>
        <v>57961</v>
      </c>
      <c r="Q27" s="9">
        <f t="shared" si="15"/>
        <v>57961</v>
      </c>
      <c r="R27" s="9">
        <f t="shared" si="15"/>
        <v>57961</v>
      </c>
      <c r="S27" s="9">
        <f t="shared" si="15"/>
        <v>57961</v>
      </c>
      <c r="T27" s="9">
        <f t="shared" si="15"/>
        <v>57961</v>
      </c>
      <c r="U27" s="9">
        <f t="shared" si="15"/>
        <v>57961</v>
      </c>
      <c r="V27" s="9">
        <f t="shared" si="15"/>
        <v>57961</v>
      </c>
      <c r="W27" s="9">
        <f t="shared" si="15"/>
        <v>57961</v>
      </c>
      <c r="X27" s="9">
        <f t="shared" si="15"/>
        <v>57961</v>
      </c>
      <c r="Y27" s="9">
        <f>SUM(D27:X27)</f>
        <v>643881</v>
      </c>
    </row>
    <row r="28" spans="1:25" s="4" customFormat="1" ht="18.75" customHeight="1" x14ac:dyDescent="0.15">
      <c r="A28" s="39" t="s">
        <v>44</v>
      </c>
      <c r="B28" s="38">
        <v>927427</v>
      </c>
      <c r="C28" s="22" t="s">
        <v>52</v>
      </c>
      <c r="D28" s="8"/>
      <c r="E28" s="8"/>
      <c r="F28" s="8"/>
      <c r="G28" s="8"/>
      <c r="H28" s="8"/>
      <c r="I28" s="8"/>
      <c r="J28" s="8"/>
      <c r="K28" s="8"/>
      <c r="L28" s="10">
        <v>8.0000000000000002E-3</v>
      </c>
      <c r="M28" s="10">
        <v>2.1000000000000001E-2</v>
      </c>
      <c r="N28" s="10">
        <v>7.9000000000000001E-2</v>
      </c>
      <c r="O28" s="10">
        <v>0.99199999999999999</v>
      </c>
      <c r="P28" s="10">
        <v>0.99199999999999999</v>
      </c>
      <c r="Q28" s="10">
        <v>0.99199999999999999</v>
      </c>
      <c r="R28" s="10">
        <v>0.99199999999999999</v>
      </c>
      <c r="S28" s="10">
        <v>0.99199999999999999</v>
      </c>
      <c r="T28" s="10">
        <v>0.99199999999999999</v>
      </c>
      <c r="U28" s="10">
        <v>0.99199999999999999</v>
      </c>
      <c r="V28" s="10">
        <v>0.99199999999999999</v>
      </c>
      <c r="W28" s="10">
        <v>0.99199999999999999</v>
      </c>
      <c r="X28" s="10">
        <v>0.99199999999999999</v>
      </c>
      <c r="Y28" s="7"/>
    </row>
    <row r="29" spans="1:25" s="4" customFormat="1" ht="18.75" customHeight="1" x14ac:dyDescent="0.15">
      <c r="A29" s="39"/>
      <c r="B29" s="38"/>
      <c r="C29" s="20" t="s">
        <v>2</v>
      </c>
      <c r="D29" s="6"/>
      <c r="E29" s="6"/>
      <c r="F29" s="6"/>
      <c r="G29" s="6"/>
      <c r="H29" s="6"/>
      <c r="I29" s="6"/>
      <c r="J29" s="6"/>
      <c r="K29" s="6"/>
      <c r="L29" s="9">
        <f t="shared" ref="L29:X29" si="16">ROUND(ROUND($B$20*L28,0)*L$11/1000,0)</f>
        <v>467</v>
      </c>
      <c r="M29" s="9">
        <f t="shared" si="16"/>
        <v>1227</v>
      </c>
      <c r="N29" s="9">
        <f t="shared" si="16"/>
        <v>4616</v>
      </c>
      <c r="O29" s="9">
        <f t="shared" si="16"/>
        <v>57961</v>
      </c>
      <c r="P29" s="9">
        <f t="shared" si="16"/>
        <v>57961</v>
      </c>
      <c r="Q29" s="9">
        <f t="shared" si="16"/>
        <v>57961</v>
      </c>
      <c r="R29" s="9">
        <f t="shared" si="16"/>
        <v>57961</v>
      </c>
      <c r="S29" s="9">
        <f t="shared" si="16"/>
        <v>57961</v>
      </c>
      <c r="T29" s="9">
        <f t="shared" si="16"/>
        <v>57961</v>
      </c>
      <c r="U29" s="9">
        <f t="shared" si="16"/>
        <v>57961</v>
      </c>
      <c r="V29" s="9">
        <f t="shared" si="16"/>
        <v>57961</v>
      </c>
      <c r="W29" s="9">
        <f t="shared" si="16"/>
        <v>57961</v>
      </c>
      <c r="X29" s="9">
        <f t="shared" si="16"/>
        <v>57961</v>
      </c>
      <c r="Y29" s="9">
        <f>SUM(D29:X29)</f>
        <v>585920</v>
      </c>
    </row>
    <row r="30" spans="1:25" s="4" customFormat="1" ht="18.75" customHeight="1" x14ac:dyDescent="0.15">
      <c r="A30" s="39" t="s">
        <v>45</v>
      </c>
      <c r="B30" s="38">
        <v>927427</v>
      </c>
      <c r="C30" s="22" t="s">
        <v>52</v>
      </c>
      <c r="D30" s="8"/>
      <c r="E30" s="8"/>
      <c r="F30" s="8"/>
      <c r="G30" s="8"/>
      <c r="H30" s="8"/>
      <c r="I30" s="8"/>
      <c r="J30" s="8"/>
      <c r="K30" s="8"/>
      <c r="L30" s="8"/>
      <c r="M30" s="10">
        <v>8.0000000000000002E-3</v>
      </c>
      <c r="N30" s="10">
        <v>2.1000000000000001E-2</v>
      </c>
      <c r="O30" s="10">
        <v>7.9000000000000001E-2</v>
      </c>
      <c r="P30" s="10">
        <v>0.99199999999999999</v>
      </c>
      <c r="Q30" s="10">
        <v>0.99199999999999999</v>
      </c>
      <c r="R30" s="10">
        <v>0.99199999999999999</v>
      </c>
      <c r="S30" s="10">
        <v>0.99199999999999999</v>
      </c>
      <c r="T30" s="10">
        <v>0.99199999999999999</v>
      </c>
      <c r="U30" s="10">
        <v>0.99199999999999999</v>
      </c>
      <c r="V30" s="10">
        <v>0.99199999999999999</v>
      </c>
      <c r="W30" s="10">
        <v>0.99199999999999999</v>
      </c>
      <c r="X30" s="10">
        <v>0.99199999999999999</v>
      </c>
      <c r="Y30" s="7"/>
    </row>
    <row r="31" spans="1:25" s="4" customFormat="1" ht="18.75" customHeight="1" x14ac:dyDescent="0.15">
      <c r="A31" s="39"/>
      <c r="B31" s="38"/>
      <c r="C31" s="20" t="s">
        <v>2</v>
      </c>
      <c r="D31" s="6"/>
      <c r="E31" s="6"/>
      <c r="F31" s="6"/>
      <c r="G31" s="6"/>
      <c r="H31" s="6"/>
      <c r="I31" s="6"/>
      <c r="J31" s="6"/>
      <c r="K31" s="6"/>
      <c r="L31" s="6"/>
      <c r="M31" s="9">
        <f t="shared" ref="M31:X31" si="17">ROUND(ROUND($B$20*M30,0)*M$11/1000,0)</f>
        <v>467</v>
      </c>
      <c r="N31" s="9">
        <f t="shared" si="17"/>
        <v>1227</v>
      </c>
      <c r="O31" s="9">
        <f t="shared" si="17"/>
        <v>4616</v>
      </c>
      <c r="P31" s="9">
        <f t="shared" si="17"/>
        <v>57961</v>
      </c>
      <c r="Q31" s="9">
        <f t="shared" si="17"/>
        <v>57961</v>
      </c>
      <c r="R31" s="9">
        <f t="shared" si="17"/>
        <v>57961</v>
      </c>
      <c r="S31" s="9">
        <f t="shared" si="17"/>
        <v>57961</v>
      </c>
      <c r="T31" s="9">
        <f t="shared" si="17"/>
        <v>57961</v>
      </c>
      <c r="U31" s="9">
        <f t="shared" si="17"/>
        <v>57961</v>
      </c>
      <c r="V31" s="9">
        <f t="shared" si="17"/>
        <v>57961</v>
      </c>
      <c r="W31" s="9">
        <f t="shared" si="17"/>
        <v>57961</v>
      </c>
      <c r="X31" s="9">
        <f t="shared" si="17"/>
        <v>57961</v>
      </c>
      <c r="Y31" s="9">
        <f>SUM(D31:X31)</f>
        <v>527959</v>
      </c>
    </row>
    <row r="32" spans="1:25" s="4" customFormat="1" ht="18.75" customHeight="1" x14ac:dyDescent="0.15">
      <c r="A32" s="39" t="s">
        <v>46</v>
      </c>
      <c r="B32" s="38">
        <v>927427</v>
      </c>
      <c r="C32" s="22" t="s">
        <v>52</v>
      </c>
      <c r="D32" s="8"/>
      <c r="E32" s="8"/>
      <c r="F32" s="8"/>
      <c r="G32" s="8"/>
      <c r="H32" s="8"/>
      <c r="I32" s="8"/>
      <c r="J32" s="8"/>
      <c r="K32" s="8"/>
      <c r="L32" s="8"/>
      <c r="M32" s="8"/>
      <c r="N32" s="10">
        <v>8.0000000000000002E-3</v>
      </c>
      <c r="O32" s="10">
        <v>2.1000000000000001E-2</v>
      </c>
      <c r="P32" s="10">
        <v>7.9000000000000001E-2</v>
      </c>
      <c r="Q32" s="10">
        <v>0.99199999999999999</v>
      </c>
      <c r="R32" s="10">
        <v>0.99199999999999999</v>
      </c>
      <c r="S32" s="10">
        <v>0.99199999999999999</v>
      </c>
      <c r="T32" s="10">
        <v>0.99199999999999999</v>
      </c>
      <c r="U32" s="10">
        <v>0.99199999999999999</v>
      </c>
      <c r="V32" s="10">
        <v>0.99199999999999999</v>
      </c>
      <c r="W32" s="10">
        <v>0.99199999999999999</v>
      </c>
      <c r="X32" s="10">
        <v>0.99199999999999999</v>
      </c>
      <c r="Y32" s="7"/>
    </row>
    <row r="33" spans="1:25" s="4" customFormat="1" ht="18.75" customHeight="1" x14ac:dyDescent="0.15">
      <c r="A33" s="39"/>
      <c r="B33" s="38"/>
      <c r="C33" s="20" t="s">
        <v>2</v>
      </c>
      <c r="D33" s="6"/>
      <c r="E33" s="6"/>
      <c r="F33" s="6"/>
      <c r="G33" s="6"/>
      <c r="H33" s="6"/>
      <c r="I33" s="6"/>
      <c r="J33" s="6"/>
      <c r="K33" s="6"/>
      <c r="L33" s="6"/>
      <c r="M33" s="6"/>
      <c r="N33" s="9">
        <f t="shared" ref="N33:X33" si="18">ROUND(ROUND($B$20*N32,0)*N$11/1000,0)</f>
        <v>467</v>
      </c>
      <c r="O33" s="9">
        <f t="shared" si="18"/>
        <v>1227</v>
      </c>
      <c r="P33" s="9">
        <f t="shared" si="18"/>
        <v>4616</v>
      </c>
      <c r="Q33" s="9">
        <f t="shared" si="18"/>
        <v>57961</v>
      </c>
      <c r="R33" s="9">
        <f t="shared" si="18"/>
        <v>57961</v>
      </c>
      <c r="S33" s="9">
        <f t="shared" si="18"/>
        <v>57961</v>
      </c>
      <c r="T33" s="9">
        <f t="shared" si="18"/>
        <v>57961</v>
      </c>
      <c r="U33" s="9">
        <f t="shared" si="18"/>
        <v>57961</v>
      </c>
      <c r="V33" s="9">
        <f t="shared" si="18"/>
        <v>57961</v>
      </c>
      <c r="W33" s="9">
        <f t="shared" si="18"/>
        <v>57961</v>
      </c>
      <c r="X33" s="9">
        <f t="shared" si="18"/>
        <v>57961</v>
      </c>
      <c r="Y33" s="9">
        <f>SUM(D33:X33)</f>
        <v>469998</v>
      </c>
    </row>
    <row r="34" spans="1:25" s="4" customFormat="1" ht="18.75" customHeight="1" x14ac:dyDescent="0.15">
      <c r="A34" s="39" t="s">
        <v>47</v>
      </c>
      <c r="B34" s="38">
        <v>927427</v>
      </c>
      <c r="C34" s="22" t="s">
        <v>52</v>
      </c>
      <c r="D34" s="8"/>
      <c r="E34" s="8"/>
      <c r="F34" s="8"/>
      <c r="G34" s="8"/>
      <c r="H34" s="8"/>
      <c r="I34" s="8"/>
      <c r="J34" s="8"/>
      <c r="K34" s="8"/>
      <c r="L34" s="8"/>
      <c r="M34" s="8"/>
      <c r="N34" s="8"/>
      <c r="O34" s="10">
        <v>8.0000000000000002E-3</v>
      </c>
      <c r="P34" s="10">
        <v>2.1000000000000001E-2</v>
      </c>
      <c r="Q34" s="10">
        <v>7.9000000000000001E-2</v>
      </c>
      <c r="R34" s="10">
        <v>0.99199999999999999</v>
      </c>
      <c r="S34" s="10">
        <v>0.99199999999999999</v>
      </c>
      <c r="T34" s="10">
        <v>0.99199999999999999</v>
      </c>
      <c r="U34" s="10">
        <v>0.99199999999999999</v>
      </c>
      <c r="V34" s="10">
        <v>0.99199999999999999</v>
      </c>
      <c r="W34" s="10">
        <v>0.99199999999999999</v>
      </c>
      <c r="X34" s="10">
        <v>0.99199999999999999</v>
      </c>
      <c r="Y34" s="7"/>
    </row>
    <row r="35" spans="1:25" s="4" customFormat="1" ht="18.75" customHeight="1" x14ac:dyDescent="0.15">
      <c r="A35" s="39"/>
      <c r="B35" s="38"/>
      <c r="C35" s="20" t="s">
        <v>2</v>
      </c>
      <c r="D35" s="6"/>
      <c r="E35" s="6"/>
      <c r="F35" s="6"/>
      <c r="G35" s="6"/>
      <c r="H35" s="6"/>
      <c r="I35" s="6"/>
      <c r="J35" s="6"/>
      <c r="K35" s="6"/>
      <c r="L35" s="6"/>
      <c r="M35" s="6"/>
      <c r="N35" s="6"/>
      <c r="O35" s="9">
        <f t="shared" ref="O35:X35" si="19">ROUND(ROUND($B$20*O34,0)*O$11/1000,0)</f>
        <v>467</v>
      </c>
      <c r="P35" s="9">
        <f t="shared" si="19"/>
        <v>1227</v>
      </c>
      <c r="Q35" s="9">
        <f t="shared" si="19"/>
        <v>4616</v>
      </c>
      <c r="R35" s="9">
        <f t="shared" si="19"/>
        <v>57961</v>
      </c>
      <c r="S35" s="9">
        <f t="shared" si="19"/>
        <v>57961</v>
      </c>
      <c r="T35" s="9">
        <f t="shared" si="19"/>
        <v>57961</v>
      </c>
      <c r="U35" s="9">
        <f t="shared" si="19"/>
        <v>57961</v>
      </c>
      <c r="V35" s="9">
        <f t="shared" si="19"/>
        <v>57961</v>
      </c>
      <c r="W35" s="9">
        <f t="shared" si="19"/>
        <v>57961</v>
      </c>
      <c r="X35" s="9">
        <f t="shared" si="19"/>
        <v>57961</v>
      </c>
      <c r="Y35" s="9">
        <f>SUM(D35:X35)</f>
        <v>412037</v>
      </c>
    </row>
    <row r="36" spans="1:25" s="4" customFormat="1" ht="18.75" customHeight="1" x14ac:dyDescent="0.15">
      <c r="A36" s="39" t="s">
        <v>48</v>
      </c>
      <c r="B36" s="38">
        <v>927427</v>
      </c>
      <c r="C36" s="22" t="s">
        <v>52</v>
      </c>
      <c r="D36" s="8"/>
      <c r="E36" s="8"/>
      <c r="F36" s="8"/>
      <c r="G36" s="8"/>
      <c r="H36" s="8"/>
      <c r="I36" s="8"/>
      <c r="J36" s="8"/>
      <c r="K36" s="8"/>
      <c r="L36" s="8"/>
      <c r="M36" s="8"/>
      <c r="N36" s="8"/>
      <c r="O36" s="8"/>
      <c r="P36" s="10">
        <v>8.0000000000000002E-3</v>
      </c>
      <c r="Q36" s="10">
        <v>2.1000000000000001E-2</v>
      </c>
      <c r="R36" s="10">
        <v>7.9000000000000001E-2</v>
      </c>
      <c r="S36" s="10">
        <v>0.99199999999999999</v>
      </c>
      <c r="T36" s="10">
        <v>0.99199999999999999</v>
      </c>
      <c r="U36" s="10">
        <v>0.99199999999999999</v>
      </c>
      <c r="V36" s="10">
        <v>0.99199999999999999</v>
      </c>
      <c r="W36" s="10">
        <v>0.99199999999999999</v>
      </c>
      <c r="X36" s="10">
        <v>0.99199999999999999</v>
      </c>
      <c r="Y36" s="7"/>
    </row>
    <row r="37" spans="1:25" s="4" customFormat="1" ht="18.75" customHeight="1" x14ac:dyDescent="0.15">
      <c r="A37" s="39"/>
      <c r="B37" s="38"/>
      <c r="C37" s="20" t="s">
        <v>2</v>
      </c>
      <c r="D37" s="6"/>
      <c r="E37" s="6"/>
      <c r="F37" s="6"/>
      <c r="G37" s="6"/>
      <c r="H37" s="6"/>
      <c r="I37" s="6"/>
      <c r="J37" s="6"/>
      <c r="K37" s="6"/>
      <c r="L37" s="6"/>
      <c r="M37" s="6"/>
      <c r="N37" s="6"/>
      <c r="O37" s="6"/>
      <c r="P37" s="9">
        <f t="shared" ref="P37:X37" si="20">ROUND(ROUND($B$20*P36,0)*P$11/1000,0)</f>
        <v>467</v>
      </c>
      <c r="Q37" s="9">
        <f t="shared" si="20"/>
        <v>1227</v>
      </c>
      <c r="R37" s="9">
        <f t="shared" si="20"/>
        <v>4616</v>
      </c>
      <c r="S37" s="9">
        <f t="shared" si="20"/>
        <v>57961</v>
      </c>
      <c r="T37" s="9">
        <f t="shared" si="20"/>
        <v>57961</v>
      </c>
      <c r="U37" s="9">
        <f t="shared" si="20"/>
        <v>57961</v>
      </c>
      <c r="V37" s="9">
        <f t="shared" si="20"/>
        <v>57961</v>
      </c>
      <c r="W37" s="9">
        <f t="shared" si="20"/>
        <v>57961</v>
      </c>
      <c r="X37" s="9">
        <f t="shared" si="20"/>
        <v>57961</v>
      </c>
      <c r="Y37" s="9">
        <f>SUM(D37:X37)</f>
        <v>354076</v>
      </c>
    </row>
    <row r="38" spans="1:25" s="4" customFormat="1" ht="18.75" customHeight="1" x14ac:dyDescent="0.15">
      <c r="A38" s="39" t="s">
        <v>49</v>
      </c>
      <c r="B38" s="38">
        <v>927427</v>
      </c>
      <c r="C38" s="22" t="s">
        <v>52</v>
      </c>
      <c r="D38" s="8"/>
      <c r="E38" s="8"/>
      <c r="F38" s="8"/>
      <c r="G38" s="8"/>
      <c r="H38" s="8"/>
      <c r="I38" s="8"/>
      <c r="J38" s="8"/>
      <c r="K38" s="8"/>
      <c r="L38" s="8"/>
      <c r="M38" s="8"/>
      <c r="N38" s="8"/>
      <c r="O38" s="8"/>
      <c r="P38" s="8"/>
      <c r="Q38" s="10">
        <v>8.0000000000000002E-3</v>
      </c>
      <c r="R38" s="10">
        <v>2.1000000000000001E-2</v>
      </c>
      <c r="S38" s="10">
        <v>7.9000000000000001E-2</v>
      </c>
      <c r="T38" s="10">
        <v>0.99199999999999999</v>
      </c>
      <c r="U38" s="10">
        <v>0.99199999999999999</v>
      </c>
      <c r="V38" s="10">
        <v>0.99199999999999999</v>
      </c>
      <c r="W38" s="10">
        <v>0.99199999999999999</v>
      </c>
      <c r="X38" s="10">
        <v>0.99199999999999999</v>
      </c>
      <c r="Y38" s="7"/>
    </row>
    <row r="39" spans="1:25" s="4" customFormat="1" ht="18.75" customHeight="1" x14ac:dyDescent="0.15">
      <c r="A39" s="39"/>
      <c r="B39" s="38"/>
      <c r="C39" s="20" t="s">
        <v>2</v>
      </c>
      <c r="D39" s="6"/>
      <c r="E39" s="6"/>
      <c r="F39" s="6"/>
      <c r="G39" s="6"/>
      <c r="H39" s="6"/>
      <c r="I39" s="6"/>
      <c r="J39" s="6"/>
      <c r="K39" s="6"/>
      <c r="L39" s="6"/>
      <c r="M39" s="6"/>
      <c r="N39" s="6"/>
      <c r="O39" s="6"/>
      <c r="P39" s="6"/>
      <c r="Q39" s="9">
        <f t="shared" ref="Q39:X39" si="21">ROUND(ROUND($B$20*Q38,0)*Q$11/1000,0)</f>
        <v>467</v>
      </c>
      <c r="R39" s="9">
        <f t="shared" si="21"/>
        <v>1227</v>
      </c>
      <c r="S39" s="9">
        <f t="shared" si="21"/>
        <v>4616</v>
      </c>
      <c r="T39" s="9">
        <f t="shared" si="21"/>
        <v>57961</v>
      </c>
      <c r="U39" s="9">
        <f t="shared" si="21"/>
        <v>57961</v>
      </c>
      <c r="V39" s="9">
        <f t="shared" si="21"/>
        <v>57961</v>
      </c>
      <c r="W39" s="9">
        <f t="shared" si="21"/>
        <v>57961</v>
      </c>
      <c r="X39" s="9">
        <f t="shared" si="21"/>
        <v>57961</v>
      </c>
      <c r="Y39" s="9">
        <f>SUM(D39:X39)</f>
        <v>296115</v>
      </c>
    </row>
    <row r="40" spans="1:25" s="4" customFormat="1" ht="18.75" customHeight="1" x14ac:dyDescent="0.15">
      <c r="A40" s="39" t="s">
        <v>50</v>
      </c>
      <c r="B40" s="38">
        <v>927427</v>
      </c>
      <c r="C40" s="22" t="s">
        <v>52</v>
      </c>
      <c r="D40" s="8"/>
      <c r="E40" s="8"/>
      <c r="F40" s="8"/>
      <c r="G40" s="8"/>
      <c r="H40" s="8"/>
      <c r="I40" s="8"/>
      <c r="J40" s="8"/>
      <c r="K40" s="8"/>
      <c r="L40" s="8"/>
      <c r="M40" s="8"/>
      <c r="N40" s="8"/>
      <c r="O40" s="8"/>
      <c r="P40" s="8"/>
      <c r="Q40" s="8"/>
      <c r="R40" s="10">
        <v>8.0000000000000002E-3</v>
      </c>
      <c r="S40" s="10">
        <v>2.1000000000000001E-2</v>
      </c>
      <c r="T40" s="10">
        <v>7.9000000000000001E-2</v>
      </c>
      <c r="U40" s="10">
        <v>0.99199999999999999</v>
      </c>
      <c r="V40" s="10">
        <v>0.99199999999999999</v>
      </c>
      <c r="W40" s="10">
        <v>0.99199999999999999</v>
      </c>
      <c r="X40" s="10">
        <v>0.99199999999999999</v>
      </c>
      <c r="Y40" s="7"/>
    </row>
    <row r="41" spans="1:25" s="4" customFormat="1" ht="18.75" customHeight="1" x14ac:dyDescent="0.15">
      <c r="A41" s="39"/>
      <c r="B41" s="38"/>
      <c r="C41" s="20" t="s">
        <v>2</v>
      </c>
      <c r="D41" s="6"/>
      <c r="E41" s="6"/>
      <c r="F41" s="6"/>
      <c r="G41" s="6"/>
      <c r="H41" s="6"/>
      <c r="I41" s="6"/>
      <c r="J41" s="6"/>
      <c r="K41" s="6"/>
      <c r="L41" s="6"/>
      <c r="M41" s="6"/>
      <c r="N41" s="6"/>
      <c r="O41" s="6"/>
      <c r="P41" s="6"/>
      <c r="Q41" s="6"/>
      <c r="R41" s="9">
        <f t="shared" ref="R41:X41" si="22">ROUND(ROUND($B$20*R40,0)*R$11/1000,0)</f>
        <v>467</v>
      </c>
      <c r="S41" s="9">
        <f t="shared" si="22"/>
        <v>1227</v>
      </c>
      <c r="T41" s="9">
        <f t="shared" si="22"/>
        <v>4616</v>
      </c>
      <c r="U41" s="9">
        <f t="shared" si="22"/>
        <v>57961</v>
      </c>
      <c r="V41" s="9">
        <f t="shared" si="22"/>
        <v>57961</v>
      </c>
      <c r="W41" s="9">
        <f t="shared" si="22"/>
        <v>57961</v>
      </c>
      <c r="X41" s="9">
        <f t="shared" si="22"/>
        <v>57961</v>
      </c>
      <c r="Y41" s="9">
        <f>SUM(D41:X41)</f>
        <v>238154</v>
      </c>
    </row>
    <row r="42" spans="1:25" s="4" customFormat="1" ht="18.75" customHeight="1" x14ac:dyDescent="0.15">
      <c r="A42" s="39" t="s">
        <v>51</v>
      </c>
      <c r="B42" s="38">
        <v>927427</v>
      </c>
      <c r="C42" s="22" t="s">
        <v>52</v>
      </c>
      <c r="D42" s="8"/>
      <c r="E42" s="8"/>
      <c r="F42" s="8"/>
      <c r="G42" s="8"/>
      <c r="H42" s="8"/>
      <c r="I42" s="8"/>
      <c r="J42" s="8"/>
      <c r="K42" s="8"/>
      <c r="L42" s="8"/>
      <c r="M42" s="8"/>
      <c r="N42" s="8"/>
      <c r="O42" s="8"/>
      <c r="P42" s="8"/>
      <c r="Q42" s="8"/>
      <c r="R42" s="8"/>
      <c r="S42" s="10">
        <v>8.0000000000000002E-3</v>
      </c>
      <c r="T42" s="10">
        <v>2.1000000000000001E-2</v>
      </c>
      <c r="U42" s="10">
        <v>7.9000000000000001E-2</v>
      </c>
      <c r="V42" s="10">
        <v>0.99199999999999999</v>
      </c>
      <c r="W42" s="10">
        <v>0.99199999999999999</v>
      </c>
      <c r="X42" s="10">
        <v>0.99199999999999999</v>
      </c>
      <c r="Y42" s="7"/>
    </row>
    <row r="43" spans="1:25" s="4" customFormat="1" ht="18.75" customHeight="1" x14ac:dyDescent="0.15">
      <c r="A43" s="39"/>
      <c r="B43" s="38"/>
      <c r="C43" s="20" t="s">
        <v>2</v>
      </c>
      <c r="D43" s="6"/>
      <c r="E43" s="6"/>
      <c r="F43" s="6"/>
      <c r="G43" s="6"/>
      <c r="H43" s="6"/>
      <c r="I43" s="6"/>
      <c r="J43" s="6"/>
      <c r="K43" s="6"/>
      <c r="L43" s="6"/>
      <c r="M43" s="6"/>
      <c r="N43" s="6"/>
      <c r="O43" s="6"/>
      <c r="P43" s="6"/>
      <c r="Q43" s="6"/>
      <c r="R43" s="6"/>
      <c r="S43" s="9">
        <f t="shared" ref="S43:X43" si="23">ROUND(ROUND($B$20*S42,0)*S$11/1000,0)</f>
        <v>467</v>
      </c>
      <c r="T43" s="9">
        <f t="shared" si="23"/>
        <v>1227</v>
      </c>
      <c r="U43" s="9">
        <f t="shared" si="23"/>
        <v>4616</v>
      </c>
      <c r="V43" s="9">
        <f t="shared" si="23"/>
        <v>57961</v>
      </c>
      <c r="W43" s="9">
        <f t="shared" si="23"/>
        <v>57961</v>
      </c>
      <c r="X43" s="9">
        <f t="shared" si="23"/>
        <v>57961</v>
      </c>
      <c r="Y43" s="9">
        <f>SUM(D43:X43)</f>
        <v>180193</v>
      </c>
    </row>
    <row r="44" spans="1:25" s="4" customFormat="1" ht="18.75" customHeight="1" x14ac:dyDescent="0.15">
      <c r="A44" s="39" t="s">
        <v>63</v>
      </c>
      <c r="B44" s="38">
        <v>927427</v>
      </c>
      <c r="C44" s="22" t="s">
        <v>52</v>
      </c>
      <c r="D44" s="6"/>
      <c r="E44" s="6"/>
      <c r="F44" s="6"/>
      <c r="G44" s="6"/>
      <c r="H44" s="6"/>
      <c r="I44" s="6"/>
      <c r="J44" s="6"/>
      <c r="K44" s="6"/>
      <c r="L44" s="6"/>
      <c r="M44" s="6"/>
      <c r="N44" s="6"/>
      <c r="O44" s="6"/>
      <c r="P44" s="6"/>
      <c r="Q44" s="6"/>
      <c r="R44" s="6"/>
      <c r="S44" s="9"/>
      <c r="T44" s="10">
        <v>8.0000000000000002E-3</v>
      </c>
      <c r="U44" s="10">
        <v>2.1000000000000001E-2</v>
      </c>
      <c r="V44" s="10">
        <v>7.9000000000000001E-2</v>
      </c>
      <c r="W44" s="10">
        <v>0.99199999999999999</v>
      </c>
      <c r="X44" s="10">
        <v>0.99199999999999999</v>
      </c>
      <c r="Y44" s="16"/>
    </row>
    <row r="45" spans="1:25" s="4" customFormat="1" ht="18.75" customHeight="1" x14ac:dyDescent="0.15">
      <c r="A45" s="39"/>
      <c r="B45" s="38"/>
      <c r="C45" s="20" t="s">
        <v>2</v>
      </c>
      <c r="D45" s="6"/>
      <c r="E45" s="6"/>
      <c r="F45" s="6"/>
      <c r="G45" s="6"/>
      <c r="H45" s="6"/>
      <c r="I45" s="6"/>
      <c r="J45" s="6"/>
      <c r="K45" s="6"/>
      <c r="L45" s="6"/>
      <c r="M45" s="6"/>
      <c r="N45" s="6"/>
      <c r="O45" s="6"/>
      <c r="P45" s="6"/>
      <c r="Q45" s="6"/>
      <c r="R45" s="6"/>
      <c r="S45" s="9"/>
      <c r="T45" s="9">
        <f t="shared" ref="T45:X45" si="24">ROUND(ROUND($B$20*T44,0)*T$11/1000,0)</f>
        <v>467</v>
      </c>
      <c r="U45" s="9">
        <f t="shared" si="24"/>
        <v>1227</v>
      </c>
      <c r="V45" s="9">
        <f t="shared" si="24"/>
        <v>4616</v>
      </c>
      <c r="W45" s="9">
        <f t="shared" si="24"/>
        <v>57961</v>
      </c>
      <c r="X45" s="9">
        <f t="shared" si="24"/>
        <v>57961</v>
      </c>
      <c r="Y45" s="9">
        <f>SUM(D45:X45)</f>
        <v>122232</v>
      </c>
    </row>
    <row r="46" spans="1:25" s="4" customFormat="1" ht="18.75" customHeight="1" x14ac:dyDescent="0.15">
      <c r="A46" s="39" t="s">
        <v>64</v>
      </c>
      <c r="B46" s="38">
        <v>927427</v>
      </c>
      <c r="C46" s="22" t="s">
        <v>52</v>
      </c>
      <c r="D46" s="6"/>
      <c r="E46" s="6"/>
      <c r="F46" s="6"/>
      <c r="G46" s="6"/>
      <c r="H46" s="6"/>
      <c r="I46" s="6"/>
      <c r="J46" s="6"/>
      <c r="K46" s="6"/>
      <c r="L46" s="6"/>
      <c r="M46" s="6"/>
      <c r="N46" s="6"/>
      <c r="O46" s="6"/>
      <c r="P46" s="6"/>
      <c r="Q46" s="6"/>
      <c r="R46" s="6"/>
      <c r="S46" s="9"/>
      <c r="T46" s="9"/>
      <c r="U46" s="10">
        <v>8.0000000000000002E-3</v>
      </c>
      <c r="V46" s="10">
        <v>2.1000000000000001E-2</v>
      </c>
      <c r="W46" s="10">
        <v>7.9000000000000001E-2</v>
      </c>
      <c r="X46" s="10">
        <v>0.99199999999999999</v>
      </c>
      <c r="Y46" s="16"/>
    </row>
    <row r="47" spans="1:25" s="4" customFormat="1" ht="18.75" customHeight="1" x14ac:dyDescent="0.15">
      <c r="A47" s="39"/>
      <c r="B47" s="38"/>
      <c r="C47" s="20" t="s">
        <v>2</v>
      </c>
      <c r="D47" s="6"/>
      <c r="E47" s="6"/>
      <c r="F47" s="6"/>
      <c r="G47" s="6"/>
      <c r="H47" s="6"/>
      <c r="I47" s="6"/>
      <c r="J47" s="6"/>
      <c r="K47" s="6"/>
      <c r="L47" s="6"/>
      <c r="M47" s="6"/>
      <c r="N47" s="6"/>
      <c r="O47" s="6"/>
      <c r="P47" s="6"/>
      <c r="Q47" s="6"/>
      <c r="R47" s="6"/>
      <c r="S47" s="9"/>
      <c r="T47" s="9"/>
      <c r="U47" s="9">
        <f t="shared" ref="U47:X47" si="25">ROUND(ROUND($B$20*U46,0)*U$11/1000,0)</f>
        <v>467</v>
      </c>
      <c r="V47" s="9">
        <f t="shared" si="25"/>
        <v>1227</v>
      </c>
      <c r="W47" s="9">
        <f t="shared" si="25"/>
        <v>4616</v>
      </c>
      <c r="X47" s="9">
        <f t="shared" si="25"/>
        <v>57961</v>
      </c>
      <c r="Y47" s="9">
        <f>SUM(D47:X47)</f>
        <v>64271</v>
      </c>
    </row>
    <row r="48" spans="1:25" s="4" customFormat="1" ht="18.75" customHeight="1" x14ac:dyDescent="0.15">
      <c r="A48" s="39" t="s">
        <v>65</v>
      </c>
      <c r="B48" s="38">
        <v>927427</v>
      </c>
      <c r="C48" s="22" t="s">
        <v>52</v>
      </c>
      <c r="D48" s="6"/>
      <c r="E48" s="6"/>
      <c r="F48" s="6"/>
      <c r="G48" s="6"/>
      <c r="H48" s="6"/>
      <c r="I48" s="6"/>
      <c r="J48" s="6"/>
      <c r="K48" s="6"/>
      <c r="L48" s="6"/>
      <c r="M48" s="6"/>
      <c r="N48" s="6"/>
      <c r="O48" s="6"/>
      <c r="P48" s="6"/>
      <c r="Q48" s="6"/>
      <c r="R48" s="6"/>
      <c r="S48" s="9"/>
      <c r="T48" s="9"/>
      <c r="U48" s="9"/>
      <c r="V48" s="10">
        <v>8.0000000000000002E-3</v>
      </c>
      <c r="W48" s="10">
        <v>2.1000000000000001E-2</v>
      </c>
      <c r="X48" s="10">
        <v>7.9000000000000001E-2</v>
      </c>
      <c r="Y48" s="16"/>
    </row>
    <row r="49" spans="1:25" s="4" customFormat="1" ht="18.75" customHeight="1" x14ac:dyDescent="0.15">
      <c r="A49" s="39"/>
      <c r="B49" s="38"/>
      <c r="C49" s="20" t="s">
        <v>2</v>
      </c>
      <c r="D49" s="6"/>
      <c r="E49" s="6"/>
      <c r="F49" s="6"/>
      <c r="G49" s="6"/>
      <c r="H49" s="6"/>
      <c r="I49" s="6"/>
      <c r="J49" s="6"/>
      <c r="K49" s="6"/>
      <c r="L49" s="6"/>
      <c r="M49" s="6"/>
      <c r="N49" s="6"/>
      <c r="O49" s="6"/>
      <c r="P49" s="6"/>
      <c r="Q49" s="6"/>
      <c r="R49" s="6"/>
      <c r="S49" s="9"/>
      <c r="T49" s="9"/>
      <c r="U49" s="9"/>
      <c r="V49" s="9">
        <f t="shared" ref="V49:X49" si="26">ROUND(ROUND($B$20*V48,0)*V$11/1000,0)</f>
        <v>467</v>
      </c>
      <c r="W49" s="9">
        <f t="shared" si="26"/>
        <v>1227</v>
      </c>
      <c r="X49" s="9">
        <f t="shared" si="26"/>
        <v>4616</v>
      </c>
      <c r="Y49" s="9">
        <f>SUM(D49:X49)</f>
        <v>6310</v>
      </c>
    </row>
    <row r="50" spans="1:25" s="4" customFormat="1" ht="18.75" customHeight="1" x14ac:dyDescent="0.15">
      <c r="A50" s="39" t="s">
        <v>66</v>
      </c>
      <c r="B50" s="38">
        <v>927427</v>
      </c>
      <c r="C50" s="22" t="s">
        <v>52</v>
      </c>
      <c r="D50" s="6"/>
      <c r="E50" s="6"/>
      <c r="F50" s="6"/>
      <c r="G50" s="6"/>
      <c r="H50" s="6"/>
      <c r="I50" s="6"/>
      <c r="J50" s="6"/>
      <c r="K50" s="6"/>
      <c r="L50" s="6"/>
      <c r="M50" s="6"/>
      <c r="N50" s="6"/>
      <c r="O50" s="6"/>
      <c r="P50" s="6"/>
      <c r="Q50" s="6"/>
      <c r="R50" s="6"/>
      <c r="S50" s="9"/>
      <c r="T50" s="9"/>
      <c r="U50" s="9"/>
      <c r="V50" s="9"/>
      <c r="W50" s="10">
        <v>8.0000000000000002E-3</v>
      </c>
      <c r="X50" s="10">
        <v>2.1000000000000001E-2</v>
      </c>
      <c r="Y50" s="16"/>
    </row>
    <row r="51" spans="1:25" s="4" customFormat="1" ht="18.75" customHeight="1" x14ac:dyDescent="0.15">
      <c r="A51" s="39"/>
      <c r="B51" s="38"/>
      <c r="C51" s="20" t="s">
        <v>2</v>
      </c>
      <c r="D51" s="6"/>
      <c r="E51" s="6"/>
      <c r="F51" s="6"/>
      <c r="G51" s="6"/>
      <c r="H51" s="6"/>
      <c r="I51" s="6"/>
      <c r="J51" s="6"/>
      <c r="K51" s="6"/>
      <c r="L51" s="6"/>
      <c r="M51" s="6"/>
      <c r="N51" s="6"/>
      <c r="O51" s="6"/>
      <c r="P51" s="6"/>
      <c r="Q51" s="6"/>
      <c r="R51" s="6"/>
      <c r="S51" s="9"/>
      <c r="T51" s="9"/>
      <c r="U51" s="9"/>
      <c r="V51" s="9"/>
      <c r="W51" s="9">
        <f t="shared" ref="W51:X51" si="27">ROUND(ROUND($B$20*W50,0)*W$11/1000,0)</f>
        <v>467</v>
      </c>
      <c r="X51" s="9">
        <f t="shared" si="27"/>
        <v>1227</v>
      </c>
      <c r="Y51" s="9">
        <f>SUM(D51:X51)</f>
        <v>1694</v>
      </c>
    </row>
    <row r="52" spans="1:25" s="4" customFormat="1" ht="18.75" customHeight="1" x14ac:dyDescent="0.15">
      <c r="A52" s="39" t="s">
        <v>67</v>
      </c>
      <c r="B52" s="38">
        <v>927427</v>
      </c>
      <c r="C52" s="22" t="s">
        <v>52</v>
      </c>
      <c r="D52" s="6"/>
      <c r="E52" s="6"/>
      <c r="F52" s="6"/>
      <c r="G52" s="6"/>
      <c r="H52" s="6"/>
      <c r="I52" s="6"/>
      <c r="J52" s="6"/>
      <c r="K52" s="6"/>
      <c r="L52" s="6"/>
      <c r="M52" s="6"/>
      <c r="N52" s="6"/>
      <c r="O52" s="6"/>
      <c r="P52" s="6"/>
      <c r="Q52" s="6"/>
      <c r="R52" s="6"/>
      <c r="S52" s="9"/>
      <c r="T52" s="9"/>
      <c r="U52" s="9"/>
      <c r="V52" s="9"/>
      <c r="W52" s="9"/>
      <c r="X52" s="10">
        <v>8.0000000000000002E-3</v>
      </c>
      <c r="Y52" s="16"/>
    </row>
    <row r="53" spans="1:25" s="4" customFormat="1" ht="18.75" customHeight="1" x14ac:dyDescent="0.15">
      <c r="A53" s="39"/>
      <c r="B53" s="38"/>
      <c r="C53" s="20" t="s">
        <v>2</v>
      </c>
      <c r="D53" s="6"/>
      <c r="E53" s="6"/>
      <c r="F53" s="6"/>
      <c r="G53" s="6"/>
      <c r="H53" s="6"/>
      <c r="I53" s="6"/>
      <c r="J53" s="6"/>
      <c r="K53" s="6"/>
      <c r="L53" s="6"/>
      <c r="M53" s="6"/>
      <c r="N53" s="6"/>
      <c r="O53" s="6"/>
      <c r="P53" s="6"/>
      <c r="Q53" s="6"/>
      <c r="R53" s="6"/>
      <c r="S53" s="9"/>
      <c r="T53" s="9"/>
      <c r="U53" s="9"/>
      <c r="V53" s="9"/>
      <c r="W53" s="9"/>
      <c r="X53" s="9">
        <f t="shared" ref="X53" si="28">ROUND(ROUND($B$20*X52,0)*X$11/1000,0)</f>
        <v>467</v>
      </c>
      <c r="Y53" s="9">
        <f>SUM(D53:X53)</f>
        <v>467</v>
      </c>
    </row>
    <row r="54" spans="1:25" ht="24.95" customHeight="1" x14ac:dyDescent="0.15">
      <c r="A54" s="32" t="s">
        <v>69</v>
      </c>
      <c r="B54" s="33"/>
      <c r="C54" s="34"/>
      <c r="D54" s="28">
        <f t="shared" ref="D54:W54" si="29">D13+D15+D17+D19+D21+D23+D25+D27+D29+D31+D33+D35+D37+D39+D41+D43+D45+D47+D49+D51+D53</f>
        <v>467</v>
      </c>
      <c r="E54" s="28">
        <f t="shared" si="29"/>
        <v>1694</v>
      </c>
      <c r="F54" s="28">
        <f t="shared" si="29"/>
        <v>6310</v>
      </c>
      <c r="G54" s="28">
        <f t="shared" si="29"/>
        <v>64271</v>
      </c>
      <c r="H54" s="28">
        <f t="shared" si="29"/>
        <v>122232</v>
      </c>
      <c r="I54" s="28">
        <f t="shared" si="29"/>
        <v>180193</v>
      </c>
      <c r="J54" s="28">
        <f t="shared" si="29"/>
        <v>238154</v>
      </c>
      <c r="K54" s="28">
        <f t="shared" si="29"/>
        <v>296115</v>
      </c>
      <c r="L54" s="28">
        <f t="shared" si="29"/>
        <v>354076</v>
      </c>
      <c r="M54" s="28">
        <f t="shared" si="29"/>
        <v>412037</v>
      </c>
      <c r="N54" s="28">
        <f t="shared" si="29"/>
        <v>469998</v>
      </c>
      <c r="O54" s="28">
        <f t="shared" si="29"/>
        <v>527959</v>
      </c>
      <c r="P54" s="28">
        <f t="shared" si="29"/>
        <v>585920</v>
      </c>
      <c r="Q54" s="28">
        <f t="shared" si="29"/>
        <v>643881</v>
      </c>
      <c r="R54" s="28">
        <f t="shared" si="29"/>
        <v>701842</v>
      </c>
      <c r="S54" s="28">
        <f t="shared" si="29"/>
        <v>759803</v>
      </c>
      <c r="T54" s="28">
        <f t="shared" si="29"/>
        <v>817764</v>
      </c>
      <c r="U54" s="28">
        <f t="shared" si="29"/>
        <v>875725</v>
      </c>
      <c r="V54" s="28">
        <f t="shared" si="29"/>
        <v>933686</v>
      </c>
      <c r="W54" s="28">
        <f t="shared" si="29"/>
        <v>991647</v>
      </c>
      <c r="X54" s="28">
        <f>X13+X15+X17+X19+X21+X23+X25+X27+X29+X31+X33+X35+X37+X39+X41+X43+X45+X47+X49+X51+X53</f>
        <v>991647</v>
      </c>
    </row>
    <row r="55" spans="1:25" ht="24.95" customHeight="1" x14ac:dyDescent="0.15">
      <c r="A55" s="35"/>
      <c r="B55" s="36"/>
      <c r="C55" s="37"/>
      <c r="D55" s="28"/>
      <c r="E55" s="28"/>
      <c r="F55" s="28"/>
      <c r="G55" s="28"/>
      <c r="H55" s="28"/>
      <c r="I55" s="28"/>
      <c r="J55" s="28"/>
      <c r="K55" s="28"/>
      <c r="L55" s="28"/>
      <c r="M55" s="28"/>
      <c r="N55" s="28"/>
      <c r="O55" s="28"/>
      <c r="P55" s="28"/>
      <c r="Q55" s="28"/>
      <c r="R55" s="28"/>
      <c r="S55" s="28"/>
      <c r="T55" s="28"/>
      <c r="U55" s="28"/>
      <c r="V55" s="28"/>
      <c r="W55" s="28"/>
      <c r="X55" s="28"/>
    </row>
    <row r="56" spans="1:25" ht="18.75" customHeight="1" x14ac:dyDescent="0.15">
      <c r="A56" s="15"/>
      <c r="B56" s="11"/>
      <c r="C56" s="23"/>
      <c r="D56" s="12"/>
      <c r="E56" s="12"/>
      <c r="F56" s="13"/>
      <c r="G56" s="13"/>
      <c r="H56" s="14"/>
      <c r="I56" s="14"/>
      <c r="J56" s="14"/>
      <c r="K56" s="14"/>
      <c r="L56" s="14"/>
      <c r="M56" s="14"/>
      <c r="N56" s="14"/>
      <c r="O56" s="14"/>
      <c r="P56" s="14"/>
      <c r="Q56" s="14"/>
      <c r="R56" s="14"/>
      <c r="S56" s="14"/>
      <c r="T56" s="14"/>
      <c r="U56" s="14"/>
      <c r="V56" s="14"/>
      <c r="W56" s="14"/>
      <c r="X56" s="14"/>
    </row>
  </sheetData>
  <mergeCells count="66">
    <mergeCell ref="A12:A13"/>
    <mergeCell ref="B12:B13"/>
    <mergeCell ref="A14:A15"/>
    <mergeCell ref="T54:T55"/>
    <mergeCell ref="U54:U55"/>
    <mergeCell ref="A44:A45"/>
    <mergeCell ref="A46:A47"/>
    <mergeCell ref="A48:A49"/>
    <mergeCell ref="A50:A51"/>
    <mergeCell ref="A52:A53"/>
    <mergeCell ref="B44:B45"/>
    <mergeCell ref="B46:B47"/>
    <mergeCell ref="B48:B49"/>
    <mergeCell ref="B50:B51"/>
    <mergeCell ref="B52:B53"/>
    <mergeCell ref="A34:A35"/>
    <mergeCell ref="A36:A37"/>
    <mergeCell ref="A38:A39"/>
    <mergeCell ref="A16:A17"/>
    <mergeCell ref="A18:A19"/>
    <mergeCell ref="A20:A21"/>
    <mergeCell ref="A22:A23"/>
    <mergeCell ref="A24:A25"/>
    <mergeCell ref="A26:A27"/>
    <mergeCell ref="B26:B27"/>
    <mergeCell ref="B28:B29"/>
    <mergeCell ref="A28:A29"/>
    <mergeCell ref="A30:A31"/>
    <mergeCell ref="A32:A33"/>
    <mergeCell ref="B16:B17"/>
    <mergeCell ref="B18:B19"/>
    <mergeCell ref="B20:B21"/>
    <mergeCell ref="B22:B23"/>
    <mergeCell ref="B24:B25"/>
    <mergeCell ref="L54:L55"/>
    <mergeCell ref="C9:C10"/>
    <mergeCell ref="A54:C55"/>
    <mergeCell ref="D54:D55"/>
    <mergeCell ref="E54:E55"/>
    <mergeCell ref="F54:F55"/>
    <mergeCell ref="B42:B43"/>
    <mergeCell ref="B30:B31"/>
    <mergeCell ref="B32:B33"/>
    <mergeCell ref="B34:B35"/>
    <mergeCell ref="B36:B37"/>
    <mergeCell ref="B38:B39"/>
    <mergeCell ref="B40:B41"/>
    <mergeCell ref="A40:A41"/>
    <mergeCell ref="A42:A43"/>
    <mergeCell ref="B14:B15"/>
    <mergeCell ref="G54:G55"/>
    <mergeCell ref="H54:H55"/>
    <mergeCell ref="I54:I55"/>
    <mergeCell ref="J54:J55"/>
    <mergeCell ref="K54:K55"/>
    <mergeCell ref="S54:S55"/>
    <mergeCell ref="Y9:Y10"/>
    <mergeCell ref="M54:M55"/>
    <mergeCell ref="N54:N55"/>
    <mergeCell ref="O54:O55"/>
    <mergeCell ref="P54:P55"/>
    <mergeCell ref="Q54:Q55"/>
    <mergeCell ref="R54:R55"/>
    <mergeCell ref="V54:V55"/>
    <mergeCell ref="W54:W55"/>
    <mergeCell ref="X54:X55"/>
  </mergeCells>
  <phoneticPr fontId="1"/>
  <printOptions horizontalCentered="1" verticalCentered="1"/>
  <pageMargins left="0.59055118110236227" right="0.39370078740157483" top="0.74803149606299213" bottom="0.74803149606299213" header="0.31496062992125984" footer="0.31496062992125984"/>
  <pageSetup paperSize="8"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2018-12-05T04:57:38Z</dcterms:modified>
</cp:coreProperties>
</file>