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試算" sheetId="1" r:id="rId1"/>
  </sheets>
  <definedNames>
    <definedName name="_xlnm.Print_Area" localSheetId="0">'試算'!$A$1:$H$27</definedName>
  </definedNames>
  <calcPr fullCalcOnLoad="1"/>
</workbook>
</file>

<file path=xl/sharedStrings.xml><?xml version="1.0" encoding="utf-8"?>
<sst xmlns="http://schemas.openxmlformats.org/spreadsheetml/2006/main" count="51" uniqueCount="51">
  <si>
    <t>注２：利率１％、償還期間20年（うち元金償還据置期間３年）、元金均等返済とする。</t>
  </si>
  <si>
    <t>注１：平成27年度決算をもとに、毎年8.87億円の臨時財政対策債を発行した場合</t>
  </si>
  <si>
    <t>(2040年度)</t>
  </si>
  <si>
    <t>平成52年度</t>
  </si>
  <si>
    <t>(2039年度)</t>
  </si>
  <si>
    <t>平成51年度</t>
  </si>
  <si>
    <t>(2038年度)</t>
  </si>
  <si>
    <t>平成50年度</t>
  </si>
  <si>
    <t>(2037年度)</t>
  </si>
  <si>
    <t>平成49年度</t>
  </si>
  <si>
    <t>(2036年度)</t>
  </si>
  <si>
    <t>平成48年度</t>
  </si>
  <si>
    <t>(2035年度)</t>
  </si>
  <si>
    <t>平成47年度</t>
  </si>
  <si>
    <t>(2034年度)</t>
  </si>
  <si>
    <t>平成46年度</t>
  </si>
  <si>
    <t>(2033年度)</t>
  </si>
  <si>
    <t>平成45年度</t>
  </si>
  <si>
    <t>(2032年度)</t>
  </si>
  <si>
    <t>平成44年度</t>
  </si>
  <si>
    <t>(2031年度)</t>
  </si>
  <si>
    <t>平成43年度</t>
  </si>
  <si>
    <t>(2030年度)</t>
  </si>
  <si>
    <t>平成42年度</t>
  </si>
  <si>
    <t>(2029年度)</t>
  </si>
  <si>
    <t>平成41年度</t>
  </si>
  <si>
    <t>(2028年度)</t>
  </si>
  <si>
    <t>平成40年度</t>
  </si>
  <si>
    <t>(2027年度)</t>
  </si>
  <si>
    <t>平成39年度</t>
  </si>
  <si>
    <t>(2026年度)</t>
  </si>
  <si>
    <t>平成38年度</t>
  </si>
  <si>
    <t>(2025年度)</t>
  </si>
  <si>
    <t>平成37年度</t>
  </si>
  <si>
    <t>(2024年度)</t>
  </si>
  <si>
    <t>平成36年度</t>
  </si>
  <si>
    <t>(2023年度)</t>
  </si>
  <si>
    <t>平成35年度</t>
  </si>
  <si>
    <t>(2022年度)</t>
  </si>
  <si>
    <t>平成34年度</t>
  </si>
  <si>
    <t>(2021年度)</t>
  </si>
  <si>
    <t>平成33年度</t>
  </si>
  <si>
    <t>(2020年度)</t>
  </si>
  <si>
    <t>平成32年度</t>
  </si>
  <si>
    <t>末残高</t>
  </si>
  <si>
    <t>合計</t>
  </si>
  <si>
    <t>利子償還額</t>
  </si>
  <si>
    <t>元金償還額</t>
  </si>
  <si>
    <t>起債額</t>
  </si>
  <si>
    <t>中核市移行に伴い臨時財政対策債を発行した場合の試算</t>
  </si>
  <si>
    <t>（単位：百万円）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</si>
</sst>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8"/>
      <name val="HGPｺﾞｼｯｸM"/>
      <family val="3"/>
    </font>
    <font>
      <sz val="14"/>
      <color indexed="8"/>
      <name val="HGPｺﾞｼｯｸM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M"/>
      <family val="3"/>
    </font>
    <font>
      <sz val="10"/>
      <color theme="1"/>
      <name val="HGPｺﾞｼｯｸM"/>
      <family val="3"/>
    </font>
    <font>
      <sz val="11"/>
      <color theme="1"/>
      <name val="HGPｺﾞｼｯｸM"/>
      <family val="3"/>
    </font>
    <font>
      <sz val="14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41" fillId="0" borderId="10" xfId="0" applyNumberFormat="1" applyFont="1" applyBorder="1" applyAlignment="1">
      <alignment vertical="center"/>
    </xf>
    <xf numFmtId="176" fontId="41" fillId="0" borderId="11" xfId="0" applyNumberFormat="1" applyFont="1" applyBorder="1" applyAlignment="1">
      <alignment vertical="center"/>
    </xf>
    <xf numFmtId="176" fontId="43" fillId="0" borderId="12" xfId="0" applyNumberFormat="1" applyFont="1" applyBorder="1" applyAlignment="1">
      <alignment horizontal="right" vertical="center"/>
    </xf>
    <xf numFmtId="176" fontId="43" fillId="0" borderId="13" xfId="0" applyNumberFormat="1" applyFont="1" applyBorder="1" applyAlignment="1">
      <alignment horizontal="right" vertical="center"/>
    </xf>
    <xf numFmtId="176" fontId="41" fillId="0" borderId="14" xfId="0" applyNumberFormat="1" applyFont="1" applyBorder="1" applyAlignment="1">
      <alignment vertical="center"/>
    </xf>
    <xf numFmtId="0" fontId="41" fillId="0" borderId="10" xfId="0" applyFont="1" applyBorder="1" applyAlignment="1">
      <alignment horizontal="left" vertical="center" shrinkToFit="1"/>
    </xf>
    <xf numFmtId="0" fontId="41" fillId="0" borderId="14" xfId="0" applyFont="1" applyBorder="1" applyAlignment="1">
      <alignment horizontal="right" vertical="center" shrinkToFit="1"/>
    </xf>
    <xf numFmtId="176" fontId="41" fillId="0" borderId="15" xfId="0" applyNumberFormat="1" applyFont="1" applyBorder="1" applyAlignment="1">
      <alignment vertical="center"/>
    </xf>
    <xf numFmtId="176" fontId="41" fillId="0" borderId="16" xfId="0" applyNumberFormat="1" applyFont="1" applyBorder="1" applyAlignment="1">
      <alignment vertical="center"/>
    </xf>
    <xf numFmtId="176" fontId="43" fillId="0" borderId="17" xfId="0" applyNumberFormat="1" applyFont="1" applyBorder="1" applyAlignment="1">
      <alignment horizontal="right" vertical="center"/>
    </xf>
    <xf numFmtId="176" fontId="41" fillId="0" borderId="17" xfId="0" applyNumberFormat="1" applyFont="1" applyBorder="1" applyAlignment="1">
      <alignment vertical="center"/>
    </xf>
    <xf numFmtId="0" fontId="42" fillId="0" borderId="18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1" fillId="33" borderId="19" xfId="0" applyFont="1" applyFill="1" applyBorder="1" applyAlignment="1">
      <alignment vertical="center"/>
    </xf>
    <xf numFmtId="0" fontId="41" fillId="33" borderId="20" xfId="0" applyFont="1" applyFill="1" applyBorder="1" applyAlignment="1">
      <alignment vertical="center"/>
    </xf>
    <xf numFmtId="0" fontId="41" fillId="33" borderId="14" xfId="0" applyFont="1" applyFill="1" applyBorder="1" applyAlignment="1">
      <alignment horizontal="center" vertical="center" shrinkToFit="1"/>
    </xf>
    <xf numFmtId="0" fontId="41" fillId="33" borderId="21" xfId="0" applyFont="1" applyFill="1" applyBorder="1" applyAlignment="1">
      <alignment horizontal="center" vertical="center" shrinkToFit="1"/>
    </xf>
    <xf numFmtId="0" fontId="41" fillId="33" borderId="22" xfId="0" applyFont="1" applyFill="1" applyBorder="1" applyAlignment="1">
      <alignment vertical="center"/>
    </xf>
    <xf numFmtId="0" fontId="41" fillId="33" borderId="23" xfId="0" applyFont="1" applyFill="1" applyBorder="1" applyAlignment="1">
      <alignment horizontal="center" vertical="center" shrinkToFit="1"/>
    </xf>
    <xf numFmtId="0" fontId="41" fillId="33" borderId="24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38100</xdr:rowOff>
    </xdr:from>
    <xdr:to>
      <xdr:col>7</xdr:col>
      <xdr:colOff>666750</xdr:colOff>
      <xdr:row>0</xdr:row>
      <xdr:rowOff>504825</xdr:rowOff>
    </xdr:to>
    <xdr:sp>
      <xdr:nvSpPr>
        <xdr:cNvPr id="1" name="正方形/長方形 1"/>
        <xdr:cNvSpPr>
          <a:spLocks/>
        </xdr:cNvSpPr>
      </xdr:nvSpPr>
      <xdr:spPr>
        <a:xfrm>
          <a:off x="3905250" y="38100"/>
          <a:ext cx="1104900" cy="466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資料４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（平成２９年度）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L8" sqref="L8"/>
    </sheetView>
  </sheetViews>
  <sheetFormatPr defaultColWidth="8.8515625" defaultRowHeight="20.25" customHeight="1"/>
  <cols>
    <col min="1" max="4" width="10.8515625" style="1" customWidth="1"/>
    <col min="5" max="5" width="10.8515625" style="1" hidden="1" customWidth="1"/>
    <col min="6" max="8" width="10.8515625" style="1" customWidth="1"/>
    <col min="9" max="9" width="0" style="1" hidden="1" customWidth="1"/>
    <col min="10" max="16384" width="8.8515625" style="1" customWidth="1"/>
  </cols>
  <sheetData>
    <row r="1" ht="40.5" customHeight="1">
      <c r="G1" s="2"/>
    </row>
    <row r="2" spans="1:7" ht="20.25" customHeight="1">
      <c r="A2" s="17" t="s">
        <v>49</v>
      </c>
      <c r="B2" s="15"/>
      <c r="C2" s="15"/>
      <c r="D2" s="15"/>
      <c r="E2" s="15"/>
      <c r="F2" s="15"/>
      <c r="G2" s="15"/>
    </row>
    <row r="3" spans="1:8" ht="20.25" customHeight="1" thickBot="1">
      <c r="A3" s="16"/>
      <c r="B3" s="16"/>
      <c r="C3" s="16"/>
      <c r="D3" s="15"/>
      <c r="E3" s="15"/>
      <c r="F3" s="15"/>
      <c r="G3" s="15"/>
      <c r="H3" s="14" t="s">
        <v>50</v>
      </c>
    </row>
    <row r="4" spans="1:8" ht="20.25" customHeight="1" thickTop="1">
      <c r="A4" s="18"/>
      <c r="B4" s="19"/>
      <c r="C4" s="20" t="s">
        <v>48</v>
      </c>
      <c r="D4" s="21" t="s">
        <v>47</v>
      </c>
      <c r="E4" s="22"/>
      <c r="F4" s="23" t="s">
        <v>46</v>
      </c>
      <c r="G4" s="24" t="s">
        <v>45</v>
      </c>
      <c r="H4" s="25" t="s">
        <v>44</v>
      </c>
    </row>
    <row r="5" spans="1:8" ht="20.25" customHeight="1">
      <c r="A5" s="9" t="s">
        <v>43</v>
      </c>
      <c r="B5" s="8" t="s">
        <v>42</v>
      </c>
      <c r="C5" s="7">
        <v>887</v>
      </c>
      <c r="D5" s="13">
        <v>0</v>
      </c>
      <c r="E5" s="11">
        <f>C5</f>
        <v>887</v>
      </c>
      <c r="F5" s="11">
        <f aca="true" t="shared" si="0" ref="F5:F24">E5*0.01</f>
        <v>8.870000000000001</v>
      </c>
      <c r="G5" s="10">
        <f aca="true" t="shared" si="1" ref="G5:G25">D5+F5</f>
        <v>8.870000000000001</v>
      </c>
      <c r="H5" s="3">
        <f>C5-D5</f>
        <v>887</v>
      </c>
    </row>
    <row r="6" spans="1:8" ht="20.25" customHeight="1">
      <c r="A6" s="9" t="s">
        <v>41</v>
      </c>
      <c r="B6" s="8" t="s">
        <v>40</v>
      </c>
      <c r="C6" s="7">
        <v>887</v>
      </c>
      <c r="D6" s="13">
        <v>0</v>
      </c>
      <c r="E6" s="11">
        <f>SUM($C$5:C6)</f>
        <v>1774</v>
      </c>
      <c r="F6" s="11">
        <f t="shared" si="0"/>
        <v>17.740000000000002</v>
      </c>
      <c r="G6" s="10">
        <f t="shared" si="1"/>
        <v>17.740000000000002</v>
      </c>
      <c r="H6" s="3">
        <f aca="true" t="shared" si="2" ref="H6:H25">H5+C6-D6</f>
        <v>1774</v>
      </c>
    </row>
    <row r="7" spans="1:8" ht="20.25" customHeight="1">
      <c r="A7" s="9" t="s">
        <v>39</v>
      </c>
      <c r="B7" s="8" t="s">
        <v>38</v>
      </c>
      <c r="C7" s="7">
        <v>887</v>
      </c>
      <c r="D7" s="13">
        <v>0</v>
      </c>
      <c r="E7" s="11">
        <f>SUM($C$5:C7)</f>
        <v>2661</v>
      </c>
      <c r="F7" s="11">
        <f t="shared" si="0"/>
        <v>26.61</v>
      </c>
      <c r="G7" s="10">
        <f t="shared" si="1"/>
        <v>26.61</v>
      </c>
      <c r="H7" s="3">
        <f t="shared" si="2"/>
        <v>2661</v>
      </c>
    </row>
    <row r="8" spans="1:9" ht="20.25" customHeight="1">
      <c r="A8" s="9" t="s">
        <v>37</v>
      </c>
      <c r="B8" s="8" t="s">
        <v>36</v>
      </c>
      <c r="C8" s="7">
        <v>887</v>
      </c>
      <c r="D8" s="12">
        <v>52.1764705882</v>
      </c>
      <c r="E8" s="11">
        <f>SUM($C$5:C8)</f>
        <v>3548</v>
      </c>
      <c r="F8" s="11">
        <f t="shared" si="0"/>
        <v>35.480000000000004</v>
      </c>
      <c r="G8" s="10">
        <f t="shared" si="1"/>
        <v>87.6564705882</v>
      </c>
      <c r="H8" s="3">
        <f t="shared" si="2"/>
        <v>3495.8235294118</v>
      </c>
      <c r="I8" s="1">
        <v>1</v>
      </c>
    </row>
    <row r="9" spans="1:9" ht="20.25" customHeight="1">
      <c r="A9" s="9" t="s">
        <v>35</v>
      </c>
      <c r="B9" s="8" t="s">
        <v>34</v>
      </c>
      <c r="C9" s="7">
        <v>887</v>
      </c>
      <c r="D9" s="12">
        <f aca="true" t="shared" si="3" ref="D9:D24">$D$8*I9</f>
        <v>104.3529411764</v>
      </c>
      <c r="E9" s="11">
        <f>SUM($C$5:C9)</f>
        <v>4435</v>
      </c>
      <c r="F9" s="11">
        <f t="shared" si="0"/>
        <v>44.35</v>
      </c>
      <c r="G9" s="10">
        <f t="shared" si="1"/>
        <v>148.7029411764</v>
      </c>
      <c r="H9" s="3">
        <f t="shared" si="2"/>
        <v>4278.4705882354</v>
      </c>
      <c r="I9" s="1">
        <v>2</v>
      </c>
    </row>
    <row r="10" spans="1:9" ht="20.25" customHeight="1">
      <c r="A10" s="9" t="s">
        <v>33</v>
      </c>
      <c r="B10" s="8" t="s">
        <v>32</v>
      </c>
      <c r="C10" s="7">
        <v>887</v>
      </c>
      <c r="D10" s="12">
        <f t="shared" si="3"/>
        <v>156.52941176459998</v>
      </c>
      <c r="E10" s="11">
        <f>SUM($C$5:C10)</f>
        <v>5322</v>
      </c>
      <c r="F10" s="11">
        <f t="shared" si="0"/>
        <v>53.22</v>
      </c>
      <c r="G10" s="10">
        <f t="shared" si="1"/>
        <v>209.74941176459998</v>
      </c>
      <c r="H10" s="3">
        <f t="shared" si="2"/>
        <v>5008.9411764708</v>
      </c>
      <c r="I10" s="1">
        <v>3</v>
      </c>
    </row>
    <row r="11" spans="1:9" ht="20.25" customHeight="1">
      <c r="A11" s="9" t="s">
        <v>31</v>
      </c>
      <c r="B11" s="8" t="s">
        <v>30</v>
      </c>
      <c r="C11" s="7">
        <v>887</v>
      </c>
      <c r="D11" s="12">
        <f t="shared" si="3"/>
        <v>208.7058823528</v>
      </c>
      <c r="E11" s="11">
        <f>SUM($C$5:C11)</f>
        <v>6209</v>
      </c>
      <c r="F11" s="11">
        <f t="shared" si="0"/>
        <v>62.09</v>
      </c>
      <c r="G11" s="10">
        <f t="shared" si="1"/>
        <v>270.7958823528</v>
      </c>
      <c r="H11" s="3">
        <f t="shared" si="2"/>
        <v>5687.235294118001</v>
      </c>
      <c r="I11" s="1">
        <v>4</v>
      </c>
    </row>
    <row r="12" spans="1:9" ht="20.25" customHeight="1">
      <c r="A12" s="9" t="s">
        <v>29</v>
      </c>
      <c r="B12" s="8" t="s">
        <v>28</v>
      </c>
      <c r="C12" s="7">
        <v>887</v>
      </c>
      <c r="D12" s="12">
        <f t="shared" si="3"/>
        <v>260.88235294099997</v>
      </c>
      <c r="E12" s="11">
        <f>SUM($C$5:C12)</f>
        <v>7096</v>
      </c>
      <c r="F12" s="11">
        <f t="shared" si="0"/>
        <v>70.96000000000001</v>
      </c>
      <c r="G12" s="10">
        <f t="shared" si="1"/>
        <v>331.84235294099994</v>
      </c>
      <c r="H12" s="3">
        <f t="shared" si="2"/>
        <v>6313.3529411770005</v>
      </c>
      <c r="I12" s="1">
        <v>5</v>
      </c>
    </row>
    <row r="13" spans="1:9" ht="20.25" customHeight="1">
      <c r="A13" s="9" t="s">
        <v>27</v>
      </c>
      <c r="B13" s="8" t="s">
        <v>26</v>
      </c>
      <c r="C13" s="7">
        <v>887</v>
      </c>
      <c r="D13" s="12">
        <f t="shared" si="3"/>
        <v>313.05882352919997</v>
      </c>
      <c r="E13" s="11">
        <f>SUM($C$5:C13)</f>
        <v>7983</v>
      </c>
      <c r="F13" s="11">
        <f t="shared" si="0"/>
        <v>79.83</v>
      </c>
      <c r="G13" s="10">
        <f t="shared" si="1"/>
        <v>392.88882352919995</v>
      </c>
      <c r="H13" s="3">
        <f t="shared" si="2"/>
        <v>6887.294117647801</v>
      </c>
      <c r="I13" s="1">
        <v>6</v>
      </c>
    </row>
    <row r="14" spans="1:9" ht="20.25" customHeight="1">
      <c r="A14" s="9" t="s">
        <v>25</v>
      </c>
      <c r="B14" s="8" t="s">
        <v>24</v>
      </c>
      <c r="C14" s="7">
        <v>887</v>
      </c>
      <c r="D14" s="12">
        <f t="shared" si="3"/>
        <v>365.2352941174</v>
      </c>
      <c r="E14" s="11">
        <f>SUM($C$5:C14)</f>
        <v>8870</v>
      </c>
      <c r="F14" s="11">
        <f t="shared" si="0"/>
        <v>88.7</v>
      </c>
      <c r="G14" s="10">
        <f t="shared" si="1"/>
        <v>453.93529411739996</v>
      </c>
      <c r="H14" s="3">
        <f t="shared" si="2"/>
        <v>7409.0588235304</v>
      </c>
      <c r="I14" s="1">
        <v>7</v>
      </c>
    </row>
    <row r="15" spans="1:9" ht="20.25" customHeight="1">
      <c r="A15" s="9" t="s">
        <v>23</v>
      </c>
      <c r="B15" s="8" t="s">
        <v>22</v>
      </c>
      <c r="C15" s="7">
        <v>887</v>
      </c>
      <c r="D15" s="12">
        <f t="shared" si="3"/>
        <v>417.4117647056</v>
      </c>
      <c r="E15" s="11">
        <f>SUM($C$5:C15)</f>
        <v>9757</v>
      </c>
      <c r="F15" s="11">
        <f t="shared" si="0"/>
        <v>97.57000000000001</v>
      </c>
      <c r="G15" s="10">
        <f t="shared" si="1"/>
        <v>514.9817647056</v>
      </c>
      <c r="H15" s="3">
        <f t="shared" si="2"/>
        <v>7878.6470588248</v>
      </c>
      <c r="I15" s="1">
        <v>8</v>
      </c>
    </row>
    <row r="16" spans="1:9" ht="20.25" customHeight="1">
      <c r="A16" s="9" t="s">
        <v>21</v>
      </c>
      <c r="B16" s="8" t="s">
        <v>20</v>
      </c>
      <c r="C16" s="7">
        <v>887</v>
      </c>
      <c r="D16" s="12">
        <f t="shared" si="3"/>
        <v>469.5882352938</v>
      </c>
      <c r="E16" s="11">
        <f>SUM($C$5:C16)</f>
        <v>10644</v>
      </c>
      <c r="F16" s="11">
        <f t="shared" si="0"/>
        <v>106.44</v>
      </c>
      <c r="G16" s="10">
        <f t="shared" si="1"/>
        <v>576.0282352938</v>
      </c>
      <c r="H16" s="3">
        <f t="shared" si="2"/>
        <v>8296.058823531</v>
      </c>
      <c r="I16" s="1">
        <v>9</v>
      </c>
    </row>
    <row r="17" spans="1:9" ht="20.25" customHeight="1">
      <c r="A17" s="9" t="s">
        <v>19</v>
      </c>
      <c r="B17" s="8" t="s">
        <v>18</v>
      </c>
      <c r="C17" s="7">
        <v>887</v>
      </c>
      <c r="D17" s="12">
        <f t="shared" si="3"/>
        <v>521.7647058819999</v>
      </c>
      <c r="E17" s="11">
        <f>SUM($C$5:C17)</f>
        <v>11531</v>
      </c>
      <c r="F17" s="11">
        <f t="shared" si="0"/>
        <v>115.31</v>
      </c>
      <c r="G17" s="10">
        <f t="shared" si="1"/>
        <v>637.074705882</v>
      </c>
      <c r="H17" s="3">
        <f t="shared" si="2"/>
        <v>8661.294117649</v>
      </c>
      <c r="I17" s="1">
        <v>10</v>
      </c>
    </row>
    <row r="18" spans="1:9" ht="20.25" customHeight="1">
      <c r="A18" s="9" t="s">
        <v>17</v>
      </c>
      <c r="B18" s="8" t="s">
        <v>16</v>
      </c>
      <c r="C18" s="7">
        <v>887</v>
      </c>
      <c r="D18" s="12">
        <f t="shared" si="3"/>
        <v>573.9411764701999</v>
      </c>
      <c r="E18" s="11">
        <f>SUM($C$5:C18)</f>
        <v>12418</v>
      </c>
      <c r="F18" s="11">
        <f t="shared" si="0"/>
        <v>124.18</v>
      </c>
      <c r="G18" s="10">
        <f t="shared" si="1"/>
        <v>698.1211764702</v>
      </c>
      <c r="H18" s="3">
        <f t="shared" si="2"/>
        <v>8974.3529411788</v>
      </c>
      <c r="I18" s="1">
        <v>11</v>
      </c>
    </row>
    <row r="19" spans="1:9" ht="20.25" customHeight="1">
      <c r="A19" s="9" t="s">
        <v>15</v>
      </c>
      <c r="B19" s="8" t="s">
        <v>14</v>
      </c>
      <c r="C19" s="7">
        <v>887</v>
      </c>
      <c r="D19" s="12">
        <f t="shared" si="3"/>
        <v>626.1176470583999</v>
      </c>
      <c r="E19" s="11">
        <f>SUM($C$5:C19)</f>
        <v>13305</v>
      </c>
      <c r="F19" s="11">
        <f t="shared" si="0"/>
        <v>133.05</v>
      </c>
      <c r="G19" s="10">
        <f t="shared" si="1"/>
        <v>759.1676470584</v>
      </c>
      <c r="H19" s="3">
        <f t="shared" si="2"/>
        <v>9235.2352941204</v>
      </c>
      <c r="I19" s="1">
        <v>12</v>
      </c>
    </row>
    <row r="20" spans="1:9" ht="20.25" customHeight="1">
      <c r="A20" s="9" t="s">
        <v>13</v>
      </c>
      <c r="B20" s="8" t="s">
        <v>12</v>
      </c>
      <c r="C20" s="7">
        <v>887</v>
      </c>
      <c r="D20" s="12">
        <f t="shared" si="3"/>
        <v>678.2941176466</v>
      </c>
      <c r="E20" s="11">
        <f>SUM($C$5:C20)</f>
        <v>14192</v>
      </c>
      <c r="F20" s="11">
        <f t="shared" si="0"/>
        <v>141.92000000000002</v>
      </c>
      <c r="G20" s="10">
        <f t="shared" si="1"/>
        <v>820.2141176466</v>
      </c>
      <c r="H20" s="3">
        <f t="shared" si="2"/>
        <v>9443.941176473802</v>
      </c>
      <c r="I20" s="1">
        <v>13</v>
      </c>
    </row>
    <row r="21" spans="1:9" ht="20.25" customHeight="1">
      <c r="A21" s="9" t="s">
        <v>11</v>
      </c>
      <c r="B21" s="8" t="s">
        <v>10</v>
      </c>
      <c r="C21" s="7">
        <v>887</v>
      </c>
      <c r="D21" s="12">
        <f t="shared" si="3"/>
        <v>730.4705882348</v>
      </c>
      <c r="E21" s="11">
        <f>SUM($C$5:C21)</f>
        <v>15079</v>
      </c>
      <c r="F21" s="11">
        <f t="shared" si="0"/>
        <v>150.79</v>
      </c>
      <c r="G21" s="10">
        <f t="shared" si="1"/>
        <v>881.2605882347999</v>
      </c>
      <c r="H21" s="3">
        <f t="shared" si="2"/>
        <v>9600.470588239</v>
      </c>
      <c r="I21" s="1">
        <v>14</v>
      </c>
    </row>
    <row r="22" spans="1:9" ht="20.25" customHeight="1">
      <c r="A22" s="9" t="s">
        <v>9</v>
      </c>
      <c r="B22" s="8" t="s">
        <v>8</v>
      </c>
      <c r="C22" s="7">
        <v>887</v>
      </c>
      <c r="D22" s="12">
        <f t="shared" si="3"/>
        <v>782.647058823</v>
      </c>
      <c r="E22" s="11">
        <f>SUM($C$5:C22)</f>
        <v>15966</v>
      </c>
      <c r="F22" s="11">
        <f t="shared" si="0"/>
        <v>159.66</v>
      </c>
      <c r="G22" s="10">
        <f t="shared" si="1"/>
        <v>942.3070588229999</v>
      </c>
      <c r="H22" s="3">
        <f t="shared" si="2"/>
        <v>9704.823529416</v>
      </c>
      <c r="I22" s="1">
        <v>15</v>
      </c>
    </row>
    <row r="23" spans="1:9" ht="20.25" customHeight="1">
      <c r="A23" s="9" t="s">
        <v>7</v>
      </c>
      <c r="B23" s="8" t="s">
        <v>6</v>
      </c>
      <c r="C23" s="7">
        <v>887</v>
      </c>
      <c r="D23" s="12">
        <f t="shared" si="3"/>
        <v>834.8235294112</v>
      </c>
      <c r="E23" s="11">
        <f>SUM($C$5:C23)</f>
        <v>16853</v>
      </c>
      <c r="F23" s="11">
        <f t="shared" si="0"/>
        <v>168.53</v>
      </c>
      <c r="G23" s="10">
        <f t="shared" si="1"/>
        <v>1003.3535294111999</v>
      </c>
      <c r="H23" s="3">
        <f t="shared" si="2"/>
        <v>9757.0000000048</v>
      </c>
      <c r="I23" s="1">
        <v>16</v>
      </c>
    </row>
    <row r="24" spans="1:9" ht="20.25" customHeight="1">
      <c r="A24" s="9" t="s">
        <v>5</v>
      </c>
      <c r="B24" s="8" t="s">
        <v>4</v>
      </c>
      <c r="C24" s="7">
        <v>887</v>
      </c>
      <c r="D24" s="12">
        <f t="shared" si="3"/>
        <v>886.9999999994</v>
      </c>
      <c r="E24" s="11">
        <f>SUM($C$5:C24)</f>
        <v>17740</v>
      </c>
      <c r="F24" s="11">
        <f t="shared" si="0"/>
        <v>177.4</v>
      </c>
      <c r="G24" s="10">
        <f t="shared" si="1"/>
        <v>1064.3999999994</v>
      </c>
      <c r="H24" s="3">
        <f t="shared" si="2"/>
        <v>9757.0000000054</v>
      </c>
      <c r="I24" s="1">
        <v>17</v>
      </c>
    </row>
    <row r="25" spans="1:9" ht="20.25" customHeight="1" thickBot="1">
      <c r="A25" s="9" t="s">
        <v>3</v>
      </c>
      <c r="B25" s="8" t="s">
        <v>2</v>
      </c>
      <c r="C25" s="7">
        <v>887</v>
      </c>
      <c r="D25" s="6">
        <v>887</v>
      </c>
      <c r="E25" s="5">
        <v>17740</v>
      </c>
      <c r="F25" s="5">
        <v>177</v>
      </c>
      <c r="G25" s="4">
        <f t="shared" si="1"/>
        <v>1064</v>
      </c>
      <c r="H25" s="3">
        <f t="shared" si="2"/>
        <v>9757.0000000054</v>
      </c>
      <c r="I25" s="1">
        <v>18</v>
      </c>
    </row>
    <row r="26" ht="20.25" customHeight="1" thickTop="1">
      <c r="A26" s="2" t="s">
        <v>1</v>
      </c>
    </row>
    <row r="27" spans="1:8" ht="20.25" customHeight="1">
      <c r="A27" s="26" t="s">
        <v>0</v>
      </c>
      <c r="B27" s="26"/>
      <c r="C27" s="26"/>
      <c r="D27" s="26"/>
      <c r="E27" s="26"/>
      <c r="F27" s="26"/>
      <c r="G27" s="26"/>
      <c r="H27" s="26"/>
    </row>
  </sheetData>
  <sheetProtection/>
  <mergeCells count="1">
    <mergeCell ref="A27:H2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adminpp</dc:creator>
  <cp:keywords/>
  <dc:description/>
  <cp:lastModifiedBy>adminpp</cp:lastModifiedBy>
  <cp:lastPrinted>2017-11-15T09:21:00Z</cp:lastPrinted>
  <dcterms:created xsi:type="dcterms:W3CDTF">2017-06-19T07:39:37Z</dcterms:created>
  <dcterms:modified xsi:type="dcterms:W3CDTF">2018-12-06T08:05:38Z</dcterms:modified>
  <cp:category/>
  <cp:version/>
  <cp:contentType/>
  <cp:contentStatus/>
</cp:coreProperties>
</file>