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93" sheetId="1" r:id="rId1"/>
    <sheet name="P94～P97" sheetId="2" r:id="rId2"/>
    <sheet name="P98、P99" sheetId="3" r:id="rId3"/>
    <sheet name="P100、P101" sheetId="4" r:id="rId4"/>
    <sheet name="P102" sheetId="5" r:id="rId5"/>
  </sheets>
  <definedNames/>
  <calcPr fullCalcOnLoad="1"/>
</workbook>
</file>

<file path=xl/sharedStrings.xml><?xml version="1.0" encoding="utf-8"?>
<sst xmlns="http://schemas.openxmlformats.org/spreadsheetml/2006/main" count="504" uniqueCount="216">
  <si>
    <t>％</t>
  </si>
  <si>
    <t>人</t>
  </si>
  <si>
    <t>－</t>
  </si>
  <si>
    <t>商業</t>
  </si>
  <si>
    <t>事　　　　　業　　　　　所　　　　　数</t>
  </si>
  <si>
    <t>構　　成　　比</t>
  </si>
  <si>
    <t>構　　　成　　　比</t>
  </si>
  <si>
    <t>従　　　業　　　者　　　規　　　模</t>
  </si>
  <si>
    <t>売場面積</t>
  </si>
  <si>
    <t>売場面積</t>
  </si>
  <si>
    <t>総　数</t>
  </si>
  <si>
    <t xml:space="preserve"> 10～</t>
  </si>
  <si>
    <t xml:space="preserve"> 20～</t>
  </si>
  <si>
    <t xml:space="preserve"> 30～</t>
  </si>
  <si>
    <t xml:space="preserve"> 50～</t>
  </si>
  <si>
    <t xml:space="preserve"> 100人</t>
  </si>
  <si>
    <t>１事業所当り</t>
  </si>
  <si>
    <t>事業所数</t>
  </si>
  <si>
    <t>年間販売額</t>
  </si>
  <si>
    <t>総　数</t>
  </si>
  <si>
    <t xml:space="preserve"> 10～</t>
  </si>
  <si>
    <t xml:space="preserve"> 20～</t>
  </si>
  <si>
    <t xml:space="preserve"> 30～</t>
  </si>
  <si>
    <t xml:space="preserve"> 50～</t>
  </si>
  <si>
    <t>　 19人</t>
  </si>
  <si>
    <t xml:space="preserve"> 　29人</t>
  </si>
  <si>
    <t xml:space="preserve"> 　49人</t>
  </si>
  <si>
    <t>　99人</t>
  </si>
  <si>
    <t>所</t>
  </si>
  <si>
    <t>万円</t>
  </si>
  <si>
    <t>㎡</t>
  </si>
  <si>
    <t>平成16年(2004)</t>
  </si>
  <si>
    <t>％</t>
  </si>
  <si>
    <t>総　　　数</t>
  </si>
  <si>
    <t>卸　売　業</t>
  </si>
  <si>
    <t>小　売　業</t>
  </si>
  <si>
    <t>人</t>
  </si>
  <si>
    <t>年間販売額</t>
  </si>
  <si>
    <t>平成16／平成14</t>
  </si>
  <si>
    <t>平成19／平成16</t>
  </si>
  <si>
    <t>従業者数</t>
  </si>
  <si>
    <t>スーパー店</t>
  </si>
  <si>
    <t>小売市場</t>
  </si>
  <si>
    <t>年　　　次</t>
  </si>
  <si>
    <t>店舗数</t>
  </si>
  <si>
    <t>店</t>
  </si>
  <si>
    <t>10,000㎡～20,000㎡未満</t>
  </si>
  <si>
    <t>20,000㎡以上</t>
  </si>
  <si>
    <t>　  　 ％</t>
  </si>
  <si>
    <t>店</t>
  </si>
  <si>
    <t>卸売業総数</t>
  </si>
  <si>
    <t>総　　　数</t>
  </si>
  <si>
    <t>専門店</t>
  </si>
  <si>
    <t>従業者数</t>
  </si>
  <si>
    <t>平成19年(2007)</t>
  </si>
  <si>
    <t>　以上</t>
  </si>
  <si>
    <t>平成6／平成3</t>
  </si>
  <si>
    <t>平成9／平成6</t>
  </si>
  <si>
    <t>平成14／平成9</t>
  </si>
  <si>
    <t>　 2人</t>
  </si>
  <si>
    <t xml:space="preserve"> 3～</t>
  </si>
  <si>
    <t>　 4人</t>
  </si>
  <si>
    <t xml:space="preserve"> 5～</t>
  </si>
  <si>
    <t xml:space="preserve"> 　9人</t>
  </si>
  <si>
    <t>1事業所当り</t>
  </si>
  <si>
    <t>平成6年(1994)</t>
  </si>
  <si>
    <t>平成9年(1997)</t>
  </si>
  <si>
    <t>各年6月1日現在</t>
  </si>
  <si>
    <t>各年6月1日現在</t>
  </si>
  <si>
    <t>各年6月1日現在</t>
  </si>
  <si>
    <t>各年6月1日現在</t>
  </si>
  <si>
    <t>ホームセンター</t>
  </si>
  <si>
    <t>卸売・小売業の産業（小分類）・従業者規模別事業所数等（飲食店を除く）（つづき）</t>
  </si>
  <si>
    <t>常    時</t>
  </si>
  <si>
    <t>常時従業者
1人当り</t>
  </si>
  <si>
    <t>年間商品販売額</t>
  </si>
  <si>
    <t>年間商品販売額</t>
  </si>
  <si>
    <t>年間商品販売額</t>
  </si>
  <si>
    <t>平成6年(1994)</t>
  </si>
  <si>
    <t xml:space="preserve"> 0～</t>
  </si>
  <si>
    <t>万円</t>
  </si>
  <si>
    <t>0～</t>
  </si>
  <si>
    <t>小売業総数</t>
  </si>
  <si>
    <t>7月1日現在</t>
  </si>
  <si>
    <t>7月1日現在</t>
  </si>
  <si>
    <t>7月1日現在</t>
  </si>
  <si>
    <t>平成26年(2014)</t>
  </si>
  <si>
    <t>資料：総務室（経済産業省　商業統計調査、商業統計調査大阪府結果表）</t>
  </si>
  <si>
    <t>資料：総務室（経済産業省　商業統計調査、商業統計調査大阪府結果表）</t>
  </si>
  <si>
    <t>各年７月１日現在</t>
  </si>
  <si>
    <t>資料：地域経済振興室</t>
  </si>
  <si>
    <t>令和元年(2019)</t>
  </si>
  <si>
    <t>平成9年(1997)</t>
  </si>
  <si>
    <t>平成14年(2002)</t>
  </si>
  <si>
    <t>平成19年(2007)</t>
  </si>
  <si>
    <t>平成26年(2014)</t>
  </si>
  <si>
    <t>年　　　　　次
産　業　分　類</t>
  </si>
  <si>
    <t>従　　　業　　　者　　　規　　　模</t>
  </si>
  <si>
    <t>各種商品卸売業</t>
  </si>
  <si>
    <t>繊維・衣服等卸売業</t>
  </si>
  <si>
    <t>衣服卸売業</t>
  </si>
  <si>
    <t>身の回り品卸売業</t>
  </si>
  <si>
    <t>飲食料品卸売業</t>
  </si>
  <si>
    <t>農畜産物 ･水産物 卸売業</t>
  </si>
  <si>
    <t xml:space="preserve">食料・飲料卸売業 </t>
  </si>
  <si>
    <t>建築材料，鉱物・金属材料等卸売業</t>
  </si>
  <si>
    <t xml:space="preserve">建築材料卸売業 </t>
  </si>
  <si>
    <t xml:space="preserve">化学製品卸売業 </t>
  </si>
  <si>
    <t xml:space="preserve">石油・鉱物卸売業 </t>
  </si>
  <si>
    <t xml:space="preserve">鉄鋼製品卸売業 </t>
  </si>
  <si>
    <t>非鉄金属卸売業</t>
  </si>
  <si>
    <t>再生資源卸売業</t>
  </si>
  <si>
    <t xml:space="preserve">機械器具卸売業 </t>
  </si>
  <si>
    <t xml:space="preserve">産業機械器具卸売業 </t>
  </si>
  <si>
    <t>自動車卸売業</t>
  </si>
  <si>
    <t>電気機械器具卸売業</t>
  </si>
  <si>
    <t xml:space="preserve">その他の機械器具卸売業 </t>
  </si>
  <si>
    <t xml:space="preserve">その他の卸売業 </t>
  </si>
  <si>
    <t>家具・建具・じゅう器等卸売業</t>
  </si>
  <si>
    <t>医薬品・化粧品等卸売業</t>
  </si>
  <si>
    <t>紙・紙製品卸売業</t>
  </si>
  <si>
    <t xml:space="preserve">他に分類されない卸売業 </t>
  </si>
  <si>
    <t>産 　業　 分　 類</t>
  </si>
  <si>
    <t>年　　　　　　次</t>
  </si>
  <si>
    <t xml:space="preserve">他に分類されない小売業 </t>
  </si>
  <si>
    <t xml:space="preserve">各種商品小売業 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</si>
  <si>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</si>
  <si>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</si>
  <si>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</si>
  <si>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</si>
  <si>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</si>
  <si>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 xml:space="preserve">靴・履物小売業 </t>
  </si>
  <si>
    <t>飲食料品小売業</t>
  </si>
  <si>
    <t xml:space="preserve">各種食料品小売業 </t>
  </si>
  <si>
    <t xml:space="preserve">野菜・果実小売業 </t>
  </si>
  <si>
    <t xml:space="preserve">食肉小売業 </t>
  </si>
  <si>
    <t xml:space="preserve">鮮魚小売業 </t>
  </si>
  <si>
    <t>酒小売業</t>
  </si>
  <si>
    <t xml:space="preserve">菓子・パン小売業 </t>
  </si>
  <si>
    <t>その他の飲食料品小売業</t>
  </si>
  <si>
    <t xml:space="preserve">機械器具小売業 </t>
  </si>
  <si>
    <t>自動車小売業</t>
  </si>
  <si>
    <t>自転車小売業</t>
  </si>
  <si>
    <t xml:space="preserve">その他の小売業 </t>
  </si>
  <si>
    <t>家具・建具・畳小売業　</t>
  </si>
  <si>
    <t>じゅう器小売業</t>
  </si>
  <si>
    <t xml:space="preserve">医薬品・化粧品小売業 </t>
  </si>
  <si>
    <t>農耕用品小売業</t>
  </si>
  <si>
    <t>燃料小売業</t>
  </si>
  <si>
    <t xml:space="preserve">書籍・文房具小売業 </t>
  </si>
  <si>
    <t xml:space="preserve">写真機・時計・眼鏡小売業 </t>
  </si>
  <si>
    <t>無店舗小売業</t>
  </si>
  <si>
    <t>通信販売・訪問販売小売業</t>
  </si>
  <si>
    <t>自動販売機による小売業</t>
  </si>
  <si>
    <t>その他の無店舗小売業</t>
  </si>
  <si>
    <t>繊維品卸売業
（衣服 ･身の回り品を除く）</t>
  </si>
  <si>
    <t xml:space="preserve">その他の織物・衣服・
身の回り品小売業 </t>
  </si>
  <si>
    <t>機械器具小売業
（自動車，自転車を除く）</t>
  </si>
  <si>
    <t>スポーツ用品・がん具・
娯楽用品・楽器小売業</t>
  </si>
  <si>
    <t>実　　　数</t>
  </si>
  <si>
    <t>増減率</t>
  </si>
  <si>
    <t>増減率</t>
  </si>
  <si>
    <t>平成14年(2002)</t>
  </si>
  <si>
    <t>区　　　　分</t>
  </si>
  <si>
    <t>実　　数</t>
  </si>
  <si>
    <t>従業者数</t>
  </si>
  <si>
    <t>平成29年(2017)</t>
  </si>
  <si>
    <t>平成30年(2018)</t>
  </si>
  <si>
    <t>注：1）スーパー店とは、主としてセルフサービス販売方式を採用する小売</t>
  </si>
  <si>
    <t>　　　  店舗をいいます。</t>
  </si>
  <si>
    <t>資料：地域経済振興室</t>
  </si>
  <si>
    <t>注：店舗面積は、大規模小売店舗法第5条面積によります。</t>
  </si>
  <si>
    <t>資料：総務室</t>
  </si>
  <si>
    <t>（経済産業省、商業統計調査、商業統計調査大阪府結果表）</t>
  </si>
  <si>
    <t>総数</t>
  </si>
  <si>
    <t>卸売業</t>
  </si>
  <si>
    <t>小売業</t>
  </si>
  <si>
    <t>各年6月1日現在</t>
  </si>
  <si>
    <t>平成28年(2016)</t>
  </si>
  <si>
    <t>平成29年(2017)</t>
  </si>
  <si>
    <t>平成30年(2018)</t>
  </si>
  <si>
    <t>令和元年(2019)</t>
  </si>
  <si>
    <t>年次</t>
  </si>
  <si>
    <t>法人</t>
  </si>
  <si>
    <t>個人</t>
  </si>
  <si>
    <t>その他</t>
  </si>
  <si>
    <t>店舗面積規模</t>
  </si>
  <si>
    <t>1,000㎡～1,500㎡未満</t>
  </si>
  <si>
    <t>平成28年(2016)</t>
  </si>
  <si>
    <t>1,500㎡～2,000㎡未満</t>
  </si>
  <si>
    <t>2,000㎡～3,000㎡未満</t>
  </si>
  <si>
    <t>3,000㎡～5,000㎡未満</t>
  </si>
  <si>
    <t>5,000㎡～10,000㎡未満</t>
  </si>
  <si>
    <t>店　舗
面　積</t>
  </si>
  <si>
    <t>白紙のページです。</t>
  </si>
  <si>
    <t>　　2)同一場所で業態が異なる事業所は、それぞれの区分ごとに集計しています。</t>
  </si>
  <si>
    <t>　　　（単品を扱う小売店舗であってもこの方式をとるものを含みます。）</t>
  </si>
  <si>
    <t>　　4）従業員数は臨時を除いた従業員数です。</t>
  </si>
  <si>
    <t>　　3）平成6年(1994年)、平成24年（2014年）は7月1日現在の数値です。</t>
  </si>
  <si>
    <t>　　2）本市が独自に集計した数値であり、経済産業省が公表する数値と異なる場合があります。</t>
  </si>
  <si>
    <t>　　　  い、平成19年以前の調査の数値とは接続しません。</t>
  </si>
  <si>
    <t>注：1）平成26年調査は、日本標準産業分類の第12回改訂及び調査設計の大幅変更を行ったことに伴</t>
  </si>
  <si>
    <t>　　平成19年以前の調査の数値とは接続しません。</t>
  </si>
  <si>
    <t>注：平成26年調査は、日本標準産業分類の第12回改訂及び調査設計の大幅変更を行ったことに伴い、</t>
  </si>
  <si>
    <t>　　2）平成6年(1994年)、平成26年（2014年）は7月1日現在の数値です。</t>
  </si>
  <si>
    <t xml:space="preserve">  　　　ことに伴い、平成19年以前の調査の数値とは接続しません。</t>
  </si>
  <si>
    <t>注：1）平成26年調査は、日本標準産業分類の第12回改訂及び調査設計の大幅変更を行った</t>
  </si>
  <si>
    <t>令和2年(2020)</t>
  </si>
  <si>
    <t>39　卸売・小売業の産業（小分類）・従業者規模別事業所数等（飲食店を除く）</t>
  </si>
  <si>
    <t>40　卸売・小売業の事業所数・従業者数及び年間販売額</t>
  </si>
  <si>
    <t>42　卸売・小売業の法人・個人別事業所数</t>
  </si>
  <si>
    <t>43　業態別大規模小売店舗の状況</t>
  </si>
  <si>
    <t>44　店舗面積規模別大規模小売店舗の状況</t>
  </si>
  <si>
    <t>41　大阪府の卸売・小売業の状況</t>
  </si>
  <si>
    <t>令和2年(2020)</t>
  </si>
  <si>
    <t>事業所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</si>
</sst>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66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sz val="11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sz val="8"/>
      <name val="游明朝"/>
      <family val="1"/>
    </font>
    <font>
      <sz val="9"/>
      <name val="游明朝"/>
      <family val="1"/>
    </font>
    <font>
      <sz val="6"/>
      <name val="游明朝"/>
      <family val="1"/>
    </font>
    <font>
      <b/>
      <sz val="11"/>
      <name val="游明朝"/>
      <family val="1"/>
    </font>
    <font>
      <b/>
      <sz val="9"/>
      <name val="游明朝"/>
      <family val="1"/>
    </font>
    <font>
      <u val="single"/>
      <sz val="10"/>
      <name val="游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9"/>
      <name val="游明朝"/>
      <family val="1"/>
    </font>
    <font>
      <sz val="11"/>
      <color indexed="9"/>
      <name val="游明朝"/>
      <family val="1"/>
    </font>
    <font>
      <b/>
      <sz val="12"/>
      <color indexed="9"/>
      <name val="游明朝"/>
      <family val="1"/>
    </font>
    <font>
      <sz val="12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0"/>
      <name val="游明朝"/>
      <family val="1"/>
    </font>
    <font>
      <sz val="11"/>
      <color theme="0"/>
      <name val="游明朝"/>
      <family val="1"/>
    </font>
    <font>
      <b/>
      <sz val="12"/>
      <color theme="0"/>
      <name val="游明朝"/>
      <family val="1"/>
    </font>
    <font>
      <sz val="12"/>
      <color theme="0"/>
      <name val="游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8" fillId="3" borderId="0" applyNumberFormat="0" applyBorder="0" applyAlignment="0" applyProtection="0"/>
    <xf numFmtId="0" fontId="43" fillId="4" borderId="0" applyNumberFormat="0" applyBorder="0" applyAlignment="0" applyProtection="0"/>
    <xf numFmtId="0" fontId="8" fillId="5" borderId="0" applyNumberFormat="0" applyBorder="0" applyAlignment="0" applyProtection="0"/>
    <xf numFmtId="0" fontId="43" fillId="6" borderId="0" applyNumberFormat="0" applyBorder="0" applyAlignment="0" applyProtection="0"/>
    <xf numFmtId="0" fontId="8" fillId="7" borderId="0" applyNumberFormat="0" applyBorder="0" applyAlignment="0" applyProtection="0"/>
    <xf numFmtId="0" fontId="43" fillId="8" borderId="0" applyNumberFormat="0" applyBorder="0" applyAlignment="0" applyProtection="0"/>
    <xf numFmtId="0" fontId="8" fillId="9" borderId="0" applyNumberFormat="0" applyBorder="0" applyAlignment="0" applyProtection="0"/>
    <xf numFmtId="0" fontId="43" fillId="10" borderId="0" applyNumberFormat="0" applyBorder="0" applyAlignment="0" applyProtection="0"/>
    <xf numFmtId="0" fontId="8" fillId="11" borderId="0" applyNumberFormat="0" applyBorder="0" applyAlignment="0" applyProtection="0"/>
    <xf numFmtId="0" fontId="43" fillId="12" borderId="0" applyNumberFormat="0" applyBorder="0" applyAlignment="0" applyProtection="0"/>
    <xf numFmtId="0" fontId="8" fillId="13" borderId="0" applyNumberFormat="0" applyBorder="0" applyAlignment="0" applyProtection="0"/>
    <xf numFmtId="0" fontId="43" fillId="14" borderId="0" applyNumberFormat="0" applyBorder="0" applyAlignment="0" applyProtection="0"/>
    <xf numFmtId="0" fontId="8" fillId="15" borderId="0" applyNumberFormat="0" applyBorder="0" applyAlignment="0" applyProtection="0"/>
    <xf numFmtId="0" fontId="43" fillId="16" borderId="0" applyNumberFormat="0" applyBorder="0" applyAlignment="0" applyProtection="0"/>
    <xf numFmtId="0" fontId="8" fillId="17" borderId="0" applyNumberFormat="0" applyBorder="0" applyAlignment="0" applyProtection="0"/>
    <xf numFmtId="0" fontId="43" fillId="18" borderId="0" applyNumberFormat="0" applyBorder="0" applyAlignment="0" applyProtection="0"/>
    <xf numFmtId="0" fontId="8" fillId="19" borderId="0" applyNumberFormat="0" applyBorder="0" applyAlignment="0" applyProtection="0"/>
    <xf numFmtId="0" fontId="43" fillId="20" borderId="0" applyNumberFormat="0" applyBorder="0" applyAlignment="0" applyProtection="0"/>
    <xf numFmtId="0" fontId="8" fillId="9" borderId="0" applyNumberFormat="0" applyBorder="0" applyAlignment="0" applyProtection="0"/>
    <xf numFmtId="0" fontId="43" fillId="21" borderId="0" applyNumberFormat="0" applyBorder="0" applyAlignment="0" applyProtection="0"/>
    <xf numFmtId="0" fontId="8" fillId="15" borderId="0" applyNumberFormat="0" applyBorder="0" applyAlignment="0" applyProtection="0"/>
    <xf numFmtId="0" fontId="43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44" borderId="1" applyNumberFormat="0" applyAlignment="0" applyProtection="0"/>
    <xf numFmtId="0" fontId="11" fillId="45" borderId="2" applyNumberFormat="0" applyAlignment="0" applyProtection="0"/>
    <xf numFmtId="0" fontId="47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9" fillId="0" borderId="5" applyNumberFormat="0" applyFill="0" applyAlignment="0" applyProtection="0"/>
    <xf numFmtId="0" fontId="13" fillId="0" borderId="6" applyNumberFormat="0" applyFill="0" applyAlignment="0" applyProtection="0"/>
    <xf numFmtId="0" fontId="50" fillId="50" borderId="0" applyNumberFormat="0" applyBorder="0" applyAlignment="0" applyProtection="0"/>
    <xf numFmtId="0" fontId="14" fillId="5" borderId="0" applyNumberFormat="0" applyBorder="0" applyAlignment="0" applyProtection="0"/>
    <xf numFmtId="0" fontId="51" fillId="51" borderId="7" applyNumberFormat="0" applyAlignment="0" applyProtection="0"/>
    <xf numFmtId="0" fontId="15" fillId="52" borderId="8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0" borderId="13" applyNumberFormat="0" applyFill="0" applyAlignment="0" applyProtection="0"/>
    <xf numFmtId="0" fontId="19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20" fillId="0" borderId="16" applyNumberFormat="0" applyFill="0" applyAlignment="0" applyProtection="0"/>
    <xf numFmtId="0" fontId="57" fillId="51" borderId="17" applyNumberFormat="0" applyAlignment="0" applyProtection="0"/>
    <xf numFmtId="0" fontId="21" fillId="52" borderId="18" applyNumberFormat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24" fillId="7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30" fillId="0" borderId="19" xfId="104" applyFont="1" applyFill="1" applyBorder="1" applyAlignment="1">
      <alignment horizontal="centerContinuous" vertical="center"/>
      <protection/>
    </xf>
    <xf numFmtId="0" fontId="30" fillId="0" borderId="20" xfId="104" applyFont="1" applyFill="1" applyBorder="1" applyAlignment="1">
      <alignment horizontal="centerContinuous" vertical="center"/>
      <protection/>
    </xf>
    <xf numFmtId="0" fontId="30" fillId="0" borderId="21" xfId="104" applyFont="1" applyFill="1" applyBorder="1" applyAlignment="1">
      <alignment horizontal="centerContinuous" vertical="center"/>
      <protection/>
    </xf>
    <xf numFmtId="0" fontId="30" fillId="0" borderId="22" xfId="104" applyFont="1" applyFill="1" applyBorder="1" applyAlignment="1">
      <alignment horizontal="center" vertical="center"/>
      <protection/>
    </xf>
    <xf numFmtId="0" fontId="30" fillId="0" borderId="23" xfId="104" applyFont="1" applyFill="1" applyBorder="1" applyAlignment="1">
      <alignment horizontal="center" vertical="center"/>
      <protection/>
    </xf>
    <xf numFmtId="0" fontId="30" fillId="0" borderId="23" xfId="104" applyFont="1" applyFill="1" applyBorder="1" applyAlignment="1">
      <alignment vertical="center"/>
      <protection/>
    </xf>
    <xf numFmtId="0" fontId="30" fillId="0" borderId="24" xfId="104" applyFont="1" applyFill="1" applyBorder="1" applyAlignment="1">
      <alignment vertical="center"/>
      <protection/>
    </xf>
    <xf numFmtId="0" fontId="30" fillId="0" borderId="23" xfId="104" applyFont="1" applyFill="1" applyBorder="1" applyAlignment="1">
      <alignment horizontal="center" vertical="center" shrinkToFit="1"/>
      <protection/>
    </xf>
    <xf numFmtId="0" fontId="30" fillId="0" borderId="0" xfId="104" applyFont="1" applyFill="1" applyAlignment="1">
      <alignment horizontal="center" vertical="center" shrinkToFit="1"/>
      <protection/>
    </xf>
    <xf numFmtId="0" fontId="30" fillId="0" borderId="25" xfId="104" applyFont="1" applyFill="1" applyBorder="1" applyAlignment="1">
      <alignment vertical="center"/>
      <protection/>
    </xf>
    <xf numFmtId="37" fontId="30" fillId="0" borderId="26" xfId="104" applyNumberFormat="1" applyFont="1" applyFill="1" applyBorder="1" applyAlignment="1" applyProtection="1">
      <alignment horizontal="right" vertical="center"/>
      <protection/>
    </xf>
    <xf numFmtId="37" fontId="30" fillId="0" borderId="0" xfId="104" applyNumberFormat="1" applyFont="1" applyFill="1" applyBorder="1" applyAlignment="1" applyProtection="1">
      <alignment horizontal="right" vertical="center"/>
      <protection/>
    </xf>
    <xf numFmtId="37" fontId="30" fillId="0" borderId="0" xfId="104" applyNumberFormat="1" applyFont="1" applyFill="1" applyBorder="1" applyAlignment="1">
      <alignment horizontal="right" vertical="center"/>
      <protection/>
    </xf>
    <xf numFmtId="37" fontId="30" fillId="0" borderId="0" xfId="104" applyNumberFormat="1" applyFont="1" applyFill="1" applyAlignment="1" applyProtection="1">
      <alignment horizontal="right" vertical="center"/>
      <protection/>
    </xf>
    <xf numFmtId="0" fontId="30" fillId="0" borderId="27" xfId="104" applyFont="1" applyFill="1" applyBorder="1" applyAlignment="1">
      <alignment horizontal="left" vertical="center"/>
      <protection/>
    </xf>
    <xf numFmtId="0" fontId="30" fillId="0" borderId="0" xfId="104" applyFont="1" applyFill="1" applyBorder="1" applyAlignment="1">
      <alignment horizontal="left" vertical="center"/>
      <protection/>
    </xf>
    <xf numFmtId="0" fontId="30" fillId="0" borderId="0" xfId="104" applyFont="1" applyFill="1" applyBorder="1" applyAlignment="1">
      <alignment vertical="center" shrinkToFit="1"/>
      <protection/>
    </xf>
    <xf numFmtId="0" fontId="30" fillId="0" borderId="0" xfId="104" applyFont="1" applyFill="1" applyAlignment="1">
      <alignment horizontal="left" vertical="center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104" applyFont="1" applyFill="1" applyAlignment="1">
      <alignment horizontal="left" vertical="center"/>
      <protection/>
    </xf>
    <xf numFmtId="0" fontId="27" fillId="0" borderId="0" xfId="104" applyFont="1" applyFill="1" applyAlignment="1">
      <alignment vertical="center"/>
      <protection/>
    </xf>
    <xf numFmtId="0" fontId="29" fillId="0" borderId="0" xfId="104" applyFont="1" applyFill="1" applyAlignment="1">
      <alignment vertical="center"/>
      <protection/>
    </xf>
    <xf numFmtId="0" fontId="28" fillId="0" borderId="0" xfId="0" applyFont="1" applyFill="1" applyAlignment="1">
      <alignment vertical="center"/>
    </xf>
    <xf numFmtId="0" fontId="30" fillId="0" borderId="0" xfId="104" applyFont="1" applyFill="1" applyAlignment="1">
      <alignment vertical="center" shrinkToFit="1"/>
      <protection/>
    </xf>
    <xf numFmtId="0" fontId="30" fillId="0" borderId="0" xfId="104" applyFont="1" applyFill="1" applyAlignment="1">
      <alignment vertical="center"/>
      <protection/>
    </xf>
    <xf numFmtId="0" fontId="27" fillId="0" borderId="28" xfId="104" applyFont="1" applyFill="1" applyBorder="1" applyAlignment="1">
      <alignment vertical="center"/>
      <protection/>
    </xf>
    <xf numFmtId="0" fontId="30" fillId="0" borderId="28" xfId="104" applyFont="1" applyFill="1" applyBorder="1" applyAlignment="1">
      <alignment horizontal="centerContinuous" vertical="center"/>
      <protection/>
    </xf>
    <xf numFmtId="0" fontId="30" fillId="0" borderId="28" xfId="104" applyFont="1" applyFill="1" applyBorder="1" applyAlignment="1">
      <alignment horizontal="right" vertical="center"/>
      <protection/>
    </xf>
    <xf numFmtId="0" fontId="30" fillId="0" borderId="29" xfId="104" applyFont="1" applyFill="1" applyBorder="1" applyAlignment="1">
      <alignment vertical="center"/>
      <protection/>
    </xf>
    <xf numFmtId="0" fontId="30" fillId="0" borderId="19" xfId="104" applyFont="1" applyFill="1" applyBorder="1" applyAlignment="1">
      <alignment vertical="center"/>
      <protection/>
    </xf>
    <xf numFmtId="0" fontId="30" fillId="0" borderId="22" xfId="104" applyFont="1" applyFill="1" applyBorder="1" applyAlignment="1">
      <alignment vertical="center"/>
      <protection/>
    </xf>
    <xf numFmtId="0" fontId="30" fillId="0" borderId="30" xfId="104" applyFont="1" applyFill="1" applyBorder="1" applyAlignment="1">
      <alignment vertical="center" shrinkToFit="1"/>
      <protection/>
    </xf>
    <xf numFmtId="0" fontId="30" fillId="0" borderId="21" xfId="104" applyFont="1" applyFill="1" applyBorder="1" applyAlignment="1">
      <alignment vertical="center"/>
      <protection/>
    </xf>
    <xf numFmtId="0" fontId="30" fillId="0" borderId="20" xfId="104" applyFont="1" applyFill="1" applyBorder="1" applyAlignment="1">
      <alignment vertical="center"/>
      <protection/>
    </xf>
    <xf numFmtId="0" fontId="30" fillId="0" borderId="31" xfId="104" applyFont="1" applyFill="1" applyBorder="1" applyAlignment="1">
      <alignment vertical="center" shrinkToFit="1"/>
      <protection/>
    </xf>
    <xf numFmtId="0" fontId="30" fillId="0" borderId="31" xfId="104" applyFont="1" applyFill="1" applyBorder="1" applyAlignment="1">
      <alignment vertical="center"/>
      <protection/>
    </xf>
    <xf numFmtId="37" fontId="30" fillId="0" borderId="23" xfId="104" applyNumberFormat="1" applyFont="1" applyFill="1" applyBorder="1" applyAlignment="1" applyProtection="1">
      <alignment vertical="center"/>
      <protection/>
    </xf>
    <xf numFmtId="37" fontId="30" fillId="0" borderId="0" xfId="104" applyNumberFormat="1" applyFont="1" applyFill="1" applyAlignment="1" applyProtection="1">
      <alignment vertical="center"/>
      <protection/>
    </xf>
    <xf numFmtId="37" fontId="29" fillId="0" borderId="23" xfId="104" applyNumberFormat="1" applyFont="1" applyFill="1" applyBorder="1" applyAlignment="1" applyProtection="1">
      <alignment vertical="center"/>
      <protection/>
    </xf>
    <xf numFmtId="37" fontId="29" fillId="0" borderId="0" xfId="104" applyNumberFormat="1" applyFont="1" applyFill="1" applyBorder="1" applyAlignment="1" applyProtection="1">
      <alignment vertical="center"/>
      <protection/>
    </xf>
    <xf numFmtId="37" fontId="29" fillId="0" borderId="0" xfId="104" applyNumberFormat="1" applyFont="1" applyFill="1" applyAlignment="1" applyProtection="1">
      <alignment vertical="center"/>
      <protection/>
    </xf>
    <xf numFmtId="182" fontId="29" fillId="0" borderId="0" xfId="104" applyNumberFormat="1" applyFont="1" applyFill="1" applyAlignment="1" applyProtection="1">
      <alignment vertical="center"/>
      <protection/>
    </xf>
    <xf numFmtId="37" fontId="30" fillId="0" borderId="0" xfId="104" applyNumberFormat="1" applyFont="1" applyFill="1" applyBorder="1" applyAlignment="1" applyProtection="1">
      <alignment vertical="center"/>
      <protection/>
    </xf>
    <xf numFmtId="182" fontId="30" fillId="0" borderId="0" xfId="104" applyNumberFormat="1" applyFont="1" applyFill="1" applyAlignment="1" applyProtection="1">
      <alignment vertical="center"/>
      <protection/>
    </xf>
    <xf numFmtId="37" fontId="30" fillId="0" borderId="26" xfId="104" applyNumberFormat="1" applyFont="1" applyFill="1" applyBorder="1" applyAlignment="1" applyProtection="1">
      <alignment vertical="center"/>
      <protection/>
    </xf>
    <xf numFmtId="37" fontId="29" fillId="0" borderId="0" xfId="104" applyNumberFormat="1" applyFont="1" applyFill="1" applyAlignment="1">
      <alignment horizontal="right" vertical="center"/>
      <protection/>
    </xf>
    <xf numFmtId="37" fontId="30" fillId="0" borderId="0" xfId="104" applyNumberFormat="1" applyFont="1" applyFill="1" applyAlignment="1">
      <alignment horizontal="right" vertical="center"/>
      <protection/>
    </xf>
    <xf numFmtId="37" fontId="30" fillId="0" borderId="32" xfId="104" applyNumberFormat="1" applyFont="1" applyFill="1" applyBorder="1" applyAlignment="1" applyProtection="1">
      <alignment vertical="center"/>
      <protection/>
    </xf>
    <xf numFmtId="182" fontId="30" fillId="0" borderId="0" xfId="104" applyNumberFormat="1" applyFont="1" applyFill="1" applyBorder="1" applyAlignment="1" applyProtection="1">
      <alignment vertical="center"/>
      <protection/>
    </xf>
    <xf numFmtId="0" fontId="30" fillId="0" borderId="27" xfId="104" applyFont="1" applyFill="1" applyBorder="1" applyAlignment="1">
      <alignment horizontal="centerContinuous" vertical="center"/>
      <protection/>
    </xf>
    <xf numFmtId="0" fontId="30" fillId="0" borderId="27" xfId="104" applyFont="1" applyFill="1" applyBorder="1" applyAlignment="1">
      <alignment vertical="center"/>
      <protection/>
    </xf>
    <xf numFmtId="37" fontId="30" fillId="0" borderId="33" xfId="104" applyNumberFormat="1" applyFont="1" applyFill="1" applyBorder="1" applyAlignment="1" applyProtection="1">
      <alignment vertical="center"/>
      <protection/>
    </xf>
    <xf numFmtId="37" fontId="30" fillId="0" borderId="33" xfId="104" applyNumberFormat="1" applyFont="1" applyFill="1" applyBorder="1" applyAlignment="1">
      <alignment horizontal="right" vertical="center"/>
      <protection/>
    </xf>
    <xf numFmtId="37" fontId="30" fillId="0" borderId="33" xfId="104" applyNumberFormat="1" applyFont="1" applyFill="1" applyBorder="1" applyAlignment="1" applyProtection="1">
      <alignment horizontal="right" vertical="center"/>
      <protection/>
    </xf>
    <xf numFmtId="182" fontId="30" fillId="0" borderId="33" xfId="104" applyNumberFormat="1" applyFont="1" applyFill="1" applyBorder="1" applyAlignment="1" applyProtection="1">
      <alignment vertical="center"/>
      <protection/>
    </xf>
    <xf numFmtId="0" fontId="30" fillId="0" borderId="0" xfId="104" applyFont="1" applyFill="1" applyBorder="1" applyAlignment="1">
      <alignment horizontal="centerContinuous" vertical="center"/>
      <protection/>
    </xf>
    <xf numFmtId="0" fontId="30" fillId="0" borderId="0" xfId="104" applyFont="1" applyFill="1" applyBorder="1" applyAlignment="1">
      <alignment vertical="center"/>
      <protection/>
    </xf>
    <xf numFmtId="0" fontId="30" fillId="0" borderId="0" xfId="105" applyFont="1" applyBorder="1" applyAlignment="1">
      <alignment horizontal="right" vertical="center"/>
      <protection/>
    </xf>
    <xf numFmtId="0" fontId="30" fillId="0" borderId="0" xfId="104" applyFont="1" applyFill="1" applyBorder="1" applyAlignment="1">
      <alignment horizontal="right" vertical="center"/>
      <protection/>
    </xf>
    <xf numFmtId="0" fontId="30" fillId="0" borderId="0" xfId="104" applyFont="1" applyFill="1" applyAlignment="1">
      <alignment horizontal="distributed" vertical="center" shrinkToFit="1"/>
      <protection/>
    </xf>
    <xf numFmtId="0" fontId="30" fillId="0" borderId="22" xfId="104" applyFont="1" applyFill="1" applyBorder="1" applyAlignment="1">
      <alignment horizontal="distributed" vertical="center"/>
      <protection/>
    </xf>
    <xf numFmtId="0" fontId="30" fillId="0" borderId="0" xfId="104" applyFont="1" applyFill="1" applyAlignment="1">
      <alignment horizontal="distributed" vertical="center"/>
      <protection/>
    </xf>
    <xf numFmtId="0" fontId="30" fillId="0" borderId="23" xfId="104" applyFont="1" applyFill="1" applyBorder="1" applyAlignment="1">
      <alignment horizontal="distributed" vertical="center"/>
      <protection/>
    </xf>
    <xf numFmtId="0" fontId="30" fillId="0" borderId="23" xfId="104" applyFont="1" applyFill="1" applyBorder="1" applyAlignment="1">
      <alignment horizontal="distributed" vertical="center" shrinkToFit="1"/>
      <protection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distributed" vertical="center"/>
    </xf>
    <xf numFmtId="0" fontId="30" fillId="0" borderId="34" xfId="104" applyFont="1" applyFill="1" applyBorder="1" applyAlignment="1">
      <alignment horizontal="distributed" vertical="center" shrinkToFit="1"/>
      <protection/>
    </xf>
    <xf numFmtId="49" fontId="30" fillId="0" borderId="34" xfId="0" applyNumberFormat="1" applyFont="1" applyBorder="1" applyAlignment="1">
      <alignment horizontal="distributed" vertical="center"/>
    </xf>
    <xf numFmtId="0" fontId="30" fillId="0" borderId="0" xfId="104" applyFont="1" applyFill="1" applyBorder="1" applyAlignment="1">
      <alignment horizontal="distributed" vertical="center" shrinkToFit="1"/>
      <protection/>
    </xf>
    <xf numFmtId="0" fontId="30" fillId="0" borderId="0" xfId="104" applyFont="1" applyFill="1" applyAlignment="1">
      <alignment horizontal="distributed" vertical="center" wrapText="1" shrinkToFit="1"/>
      <protection/>
    </xf>
    <xf numFmtId="0" fontId="30" fillId="0" borderId="33" xfId="104" applyFont="1" applyFill="1" applyBorder="1" applyAlignment="1">
      <alignment horizontal="distributed" vertical="center" shrinkToFit="1"/>
      <protection/>
    </xf>
    <xf numFmtId="0" fontId="32" fillId="0" borderId="34" xfId="104" applyFont="1" applyFill="1" applyBorder="1" applyAlignment="1">
      <alignment horizontal="distributed" vertical="center" shrinkToFit="1"/>
      <protection/>
    </xf>
    <xf numFmtId="0" fontId="33" fillId="0" borderId="34" xfId="104" applyFont="1" applyFill="1" applyBorder="1" applyAlignment="1">
      <alignment horizontal="distributed" vertical="center" shrinkToFit="1"/>
      <protection/>
    </xf>
    <xf numFmtId="0" fontId="33" fillId="0" borderId="34" xfId="104" applyFont="1" applyFill="1" applyBorder="1" applyAlignment="1">
      <alignment horizontal="distributed" vertical="center" wrapText="1" shrinkToFit="1"/>
      <protection/>
    </xf>
    <xf numFmtId="0" fontId="31" fillId="0" borderId="0" xfId="104" applyFont="1" applyFill="1" applyAlignment="1">
      <alignment horizontal="distributed" vertical="center" shrinkToFit="1"/>
      <protection/>
    </xf>
    <xf numFmtId="0" fontId="32" fillId="0" borderId="0" xfId="104" applyFont="1" applyFill="1" applyAlignment="1">
      <alignment horizontal="distributed" vertical="center" shrinkToFit="1"/>
      <protection/>
    </xf>
    <xf numFmtId="0" fontId="33" fillId="0" borderId="0" xfId="104" applyFont="1" applyFill="1" applyAlignment="1">
      <alignment horizontal="distributed" vertical="center" wrapText="1" shrinkToFit="1"/>
      <protection/>
    </xf>
    <xf numFmtId="0" fontId="32" fillId="0" borderId="0" xfId="104" applyFont="1" applyFill="1" applyBorder="1" applyAlignment="1">
      <alignment horizontal="distributed" vertical="center" shrinkToFit="1"/>
      <protection/>
    </xf>
    <xf numFmtId="0" fontId="26" fillId="0" borderId="0" xfId="103" applyFont="1" applyFill="1" applyAlignment="1" applyProtection="1">
      <alignment horizontal="right" vertical="center"/>
      <protection/>
    </xf>
    <xf numFmtId="0" fontId="30" fillId="0" borderId="0" xfId="105" applyFont="1" applyAlignment="1">
      <alignment vertical="center"/>
      <protection/>
    </xf>
    <xf numFmtId="0" fontId="30" fillId="0" borderId="27" xfId="105" applyFont="1" applyBorder="1" applyAlignment="1">
      <alignment horizontal="left" vertical="center"/>
      <protection/>
    </xf>
    <xf numFmtId="0" fontId="30" fillId="0" borderId="35" xfId="109" applyFont="1" applyBorder="1" applyAlignment="1">
      <alignment horizontal="center" vertical="center"/>
      <protection/>
    </xf>
    <xf numFmtId="0" fontId="26" fillId="0" borderId="0" xfId="103" applyFont="1" applyFill="1" applyAlignment="1" applyProtection="1">
      <alignment horizontal="left" vertical="center"/>
      <protection/>
    </xf>
    <xf numFmtId="0" fontId="34" fillId="0" borderId="0" xfId="103" applyFont="1" applyFill="1" applyAlignment="1" applyProtection="1">
      <alignment horizontal="right" vertical="center"/>
      <protection/>
    </xf>
    <xf numFmtId="0" fontId="29" fillId="0" borderId="0" xfId="105" applyFont="1" applyAlignment="1">
      <alignment vertical="center"/>
      <protection/>
    </xf>
    <xf numFmtId="0" fontId="27" fillId="0" borderId="0" xfId="105" applyFont="1" applyAlignment="1">
      <alignment vertical="center"/>
      <protection/>
    </xf>
    <xf numFmtId="0" fontId="30" fillId="0" borderId="28" xfId="105" applyFont="1" applyBorder="1" applyAlignment="1">
      <alignment vertical="center"/>
      <protection/>
    </xf>
    <xf numFmtId="0" fontId="30" fillId="0" borderId="28" xfId="105" applyFont="1" applyBorder="1" applyAlignment="1">
      <alignment horizontal="centerContinuous" vertical="center"/>
      <protection/>
    </xf>
    <xf numFmtId="0" fontId="30" fillId="0" borderId="28" xfId="105" applyFont="1" applyBorder="1" applyAlignment="1">
      <alignment horizontal="right" vertical="center"/>
      <protection/>
    </xf>
    <xf numFmtId="0" fontId="30" fillId="0" borderId="24" xfId="105" applyFont="1" applyBorder="1" applyAlignment="1">
      <alignment vertical="center"/>
      <protection/>
    </xf>
    <xf numFmtId="0" fontId="30" fillId="0" borderId="31" xfId="105" applyFont="1" applyBorder="1" applyAlignment="1">
      <alignment horizontal="right" vertical="center"/>
      <protection/>
    </xf>
    <xf numFmtId="37" fontId="30" fillId="0" borderId="23" xfId="105" applyNumberFormat="1" applyFont="1" applyBorder="1" applyAlignment="1" applyProtection="1">
      <alignment vertical="center"/>
      <protection/>
    </xf>
    <xf numFmtId="181" fontId="30" fillId="0" borderId="0" xfId="105" applyNumberFormat="1" applyFont="1" applyBorder="1" applyAlignment="1" applyProtection="1">
      <alignment vertical="center"/>
      <protection/>
    </xf>
    <xf numFmtId="37" fontId="30" fillId="0" borderId="0" xfId="105" applyNumberFormat="1" applyFont="1" applyBorder="1" applyAlignment="1" applyProtection="1">
      <alignment vertical="center"/>
      <protection/>
    </xf>
    <xf numFmtId="181" fontId="30" fillId="0" borderId="0" xfId="105" applyNumberFormat="1" applyFont="1" applyAlignment="1" applyProtection="1">
      <alignment vertical="center"/>
      <protection/>
    </xf>
    <xf numFmtId="37" fontId="30" fillId="0" borderId="0" xfId="105" applyNumberFormat="1" applyFont="1" applyAlignment="1" applyProtection="1">
      <alignment vertical="center"/>
      <protection/>
    </xf>
    <xf numFmtId="181" fontId="30" fillId="0" borderId="0" xfId="105" applyNumberFormat="1" applyFont="1" applyAlignment="1">
      <alignment vertical="center"/>
      <protection/>
    </xf>
    <xf numFmtId="37" fontId="30" fillId="0" borderId="0" xfId="105" applyNumberFormat="1" applyFont="1" applyFill="1" applyAlignment="1" applyProtection="1">
      <alignment vertical="center"/>
      <protection/>
    </xf>
    <xf numFmtId="181" fontId="30" fillId="0" borderId="0" xfId="105" applyNumberFormat="1" applyFont="1" applyFill="1" applyAlignment="1">
      <alignment vertical="center"/>
      <protection/>
    </xf>
    <xf numFmtId="37" fontId="29" fillId="0" borderId="0" xfId="105" applyNumberFormat="1" applyFont="1" applyFill="1" applyAlignment="1" applyProtection="1">
      <alignment vertical="center"/>
      <protection/>
    </xf>
    <xf numFmtId="181" fontId="30" fillId="0" borderId="0" xfId="105" applyNumberFormat="1" applyFont="1" applyFill="1" applyAlignment="1" applyProtection="1">
      <alignment vertical="center"/>
      <protection/>
    </xf>
    <xf numFmtId="37" fontId="30" fillId="0" borderId="0" xfId="105" applyNumberFormat="1" applyFont="1" applyBorder="1" applyAlignment="1" applyProtection="1">
      <alignment horizontal="right" vertical="center"/>
      <protection/>
    </xf>
    <xf numFmtId="181" fontId="30" fillId="0" borderId="0" xfId="105" applyNumberFormat="1" applyFont="1" applyBorder="1" applyAlignment="1">
      <alignment vertical="center"/>
      <protection/>
    </xf>
    <xf numFmtId="0" fontId="30" fillId="0" borderId="27" xfId="105" applyFont="1" applyBorder="1" applyAlignment="1">
      <alignment horizontal="centerContinuous" vertical="center"/>
      <protection/>
    </xf>
    <xf numFmtId="0" fontId="30" fillId="0" borderId="27" xfId="105" applyFont="1" applyBorder="1" applyAlignment="1">
      <alignment vertical="center"/>
      <protection/>
    </xf>
    <xf numFmtId="0" fontId="27" fillId="0" borderId="27" xfId="105" applyFont="1" applyBorder="1" applyAlignment="1">
      <alignment vertical="center"/>
      <protection/>
    </xf>
    <xf numFmtId="0" fontId="30" fillId="0" borderId="27" xfId="105" applyFont="1" applyBorder="1" applyAlignment="1">
      <alignment horizontal="right" vertical="center"/>
      <protection/>
    </xf>
    <xf numFmtId="0" fontId="28" fillId="0" borderId="0" xfId="0" applyFont="1" applyBorder="1" applyAlignment="1">
      <alignment vertical="center"/>
    </xf>
    <xf numFmtId="37" fontId="28" fillId="0" borderId="0" xfId="0" applyNumberFormat="1" applyFont="1" applyBorder="1" applyAlignment="1">
      <alignment vertical="center"/>
    </xf>
    <xf numFmtId="0" fontId="29" fillId="0" borderId="0" xfId="109" applyFont="1" applyAlignment="1">
      <alignment vertical="center"/>
      <protection/>
    </xf>
    <xf numFmtId="0" fontId="29" fillId="0" borderId="0" xfId="109" applyFont="1" applyAlignment="1">
      <alignment horizontal="centerContinuous" vertical="center"/>
      <protection/>
    </xf>
    <xf numFmtId="0" fontId="34" fillId="0" borderId="0" xfId="0" applyFont="1" applyAlignment="1">
      <alignment vertical="center"/>
    </xf>
    <xf numFmtId="0" fontId="30" fillId="0" borderId="28" xfId="109" applyFont="1" applyBorder="1" applyAlignment="1">
      <alignment vertical="center"/>
      <protection/>
    </xf>
    <xf numFmtId="0" fontId="30" fillId="0" borderId="0" xfId="109" applyFont="1" applyAlignment="1">
      <alignment vertical="center"/>
      <protection/>
    </xf>
    <xf numFmtId="37" fontId="30" fillId="0" borderId="0" xfId="109" applyNumberFormat="1" applyFont="1" applyAlignment="1" applyProtection="1">
      <alignment vertical="center"/>
      <protection/>
    </xf>
    <xf numFmtId="37" fontId="29" fillId="0" borderId="0" xfId="109" applyNumberFormat="1" applyFont="1" applyAlignment="1" applyProtection="1">
      <alignment vertical="center"/>
      <protection/>
    </xf>
    <xf numFmtId="37" fontId="29" fillId="0" borderId="33" xfId="109" applyNumberFormat="1" applyFont="1" applyBorder="1" applyAlignment="1" applyProtection="1">
      <alignment vertical="center"/>
      <protection/>
    </xf>
    <xf numFmtId="0" fontId="30" fillId="0" borderId="27" xfId="109" applyFont="1" applyBorder="1" applyAlignment="1">
      <alignment horizontal="centerContinuous" vertical="center"/>
      <protection/>
    </xf>
    <xf numFmtId="0" fontId="30" fillId="0" borderId="27" xfId="109" applyFont="1" applyBorder="1" applyAlignment="1">
      <alignment horizontal="left" vertical="center"/>
      <protection/>
    </xf>
    <xf numFmtId="0" fontId="30" fillId="0" borderId="0" xfId="109" applyFont="1" applyBorder="1" applyAlignment="1">
      <alignment horizontal="right" vertical="center"/>
      <protection/>
    </xf>
    <xf numFmtId="0" fontId="30" fillId="0" borderId="0" xfId="109" applyFont="1" applyBorder="1" applyAlignment="1">
      <alignment vertical="center"/>
      <protection/>
    </xf>
    <xf numFmtId="0" fontId="30" fillId="0" borderId="0" xfId="105" applyFont="1" applyAlignment="1">
      <alignment horizontal="distributed" vertical="center"/>
      <protection/>
    </xf>
    <xf numFmtId="0" fontId="29" fillId="0" borderId="21" xfId="105" applyFont="1" applyBorder="1" applyAlignment="1">
      <alignment horizontal="distributed" vertical="center"/>
      <protection/>
    </xf>
    <xf numFmtId="0" fontId="30" fillId="0" borderId="22" xfId="105" applyFont="1" applyBorder="1" applyAlignment="1">
      <alignment horizontal="distributed" vertical="center"/>
      <protection/>
    </xf>
    <xf numFmtId="0" fontId="30" fillId="0" borderId="36" xfId="105" applyFont="1" applyBorder="1" applyAlignment="1">
      <alignment horizontal="distributed" vertical="center"/>
      <protection/>
    </xf>
    <xf numFmtId="0" fontId="30" fillId="0" borderId="23" xfId="105" applyFont="1" applyBorder="1" applyAlignment="1">
      <alignment horizontal="distributed" vertical="center"/>
      <protection/>
    </xf>
    <xf numFmtId="0" fontId="30" fillId="0" borderId="22" xfId="105" applyFont="1" applyBorder="1" applyAlignment="1">
      <alignment horizontal="distributed" vertical="center" shrinkToFit="1"/>
      <protection/>
    </xf>
    <xf numFmtId="0" fontId="30" fillId="0" borderId="25" xfId="105" applyFont="1" applyBorder="1" applyAlignment="1">
      <alignment horizontal="distributed" vertical="center" shrinkToFit="1"/>
      <protection/>
    </xf>
    <xf numFmtId="0" fontId="30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30" fillId="0" borderId="0" xfId="106" applyFont="1" applyAlignment="1">
      <alignment horizontal="centerContinuous" vertical="center"/>
      <protection/>
    </xf>
    <xf numFmtId="0" fontId="29" fillId="0" borderId="0" xfId="106" applyFont="1" applyAlignment="1">
      <alignment horizontal="left" vertical="center"/>
      <protection/>
    </xf>
    <xf numFmtId="0" fontId="30" fillId="0" borderId="0" xfId="106" applyFont="1" applyAlignment="1">
      <alignment vertical="center"/>
      <protection/>
    </xf>
    <xf numFmtId="0" fontId="27" fillId="0" borderId="0" xfId="106" applyFont="1" applyAlignment="1">
      <alignment vertical="center"/>
      <protection/>
    </xf>
    <xf numFmtId="0" fontId="30" fillId="0" borderId="28" xfId="106" applyFont="1" applyBorder="1" applyAlignment="1">
      <alignment vertical="center"/>
      <protection/>
    </xf>
    <xf numFmtId="0" fontId="30" fillId="0" borderId="28" xfId="106" applyFont="1" applyBorder="1" applyAlignment="1">
      <alignment horizontal="right" vertical="center"/>
      <protection/>
    </xf>
    <xf numFmtId="0" fontId="30" fillId="0" borderId="37" xfId="106" applyFont="1" applyBorder="1" applyAlignment="1">
      <alignment vertical="center" shrinkToFit="1"/>
      <protection/>
    </xf>
    <xf numFmtId="199" fontId="30" fillId="0" borderId="23" xfId="106" applyNumberFormat="1" applyFont="1" applyBorder="1" applyAlignment="1" applyProtection="1">
      <alignment vertical="center"/>
      <protection/>
    </xf>
    <xf numFmtId="181" fontId="30" fillId="0" borderId="0" xfId="106" applyNumberFormat="1" applyFont="1" applyAlignment="1">
      <alignment vertical="center"/>
      <protection/>
    </xf>
    <xf numFmtId="37" fontId="30" fillId="0" borderId="0" xfId="106" applyNumberFormat="1" applyFont="1" applyAlignment="1" applyProtection="1">
      <alignment vertical="center"/>
      <protection/>
    </xf>
    <xf numFmtId="37" fontId="29" fillId="0" borderId="0" xfId="106" applyNumberFormat="1" applyFont="1" applyAlignment="1" applyProtection="1">
      <alignment vertical="center"/>
      <protection/>
    </xf>
    <xf numFmtId="181" fontId="30" fillId="0" borderId="0" xfId="106" applyNumberFormat="1" applyFont="1" applyAlignment="1" applyProtection="1">
      <alignment vertical="center"/>
      <protection/>
    </xf>
    <xf numFmtId="181" fontId="30" fillId="0" borderId="0" xfId="105" applyNumberFormat="1" applyFont="1" applyAlignment="1" applyProtection="1">
      <alignment horizontal="right" vertical="center"/>
      <protection/>
    </xf>
    <xf numFmtId="0" fontId="30" fillId="0" borderId="27" xfId="106" applyFont="1" applyBorder="1" applyAlignment="1">
      <alignment horizontal="centerContinuous" vertical="center"/>
      <protection/>
    </xf>
    <xf numFmtId="0" fontId="27" fillId="0" borderId="27" xfId="106" applyFont="1" applyBorder="1" applyAlignment="1">
      <alignment vertical="center"/>
      <protection/>
    </xf>
    <xf numFmtId="0" fontId="30" fillId="0" borderId="27" xfId="106" applyFont="1" applyBorder="1" applyAlignment="1">
      <alignment vertical="center"/>
      <protection/>
    </xf>
    <xf numFmtId="0" fontId="30" fillId="0" borderId="27" xfId="106" applyFont="1" applyBorder="1" applyAlignment="1">
      <alignment horizontal="right" vertical="center"/>
      <protection/>
    </xf>
    <xf numFmtId="49" fontId="31" fillId="0" borderId="23" xfId="105" applyNumberFormat="1" applyFont="1" applyBorder="1" applyAlignment="1">
      <alignment horizontal="center" vertical="center"/>
      <protection/>
    </xf>
    <xf numFmtId="49" fontId="31" fillId="0" borderId="38" xfId="105" applyNumberFormat="1" applyFont="1" applyBorder="1" applyAlignment="1">
      <alignment horizontal="center" vertical="center" shrinkToFit="1"/>
      <protection/>
    </xf>
    <xf numFmtId="0" fontId="31" fillId="0" borderId="22" xfId="105" applyFont="1" applyBorder="1" applyAlignment="1">
      <alignment horizontal="center" vertical="center" shrinkToFit="1"/>
      <protection/>
    </xf>
    <xf numFmtId="0" fontId="2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0" borderId="28" xfId="108" applyFont="1" applyFill="1" applyBorder="1" applyAlignment="1" applyProtection="1">
      <alignment horizontal="centerContinuous" vertical="center"/>
      <protection/>
    </xf>
    <xf numFmtId="0" fontId="30" fillId="0" borderId="28" xfId="108" applyFont="1" applyFill="1" applyBorder="1" applyAlignment="1" applyProtection="1">
      <alignment horizontal="right" vertical="center"/>
      <protection/>
    </xf>
    <xf numFmtId="0" fontId="30" fillId="0" borderId="0" xfId="108" applyFont="1" applyFill="1" applyAlignment="1" applyProtection="1">
      <alignment horizontal="center" vertical="center"/>
      <protection/>
    </xf>
    <xf numFmtId="0" fontId="30" fillId="0" borderId="27" xfId="108" applyFont="1" applyFill="1" applyBorder="1" applyAlignment="1" applyProtection="1">
      <alignment vertical="center"/>
      <protection/>
    </xf>
    <xf numFmtId="0" fontId="30" fillId="0" borderId="27" xfId="108" applyFont="1" applyFill="1" applyBorder="1" applyAlignment="1" applyProtection="1">
      <alignment horizontal="right" vertical="center"/>
      <protection/>
    </xf>
    <xf numFmtId="0" fontId="30" fillId="0" borderId="0" xfId="108" applyFont="1" applyFill="1" applyBorder="1" applyAlignment="1" applyProtection="1">
      <alignment horizontal="right" vertical="center"/>
      <protection/>
    </xf>
    <xf numFmtId="0" fontId="30" fillId="0" borderId="0" xfId="108" applyFont="1" applyFill="1" applyAlignment="1" applyProtection="1">
      <alignment vertical="center"/>
      <protection/>
    </xf>
    <xf numFmtId="0" fontId="30" fillId="0" borderId="28" xfId="107" applyFont="1" applyFill="1" applyBorder="1" applyAlignment="1" applyProtection="1">
      <alignment horizontal="right" vertical="center"/>
      <protection/>
    </xf>
    <xf numFmtId="0" fontId="29" fillId="0" borderId="0" xfId="108" applyFont="1" applyFill="1" applyAlignment="1" applyProtection="1">
      <alignment vertical="center"/>
      <protection/>
    </xf>
    <xf numFmtId="0" fontId="30" fillId="0" borderId="28" xfId="108" applyFont="1" applyFill="1" applyBorder="1" applyAlignment="1" applyProtection="1">
      <alignment vertical="center"/>
      <protection/>
    </xf>
    <xf numFmtId="0" fontId="30" fillId="0" borderId="20" xfId="108" applyFont="1" applyFill="1" applyBorder="1" applyAlignment="1" applyProtection="1">
      <alignment vertical="center"/>
      <protection/>
    </xf>
    <xf numFmtId="0" fontId="30" fillId="0" borderId="0" xfId="108" applyFont="1" applyFill="1" applyAlignment="1" applyProtection="1">
      <alignment horizontal="right" vertical="center"/>
      <protection/>
    </xf>
    <xf numFmtId="189" fontId="30" fillId="0" borderId="23" xfId="108" applyNumberFormat="1" applyFont="1" applyFill="1" applyBorder="1" applyAlignment="1" applyProtection="1">
      <alignment horizontal="right" vertical="center"/>
      <protection/>
    </xf>
    <xf numFmtId="189" fontId="30" fillId="0" borderId="0" xfId="108" applyNumberFormat="1" applyFont="1" applyFill="1" applyAlignment="1" applyProtection="1">
      <alignment horizontal="right" vertical="center"/>
      <protection/>
    </xf>
    <xf numFmtId="189" fontId="30" fillId="0" borderId="0" xfId="108" applyNumberFormat="1" applyFont="1" applyFill="1" applyBorder="1" applyAlignment="1" applyProtection="1">
      <alignment horizontal="right" vertical="center"/>
      <protection/>
    </xf>
    <xf numFmtId="0" fontId="28" fillId="0" borderId="27" xfId="108" applyFont="1" applyFill="1" applyBorder="1" applyAlignment="1" applyProtection="1">
      <alignment vertical="center"/>
      <protection/>
    </xf>
    <xf numFmtId="0" fontId="29" fillId="0" borderId="0" xfId="107" applyFont="1" applyFill="1" applyAlignment="1" applyProtection="1">
      <alignment vertical="center"/>
      <protection/>
    </xf>
    <xf numFmtId="0" fontId="30" fillId="0" borderId="0" xfId="107" applyFont="1" applyFill="1" applyBorder="1" applyAlignment="1" applyProtection="1">
      <alignment vertical="center"/>
      <protection/>
    </xf>
    <xf numFmtId="0" fontId="30" fillId="0" borderId="28" xfId="107" applyFont="1" applyFill="1" applyBorder="1" applyAlignment="1" applyProtection="1">
      <alignment vertical="center"/>
      <protection/>
    </xf>
    <xf numFmtId="0" fontId="30" fillId="0" borderId="0" xfId="107" applyFont="1" applyFill="1" applyBorder="1" applyAlignment="1">
      <alignment horizontal="right" vertical="center"/>
      <protection/>
    </xf>
    <xf numFmtId="0" fontId="30" fillId="0" borderId="27" xfId="107" applyFont="1" applyFill="1" applyBorder="1" applyAlignment="1" applyProtection="1">
      <alignment vertical="center"/>
      <protection/>
    </xf>
    <xf numFmtId="0" fontId="30" fillId="0" borderId="27" xfId="107" applyFont="1" applyFill="1" applyBorder="1" applyAlignment="1" applyProtection="1">
      <alignment horizontal="right" vertical="center"/>
      <protection locked="0"/>
    </xf>
    <xf numFmtId="49" fontId="30" fillId="0" borderId="36" xfId="108" applyNumberFormat="1" applyFont="1" applyFill="1" applyBorder="1" applyAlignment="1" applyProtection="1">
      <alignment horizontal="distributed" vertical="center"/>
      <protection/>
    </xf>
    <xf numFmtId="0" fontId="30" fillId="0" borderId="34" xfId="108" applyFont="1" applyFill="1" applyBorder="1" applyAlignment="1" applyProtection="1">
      <alignment horizontal="distributed" vertical="center"/>
      <protection/>
    </xf>
    <xf numFmtId="0" fontId="29" fillId="0" borderId="34" xfId="108" applyFont="1" applyFill="1" applyBorder="1" applyAlignment="1" applyProtection="1">
      <alignment horizontal="distributed" vertical="center"/>
      <protection/>
    </xf>
    <xf numFmtId="0" fontId="30" fillId="0" borderId="33" xfId="107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33" xfId="0" applyFont="1" applyFill="1" applyBorder="1" applyAlignment="1">
      <alignment vertical="center"/>
    </xf>
    <xf numFmtId="0" fontId="30" fillId="0" borderId="39" xfId="107" applyFont="1" applyFill="1" applyBorder="1" applyAlignment="1" applyProtection="1">
      <alignment vertical="center"/>
      <protection/>
    </xf>
    <xf numFmtId="0" fontId="30" fillId="0" borderId="0" xfId="0" applyFont="1" applyFill="1" applyAlignment="1">
      <alignment horizontal="right" vertical="center"/>
    </xf>
    <xf numFmtId="0" fontId="30" fillId="0" borderId="28" xfId="109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30" fillId="0" borderId="24" xfId="105" applyFont="1" applyBorder="1" applyAlignment="1">
      <alignment horizontal="distributed" vertical="center" shrinkToFit="1"/>
      <protection/>
    </xf>
    <xf numFmtId="0" fontId="30" fillId="0" borderId="0" xfId="109" applyFont="1" applyAlignment="1">
      <alignment horizontal="distributed" vertical="center"/>
      <protection/>
    </xf>
    <xf numFmtId="0" fontId="30" fillId="0" borderId="0" xfId="109" applyFont="1" applyBorder="1" applyAlignment="1">
      <alignment horizontal="center" vertical="center"/>
      <protection/>
    </xf>
    <xf numFmtId="0" fontId="30" fillId="0" borderId="23" xfId="106" applyFont="1" applyBorder="1" applyAlignment="1">
      <alignment horizontal="distributed" vertical="center" shrinkToFit="1"/>
      <protection/>
    </xf>
    <xf numFmtId="0" fontId="30" fillId="0" borderId="24" xfId="106" applyFont="1" applyBorder="1" applyAlignment="1">
      <alignment horizontal="distributed" vertical="center" shrinkToFit="1"/>
      <protection/>
    </xf>
    <xf numFmtId="0" fontId="30" fillId="0" borderId="22" xfId="106" applyFont="1" applyBorder="1" applyAlignment="1">
      <alignment horizontal="distributed" vertical="center" shrinkToFit="1"/>
      <protection/>
    </xf>
    <xf numFmtId="0" fontId="30" fillId="0" borderId="25" xfId="106" applyFont="1" applyBorder="1" applyAlignment="1">
      <alignment horizontal="distributed" vertical="center" shrinkToFit="1"/>
      <protection/>
    </xf>
    <xf numFmtId="0" fontId="29" fillId="0" borderId="33" xfId="109" applyFont="1" applyBorder="1" applyAlignment="1">
      <alignment horizontal="distributed" vertical="center"/>
      <protection/>
    </xf>
    <xf numFmtId="37" fontId="30" fillId="0" borderId="0" xfId="109" applyNumberFormat="1" applyFont="1" applyBorder="1" applyAlignment="1" applyProtection="1">
      <alignment vertical="center"/>
      <protection/>
    </xf>
    <xf numFmtId="37" fontId="29" fillId="0" borderId="0" xfId="109" applyNumberFormat="1" applyFont="1" applyBorder="1" applyAlignment="1" applyProtection="1">
      <alignment vertical="center"/>
      <protection/>
    </xf>
    <xf numFmtId="0" fontId="30" fillId="0" borderId="37" xfId="109" applyFont="1" applyBorder="1" applyAlignment="1">
      <alignment vertical="center"/>
      <protection/>
    </xf>
    <xf numFmtId="0" fontId="30" fillId="0" borderId="23" xfId="109" applyFont="1" applyBorder="1" applyAlignment="1">
      <alignment horizontal="distributed" vertical="center"/>
      <protection/>
    </xf>
    <xf numFmtId="0" fontId="29" fillId="0" borderId="40" xfId="109" applyFont="1" applyBorder="1" applyAlignment="1">
      <alignment horizontal="distributed" vertical="center"/>
      <protection/>
    </xf>
    <xf numFmtId="0" fontId="30" fillId="0" borderId="41" xfId="107" applyFont="1" applyFill="1" applyBorder="1" applyAlignment="1" applyProtection="1">
      <alignment vertical="center"/>
      <protection/>
    </xf>
    <xf numFmtId="0" fontId="32" fillId="0" borderId="29" xfId="107" applyFont="1" applyFill="1" applyBorder="1" applyAlignment="1" applyProtection="1">
      <alignment vertical="center"/>
      <protection/>
    </xf>
    <xf numFmtId="0" fontId="35" fillId="0" borderId="29" xfId="107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9" fillId="0" borderId="0" xfId="107" applyFont="1" applyFill="1" applyBorder="1" applyAlignment="1" applyProtection="1">
      <alignment vertical="center"/>
      <protection/>
    </xf>
    <xf numFmtId="0" fontId="30" fillId="0" borderId="42" xfId="109" applyFont="1" applyBorder="1" applyAlignment="1">
      <alignment horizontal="center" vertical="center"/>
      <protection/>
    </xf>
    <xf numFmtId="0" fontId="30" fillId="0" borderId="43" xfId="104" applyFont="1" applyFill="1" applyBorder="1" applyAlignment="1">
      <alignment vertical="center"/>
      <protection/>
    </xf>
    <xf numFmtId="0" fontId="30" fillId="0" borderId="44" xfId="104" applyFont="1" applyFill="1" applyBorder="1" applyAlignment="1">
      <alignment horizontal="center" vertical="center"/>
      <protection/>
    </xf>
    <xf numFmtId="0" fontId="30" fillId="0" borderId="45" xfId="104" applyFont="1" applyFill="1" applyBorder="1" applyAlignment="1">
      <alignment vertical="center"/>
      <protection/>
    </xf>
    <xf numFmtId="0" fontId="30" fillId="0" borderId="25" xfId="104" applyFont="1" applyFill="1" applyBorder="1" applyAlignment="1">
      <alignment horizontal="center" vertical="center"/>
      <protection/>
    </xf>
    <xf numFmtId="0" fontId="30" fillId="0" borderId="24" xfId="105" applyFont="1" applyBorder="1" applyAlignment="1">
      <alignment horizontal="distributed" vertical="center"/>
      <protection/>
    </xf>
    <xf numFmtId="49" fontId="31" fillId="0" borderId="25" xfId="105" applyNumberFormat="1" applyFont="1" applyBorder="1" applyAlignment="1">
      <alignment horizontal="center" vertical="center" shrinkToFit="1"/>
      <protection/>
    </xf>
    <xf numFmtId="0" fontId="30" fillId="0" borderId="0" xfId="0" applyFont="1" applyAlignment="1">
      <alignment vertical="center"/>
    </xf>
    <xf numFmtId="37" fontId="36" fillId="0" borderId="0" xfId="104" applyNumberFormat="1" applyFont="1" applyFill="1" applyBorder="1" applyAlignment="1" applyProtection="1">
      <alignment vertical="center"/>
      <protection/>
    </xf>
    <xf numFmtId="37" fontId="36" fillId="0" borderId="0" xfId="104" applyNumberFormat="1" applyFont="1" applyFill="1" applyAlignment="1" applyProtection="1">
      <alignment horizontal="right" vertical="center"/>
      <protection/>
    </xf>
    <xf numFmtId="37" fontId="36" fillId="0" borderId="0" xfId="104" applyNumberFormat="1" applyFont="1" applyFill="1" applyAlignment="1">
      <alignment horizontal="right" vertical="center"/>
      <protection/>
    </xf>
    <xf numFmtId="37" fontId="36" fillId="0" borderId="0" xfId="104" applyNumberFormat="1" applyFont="1" applyFill="1" applyAlignment="1" applyProtection="1">
      <alignment vertical="center"/>
      <protection/>
    </xf>
    <xf numFmtId="182" fontId="36" fillId="0" borderId="0" xfId="104" applyNumberFormat="1" applyFont="1" applyFill="1" applyAlignment="1" applyProtection="1">
      <alignment vertical="center"/>
      <protection/>
    </xf>
    <xf numFmtId="37" fontId="36" fillId="0" borderId="23" xfId="104" applyNumberFormat="1" applyFont="1" applyFill="1" applyBorder="1" applyAlignment="1" applyProtection="1">
      <alignment vertical="center"/>
      <protection/>
    </xf>
    <xf numFmtId="37" fontId="36" fillId="0" borderId="0" xfId="104" applyNumberFormat="1" applyFont="1" applyFill="1" applyBorder="1" applyAlignment="1">
      <alignment horizontal="right" vertical="center"/>
      <protection/>
    </xf>
    <xf numFmtId="37" fontId="36" fillId="0" borderId="26" xfId="104" applyNumberFormat="1" applyFont="1" applyFill="1" applyBorder="1" applyAlignment="1" applyProtection="1">
      <alignment vertical="center"/>
      <protection/>
    </xf>
    <xf numFmtId="37" fontId="36" fillId="0" borderId="0" xfId="104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189" fontId="29" fillId="0" borderId="32" xfId="108" applyNumberFormat="1" applyFont="1" applyFill="1" applyBorder="1" applyAlignment="1" applyProtection="1">
      <alignment horizontal="right" vertical="center"/>
      <protection/>
    </xf>
    <xf numFmtId="189" fontId="29" fillId="0" borderId="33" xfId="108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9" fillId="0" borderId="31" xfId="105" applyFont="1" applyBorder="1" applyAlignment="1">
      <alignment horizontal="right" vertical="center"/>
      <protection/>
    </xf>
    <xf numFmtId="37" fontId="29" fillId="0" borderId="0" xfId="105" applyNumberFormat="1" applyFont="1" applyBorder="1" applyAlignment="1" applyProtection="1">
      <alignment horizontal="right" vertical="center"/>
      <protection/>
    </xf>
    <xf numFmtId="0" fontId="32" fillId="0" borderId="37" xfId="104" applyFont="1" applyFill="1" applyBorder="1" applyAlignment="1">
      <alignment horizontal="right" vertical="center"/>
      <protection/>
    </xf>
    <xf numFmtId="0" fontId="32" fillId="0" borderId="31" xfId="104" applyFont="1" applyFill="1" applyBorder="1" applyAlignment="1">
      <alignment horizontal="right" vertical="center"/>
      <protection/>
    </xf>
    <xf numFmtId="0" fontId="32" fillId="0" borderId="31" xfId="104" applyFont="1" applyFill="1" applyBorder="1" applyAlignment="1">
      <alignment vertical="center"/>
      <protection/>
    </xf>
    <xf numFmtId="0" fontId="32" fillId="0" borderId="37" xfId="105" applyFont="1" applyBorder="1" applyAlignment="1">
      <alignment horizontal="right"/>
      <protection/>
    </xf>
    <xf numFmtId="0" fontId="32" fillId="0" borderId="31" xfId="105" applyFont="1" applyBorder="1" applyAlignment="1">
      <alignment horizontal="right"/>
      <protection/>
    </xf>
    <xf numFmtId="37" fontId="32" fillId="0" borderId="23" xfId="105" applyNumberFormat="1" applyFont="1" applyBorder="1" applyAlignment="1" applyProtection="1">
      <alignment horizontal="right"/>
      <protection/>
    </xf>
    <xf numFmtId="181" fontId="32" fillId="0" borderId="0" xfId="105" applyNumberFormat="1" applyFont="1" applyBorder="1" applyAlignment="1" applyProtection="1">
      <alignment horizontal="right"/>
      <protection/>
    </xf>
    <xf numFmtId="0" fontId="32" fillId="0" borderId="0" xfId="109" applyFont="1" applyBorder="1" applyAlignment="1">
      <alignment horizontal="right"/>
      <protection/>
    </xf>
    <xf numFmtId="0" fontId="32" fillId="0" borderId="23" xfId="108" applyFont="1" applyFill="1" applyBorder="1" applyAlignment="1" applyProtection="1">
      <alignment horizontal="right"/>
      <protection/>
    </xf>
    <xf numFmtId="0" fontId="32" fillId="0" borderId="0" xfId="108" applyFont="1" applyFill="1" applyAlignment="1" applyProtection="1">
      <alignment horizontal="right"/>
      <protection/>
    </xf>
    <xf numFmtId="0" fontId="25" fillId="0" borderId="0" xfId="0" applyFont="1" applyAlignment="1">
      <alignment horizontal="distributed" vertical="center"/>
    </xf>
    <xf numFmtId="0" fontId="30" fillId="0" borderId="0" xfId="104" applyFont="1" applyFill="1" applyAlignment="1">
      <alignment horizontal="distributed" vertical="center" shrinkToFit="1"/>
      <protection/>
    </xf>
    <xf numFmtId="0" fontId="30" fillId="0" borderId="34" xfId="104" applyFont="1" applyFill="1" applyBorder="1" applyAlignment="1">
      <alignment horizontal="distributed" vertical="center" shrinkToFit="1"/>
      <protection/>
    </xf>
    <xf numFmtId="0" fontId="30" fillId="0" borderId="36" xfId="104" applyFont="1" applyFill="1" applyBorder="1" applyAlignment="1">
      <alignment horizontal="distributed" vertical="center" shrinkToFit="1"/>
      <protection/>
    </xf>
    <xf numFmtId="49" fontId="30" fillId="0" borderId="34" xfId="0" applyNumberFormat="1" applyFont="1" applyBorder="1" applyAlignment="1">
      <alignment horizontal="distributed" vertical="center"/>
    </xf>
    <xf numFmtId="0" fontId="33" fillId="0" borderId="34" xfId="104" applyFont="1" applyFill="1" applyBorder="1" applyAlignment="1">
      <alignment horizontal="distributed" vertical="center" shrinkToFit="1"/>
      <protection/>
    </xf>
    <xf numFmtId="0" fontId="30" fillId="0" borderId="29" xfId="104" applyFont="1" applyFill="1" applyBorder="1" applyAlignment="1">
      <alignment horizontal="center" vertical="center"/>
      <protection/>
    </xf>
    <xf numFmtId="0" fontId="30" fillId="0" borderId="19" xfId="104" applyFont="1" applyFill="1" applyBorder="1" applyAlignment="1">
      <alignment horizontal="center" vertical="center"/>
      <protection/>
    </xf>
    <xf numFmtId="0" fontId="30" fillId="0" borderId="46" xfId="104" applyFont="1" applyFill="1" applyBorder="1" applyAlignment="1">
      <alignment horizontal="center" vertical="center"/>
      <protection/>
    </xf>
    <xf numFmtId="0" fontId="30" fillId="0" borderId="42" xfId="104" applyFont="1" applyFill="1" applyBorder="1" applyAlignment="1">
      <alignment horizontal="center" vertical="center"/>
      <protection/>
    </xf>
    <xf numFmtId="0" fontId="30" fillId="0" borderId="47" xfId="104" applyFont="1" applyFill="1" applyBorder="1" applyAlignment="1">
      <alignment horizontal="center" vertical="center"/>
      <protection/>
    </xf>
    <xf numFmtId="0" fontId="30" fillId="0" borderId="45" xfId="104" applyFont="1" applyFill="1" applyBorder="1" applyAlignment="1">
      <alignment horizontal="center" vertical="center"/>
      <protection/>
    </xf>
    <xf numFmtId="0" fontId="30" fillId="0" borderId="22" xfId="104" applyFont="1" applyFill="1" applyBorder="1" applyAlignment="1">
      <alignment horizontal="distributed" vertical="center"/>
      <protection/>
    </xf>
    <xf numFmtId="0" fontId="30" fillId="0" borderId="0" xfId="104" applyFont="1" applyFill="1" applyBorder="1" applyAlignment="1">
      <alignment horizontal="center" vertical="center" shrinkToFit="1"/>
      <protection/>
    </xf>
    <xf numFmtId="0" fontId="30" fillId="0" borderId="36" xfId="104" applyFont="1" applyFill="1" applyBorder="1" applyAlignment="1">
      <alignment horizontal="center" vertical="center" shrinkToFit="1"/>
      <protection/>
    </xf>
    <xf numFmtId="0" fontId="29" fillId="0" borderId="0" xfId="104" applyFont="1" applyFill="1" applyAlignment="1">
      <alignment horizontal="distributed" vertical="center" shrinkToFit="1"/>
      <protection/>
    </xf>
    <xf numFmtId="0" fontId="29" fillId="0" borderId="36" xfId="104" applyFont="1" applyFill="1" applyBorder="1" applyAlignment="1">
      <alignment horizontal="distributed" vertical="center" shrinkToFit="1"/>
      <protection/>
    </xf>
    <xf numFmtId="0" fontId="31" fillId="0" borderId="0" xfId="104" applyFont="1" applyFill="1" applyAlignment="1">
      <alignment horizontal="distributed" vertical="center" shrinkToFit="1"/>
      <protection/>
    </xf>
    <xf numFmtId="0" fontId="31" fillId="0" borderId="36" xfId="104" applyFont="1" applyFill="1" applyBorder="1" applyAlignment="1">
      <alignment horizontal="distributed" vertical="center" shrinkToFit="1"/>
      <protection/>
    </xf>
    <xf numFmtId="0" fontId="29" fillId="0" borderId="0" xfId="104" applyFont="1" applyFill="1" applyAlignment="1">
      <alignment horizontal="left" vertical="center"/>
      <protection/>
    </xf>
    <xf numFmtId="0" fontId="30" fillId="0" borderId="22" xfId="104" applyFont="1" applyFill="1" applyBorder="1" applyAlignment="1">
      <alignment horizontal="distributed" vertical="center" shrinkToFit="1"/>
      <protection/>
    </xf>
    <xf numFmtId="0" fontId="30" fillId="0" borderId="22" xfId="0" applyFont="1" applyBorder="1" applyAlignment="1">
      <alignment horizontal="distributed" vertical="center" shrinkToFit="1"/>
    </xf>
    <xf numFmtId="0" fontId="30" fillId="0" borderId="22" xfId="0" applyFont="1" applyBorder="1" applyAlignment="1">
      <alignment horizontal="distributed" vertical="center"/>
    </xf>
    <xf numFmtId="0" fontId="30" fillId="0" borderId="24" xfId="104" applyFont="1" applyFill="1" applyBorder="1" applyAlignment="1">
      <alignment horizontal="distributed" vertical="center" wrapText="1"/>
      <protection/>
    </xf>
    <xf numFmtId="0" fontId="30" fillId="0" borderId="22" xfId="104" applyFont="1" applyFill="1" applyBorder="1" applyAlignment="1">
      <alignment horizontal="distributed" vertical="center" wrapText="1"/>
      <protection/>
    </xf>
    <xf numFmtId="0" fontId="30" fillId="0" borderId="25" xfId="104" applyFont="1" applyFill="1" applyBorder="1" applyAlignment="1">
      <alignment horizontal="distributed" vertical="center" wrapText="1"/>
      <protection/>
    </xf>
    <xf numFmtId="0" fontId="30" fillId="0" borderId="22" xfId="104" applyFont="1" applyFill="1" applyBorder="1" applyAlignment="1">
      <alignment horizontal="center" vertical="center" shrinkToFit="1"/>
      <protection/>
    </xf>
    <xf numFmtId="0" fontId="30" fillId="0" borderId="22" xfId="0" applyFont="1" applyBorder="1" applyAlignment="1">
      <alignment vertical="center" shrinkToFit="1"/>
    </xf>
    <xf numFmtId="0" fontId="30" fillId="0" borderId="22" xfId="104" applyFont="1" applyFill="1" applyBorder="1" applyAlignment="1">
      <alignment horizontal="center" vertical="center"/>
      <protection/>
    </xf>
    <xf numFmtId="0" fontId="30" fillId="0" borderId="22" xfId="0" applyFont="1" applyBorder="1" applyAlignment="1">
      <alignment vertical="center"/>
    </xf>
    <xf numFmtId="0" fontId="30" fillId="0" borderId="30" xfId="104" applyFont="1" applyFill="1" applyBorder="1" applyAlignment="1">
      <alignment horizontal="center" vertical="center" wrapText="1" shrinkToFit="1"/>
      <protection/>
    </xf>
    <xf numFmtId="0" fontId="30" fillId="0" borderId="43" xfId="104" applyFont="1" applyFill="1" applyBorder="1" applyAlignment="1">
      <alignment horizontal="center" vertical="center" wrapText="1" shrinkToFit="1"/>
      <protection/>
    </xf>
    <xf numFmtId="0" fontId="30" fillId="0" borderId="0" xfId="104" applyFont="1" applyFill="1" applyBorder="1" applyAlignment="1">
      <alignment horizontal="center" vertical="center" wrapText="1" shrinkToFit="1"/>
      <protection/>
    </xf>
    <xf numFmtId="0" fontId="30" fillId="0" borderId="36" xfId="104" applyFont="1" applyFill="1" applyBorder="1" applyAlignment="1">
      <alignment horizontal="center" vertical="center" wrapText="1" shrinkToFit="1"/>
      <protection/>
    </xf>
    <xf numFmtId="0" fontId="30" fillId="0" borderId="20" xfId="104" applyFont="1" applyFill="1" applyBorder="1" applyAlignment="1">
      <alignment horizontal="center" vertical="center" wrapText="1" shrinkToFit="1"/>
      <protection/>
    </xf>
    <xf numFmtId="0" fontId="30" fillId="0" borderId="38" xfId="104" applyFont="1" applyFill="1" applyBorder="1" applyAlignment="1">
      <alignment horizontal="center" vertical="center" wrapText="1" shrinkToFit="1"/>
      <protection/>
    </xf>
    <xf numFmtId="0" fontId="30" fillId="0" borderId="29" xfId="104" applyFont="1" applyFill="1" applyBorder="1" applyAlignment="1">
      <alignment horizontal="distributed" vertical="center"/>
      <protection/>
    </xf>
    <xf numFmtId="0" fontId="30" fillId="0" borderId="46" xfId="104" applyFont="1" applyFill="1" applyBorder="1" applyAlignment="1">
      <alignment horizontal="distributed" vertical="center"/>
      <protection/>
    </xf>
    <xf numFmtId="0" fontId="29" fillId="0" borderId="37" xfId="105" applyFont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/>
    </xf>
    <xf numFmtId="0" fontId="30" fillId="0" borderId="48" xfId="105" applyFont="1" applyBorder="1" applyAlignment="1">
      <alignment horizontal="distributed" vertical="center" shrinkToFit="1"/>
      <protection/>
    </xf>
    <xf numFmtId="0" fontId="30" fillId="0" borderId="36" xfId="105" applyFont="1" applyBorder="1" applyAlignment="1">
      <alignment horizontal="distributed" vertical="center" shrinkToFit="1"/>
      <protection/>
    </xf>
    <xf numFmtId="0" fontId="30" fillId="0" borderId="38" xfId="105" applyFont="1" applyBorder="1" applyAlignment="1">
      <alignment horizontal="distributed" vertical="center" shrinkToFit="1"/>
      <protection/>
    </xf>
    <xf numFmtId="0" fontId="30" fillId="0" borderId="24" xfId="105" applyFont="1" applyBorder="1" applyAlignment="1">
      <alignment horizontal="center" vertical="center"/>
      <protection/>
    </xf>
    <xf numFmtId="0" fontId="28" fillId="0" borderId="25" xfId="0" applyFont="1" applyBorder="1" applyAlignment="1">
      <alignment horizontal="center" vertical="center"/>
    </xf>
    <xf numFmtId="0" fontId="30" fillId="0" borderId="29" xfId="105" applyFont="1" applyBorder="1" applyAlignment="1">
      <alignment horizontal="distributed" vertical="center"/>
      <protection/>
    </xf>
    <xf numFmtId="0" fontId="30" fillId="0" borderId="46" xfId="105" applyFont="1" applyBorder="1" applyAlignment="1">
      <alignment horizontal="distributed" vertical="center"/>
      <protection/>
    </xf>
    <xf numFmtId="0" fontId="30" fillId="0" borderId="0" xfId="105" applyFont="1" applyAlignment="1">
      <alignment horizontal="center" vertical="center"/>
      <protection/>
    </xf>
    <xf numFmtId="0" fontId="30" fillId="0" borderId="36" xfId="105" applyFont="1" applyBorder="1" applyAlignment="1">
      <alignment horizontal="center" vertical="center"/>
      <protection/>
    </xf>
    <xf numFmtId="0" fontId="30" fillId="0" borderId="48" xfId="106" applyFont="1" applyBorder="1" applyAlignment="1">
      <alignment horizontal="distributed" vertical="center"/>
      <protection/>
    </xf>
    <xf numFmtId="0" fontId="30" fillId="0" borderId="36" xfId="106" applyFont="1" applyBorder="1" applyAlignment="1">
      <alignment horizontal="distributed" vertical="center"/>
      <protection/>
    </xf>
    <xf numFmtId="0" fontId="30" fillId="0" borderId="38" xfId="106" applyFont="1" applyBorder="1" applyAlignment="1">
      <alignment horizontal="distributed" vertical="center"/>
      <protection/>
    </xf>
    <xf numFmtId="0" fontId="30" fillId="0" borderId="49" xfId="106" applyFont="1" applyBorder="1" applyAlignment="1">
      <alignment horizontal="distributed" vertical="center"/>
      <protection/>
    </xf>
    <xf numFmtId="0" fontId="30" fillId="0" borderId="49" xfId="105" applyFont="1" applyBorder="1" applyAlignment="1">
      <alignment horizontal="distributed" vertical="center" shrinkToFit="1"/>
      <protection/>
    </xf>
    <xf numFmtId="0" fontId="30" fillId="0" borderId="48" xfId="108" applyFont="1" applyFill="1" applyBorder="1" applyAlignment="1" applyProtection="1">
      <alignment horizontal="center" vertical="center" wrapText="1"/>
      <protection/>
    </xf>
    <xf numFmtId="0" fontId="30" fillId="0" borderId="36" xfId="108" applyFont="1" applyFill="1" applyBorder="1" applyAlignment="1" applyProtection="1">
      <alignment horizontal="center" vertical="center" wrapText="1"/>
      <protection/>
    </xf>
    <xf numFmtId="0" fontId="30" fillId="0" borderId="38" xfId="108" applyFont="1" applyFill="1" applyBorder="1" applyAlignment="1" applyProtection="1">
      <alignment horizontal="center" vertical="center" wrapText="1"/>
      <protection/>
    </xf>
    <xf numFmtId="0" fontId="30" fillId="0" borderId="50" xfId="109" applyFont="1" applyBorder="1" applyAlignment="1">
      <alignment horizontal="center" vertical="center"/>
      <protection/>
    </xf>
    <xf numFmtId="0" fontId="30" fillId="0" borderId="29" xfId="109" applyFont="1" applyBorder="1" applyAlignment="1">
      <alignment horizontal="center" vertical="center"/>
      <protection/>
    </xf>
    <xf numFmtId="0" fontId="32" fillId="0" borderId="24" xfId="108" applyFont="1" applyFill="1" applyBorder="1" applyAlignment="1" applyProtection="1">
      <alignment horizontal="center" vertical="center" textRotation="255"/>
      <protection/>
    </xf>
    <xf numFmtId="0" fontId="32" fillId="0" borderId="22" xfId="108" applyFont="1" applyFill="1" applyBorder="1" applyAlignment="1" applyProtection="1">
      <alignment horizontal="center" vertical="center" textRotation="255"/>
      <protection/>
    </xf>
    <xf numFmtId="0" fontId="32" fillId="0" borderId="25" xfId="108" applyFont="1" applyFill="1" applyBorder="1" applyAlignment="1" applyProtection="1">
      <alignment horizontal="center" vertical="center" textRotation="255"/>
      <protection/>
    </xf>
    <xf numFmtId="0" fontId="30" fillId="0" borderId="35" xfId="109" applyFont="1" applyBorder="1" applyAlignment="1">
      <alignment horizontal="center" vertical="center"/>
      <protection/>
    </xf>
    <xf numFmtId="0" fontId="30" fillId="0" borderId="51" xfId="107" applyFont="1" applyFill="1" applyBorder="1" applyAlignment="1" applyProtection="1">
      <alignment horizontal="center" vertical="center"/>
      <protection/>
    </xf>
    <xf numFmtId="0" fontId="30" fillId="0" borderId="52" xfId="107" applyFont="1" applyFill="1" applyBorder="1" applyAlignment="1" applyProtection="1">
      <alignment horizontal="center" vertical="center"/>
      <protection/>
    </xf>
    <xf numFmtId="0" fontId="30" fillId="0" borderId="0" xfId="107" applyFont="1" applyFill="1" applyBorder="1" applyAlignment="1" applyProtection="1">
      <alignment horizontal="center" vertical="center"/>
      <protection/>
    </xf>
    <xf numFmtId="0" fontId="30" fillId="0" borderId="36" xfId="107" applyFont="1" applyFill="1" applyBorder="1" applyAlignment="1" applyProtection="1">
      <alignment horizontal="center" vertical="center"/>
      <protection/>
    </xf>
    <xf numFmtId="0" fontId="32" fillId="0" borderId="29" xfId="107" applyFont="1" applyFill="1" applyBorder="1" applyAlignment="1" applyProtection="1">
      <alignment horizontal="center" vertical="center"/>
      <protection/>
    </xf>
    <xf numFmtId="0" fontId="32" fillId="0" borderId="46" xfId="107" applyFont="1" applyFill="1" applyBorder="1" applyAlignment="1" applyProtection="1">
      <alignment horizontal="center" vertical="center"/>
      <protection/>
    </xf>
    <xf numFmtId="0" fontId="32" fillId="0" borderId="23" xfId="107" applyFont="1" applyFill="1" applyBorder="1" applyAlignment="1">
      <alignment horizontal="right"/>
      <protection/>
    </xf>
    <xf numFmtId="0" fontId="32" fillId="0" borderId="0" xfId="107" applyFont="1" applyFill="1" applyBorder="1" applyAlignment="1">
      <alignment horizontal="right"/>
      <protection/>
    </xf>
    <xf numFmtId="0" fontId="30" fillId="0" borderId="23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19" xfId="109" applyFont="1" applyBorder="1" applyAlignment="1">
      <alignment horizontal="center" vertical="center"/>
      <protection/>
    </xf>
    <xf numFmtId="0" fontId="30" fillId="0" borderId="46" xfId="109" applyFont="1" applyBorder="1" applyAlignment="1">
      <alignment horizontal="center" vertical="center"/>
      <protection/>
    </xf>
    <xf numFmtId="0" fontId="30" fillId="0" borderId="42" xfId="109" applyFont="1" applyBorder="1" applyAlignment="1">
      <alignment horizontal="center" vertical="center"/>
      <protection/>
    </xf>
    <xf numFmtId="0" fontId="30" fillId="0" borderId="45" xfId="109" applyFont="1" applyBorder="1" applyAlignment="1">
      <alignment horizontal="center" vertical="center"/>
      <protection/>
    </xf>
    <xf numFmtId="0" fontId="30" fillId="0" borderId="47" xfId="109" applyFont="1" applyBorder="1" applyAlignment="1">
      <alignment horizontal="center" vertical="center"/>
      <protection/>
    </xf>
    <xf numFmtId="0" fontId="30" fillId="0" borderId="29" xfId="108" applyFont="1" applyFill="1" applyBorder="1" applyAlignment="1" applyProtection="1">
      <alignment horizontal="center" vertical="center"/>
      <protection/>
    </xf>
    <xf numFmtId="0" fontId="30" fillId="0" borderId="19" xfId="108" applyFont="1" applyFill="1" applyBorder="1" applyAlignment="1" applyProtection="1">
      <alignment horizontal="center" vertical="center"/>
      <protection/>
    </xf>
    <xf numFmtId="0" fontId="30" fillId="0" borderId="46" xfId="108" applyFont="1" applyFill="1" applyBorder="1" applyAlignment="1" applyProtection="1">
      <alignment horizontal="center" vertical="center"/>
      <protection/>
    </xf>
    <xf numFmtId="0" fontId="30" fillId="0" borderId="0" xfId="107" applyFont="1" applyFill="1" applyBorder="1" applyAlignment="1" applyProtection="1">
      <alignment horizontal="center" vertical="center" shrinkToFit="1"/>
      <protection/>
    </xf>
    <xf numFmtId="0" fontId="30" fillId="0" borderId="36" xfId="107" applyFont="1" applyFill="1" applyBorder="1" applyAlignment="1" applyProtection="1">
      <alignment horizontal="center" vertical="center" shrinkToFit="1"/>
      <protection/>
    </xf>
    <xf numFmtId="0" fontId="30" fillId="0" borderId="31" xfId="108" applyFont="1" applyFill="1" applyBorder="1" applyAlignment="1" applyProtection="1">
      <alignment horizontal="center" vertical="center" wrapText="1"/>
      <protection/>
    </xf>
    <xf numFmtId="0" fontId="30" fillId="0" borderId="0" xfId="108" applyFont="1" applyFill="1" applyBorder="1" applyAlignment="1" applyProtection="1">
      <alignment horizontal="center" vertical="center" wrapText="1"/>
      <protection/>
    </xf>
    <xf numFmtId="0" fontId="30" fillId="0" borderId="20" xfId="108" applyFont="1" applyFill="1" applyBorder="1" applyAlignment="1" applyProtection="1">
      <alignment horizontal="center" vertical="center" wrapText="1"/>
      <protection/>
    </xf>
    <xf numFmtId="0" fontId="30" fillId="0" borderId="30" xfId="109" applyFont="1" applyBorder="1" applyAlignment="1">
      <alignment horizontal="center" vertical="center"/>
      <protection/>
    </xf>
    <xf numFmtId="0" fontId="30" fillId="0" borderId="20" xfId="109" applyFont="1" applyBorder="1" applyAlignment="1">
      <alignment horizontal="center" vertical="center"/>
      <protection/>
    </xf>
    <xf numFmtId="0" fontId="28" fillId="0" borderId="29" xfId="0" applyFont="1" applyFill="1" applyBorder="1" applyAlignment="1">
      <alignment horizontal="center" vertical="center" shrinkToFit="1"/>
    </xf>
    <xf numFmtId="0" fontId="28" fillId="0" borderId="46" xfId="0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horizontal="right" vertical="center"/>
    </xf>
    <xf numFmtId="0" fontId="30" fillId="0" borderId="33" xfId="0" applyFont="1" applyFill="1" applyBorder="1" applyAlignment="1">
      <alignment horizontal="right" vertical="center"/>
    </xf>
    <xf numFmtId="0" fontId="30" fillId="0" borderId="33" xfId="107" applyFont="1" applyFill="1" applyBorder="1" applyAlignment="1" applyProtection="1">
      <alignment horizontal="center" vertical="center" shrinkToFit="1"/>
      <protection/>
    </xf>
    <xf numFmtId="0" fontId="30" fillId="0" borderId="49" xfId="107" applyFont="1" applyFill="1" applyBorder="1" applyAlignment="1" applyProtection="1">
      <alignment horizontal="center" vertical="center" shrinkToFit="1"/>
      <protection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_20003（土）総務法制室" xfId="103"/>
    <cellStyle name="標準_Sheet1" xfId="104"/>
    <cellStyle name="標準_Sheet2" xfId="105"/>
    <cellStyle name="標準_Sheet5" xfId="106"/>
    <cellStyle name="標準_Sheet6" xfId="107"/>
    <cellStyle name="標準_Sheet7" xfId="108"/>
    <cellStyle name="標準_Sheet8" xfId="109"/>
    <cellStyle name="Followed Hyperlink" xfId="110"/>
    <cellStyle name="良い" xfId="111"/>
    <cellStyle name="良い 2" xfId="112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187" customWidth="1"/>
    <col min="2" max="6" width="12.50390625" style="187" customWidth="1"/>
    <col min="7" max="16384" width="9.00390625" style="187" customWidth="1"/>
  </cols>
  <sheetData>
    <row r="8" spans="2:5" ht="62.25" customHeight="1">
      <c r="B8" s="243" t="s">
        <v>3</v>
      </c>
      <c r="C8" s="243"/>
      <c r="D8" s="243"/>
      <c r="E8" s="243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workbookViewId="0" topLeftCell="A1">
      <selection activeCell="A1" sqref="A1"/>
    </sheetView>
  </sheetViews>
  <sheetFormatPr defaultColWidth="8.875" defaultRowHeight="15.75" customHeight="1"/>
  <cols>
    <col min="1" max="2" width="3.375" style="22" customWidth="1"/>
    <col min="3" max="3" width="19.00390625" style="22" customWidth="1"/>
    <col min="4" max="4" width="8.125" style="22" customWidth="1"/>
    <col min="5" max="12" width="6.75390625" style="22" customWidth="1"/>
    <col min="13" max="13" width="8.875" style="22" customWidth="1"/>
    <col min="14" max="14" width="13.625" style="22" customWidth="1"/>
    <col min="15" max="15" width="8.875" style="22" customWidth="1"/>
    <col min="16" max="19" width="10.875" style="22" customWidth="1"/>
    <col min="20" max="21" width="3.375" style="22" customWidth="1"/>
    <col min="22" max="22" width="19.00390625" style="22" customWidth="1"/>
    <col min="23" max="23" width="8.125" style="22" customWidth="1"/>
    <col min="24" max="31" width="6.75390625" style="22" customWidth="1"/>
    <col min="32" max="32" width="8.875" style="22" customWidth="1"/>
    <col min="33" max="33" width="13.625" style="22" customWidth="1"/>
    <col min="34" max="34" width="8.875" style="22" customWidth="1"/>
    <col min="35" max="38" width="10.875" style="22" customWidth="1"/>
    <col min="39" max="16384" width="8.875" style="22" customWidth="1"/>
  </cols>
  <sheetData>
    <row r="1" spans="1:38" s="21" customFormat="1" ht="15.75" customHeight="1">
      <c r="A1" s="1" t="s">
        <v>3</v>
      </c>
      <c r="B1" s="1"/>
      <c r="C1" s="1"/>
      <c r="S1" s="2" t="s">
        <v>3</v>
      </c>
      <c r="T1" s="1" t="s">
        <v>3</v>
      </c>
      <c r="U1" s="1"/>
      <c r="V1" s="1"/>
      <c r="AL1" s="2" t="s">
        <v>3</v>
      </c>
    </row>
    <row r="3" spans="1:38" s="26" customFormat="1" ht="15.75" customHeight="1">
      <c r="A3" s="262" t="s">
        <v>208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4"/>
      <c r="M3" s="24"/>
      <c r="N3" s="24"/>
      <c r="O3" s="24"/>
      <c r="P3" s="24"/>
      <c r="Q3" s="24"/>
      <c r="R3" s="24"/>
      <c r="S3" s="24"/>
      <c r="U3" s="23" t="s">
        <v>72</v>
      </c>
      <c r="V3" s="23"/>
      <c r="W3" s="25"/>
      <c r="X3" s="25"/>
      <c r="Y3" s="25"/>
      <c r="Z3" s="25"/>
      <c r="AA3" s="25"/>
      <c r="AB3" s="25"/>
      <c r="AC3" s="25"/>
      <c r="AD3" s="24"/>
      <c r="AE3" s="24"/>
      <c r="AF3" s="24"/>
      <c r="AG3" s="24"/>
      <c r="AH3" s="24"/>
      <c r="AI3" s="24"/>
      <c r="AJ3" s="24"/>
      <c r="AK3" s="24"/>
      <c r="AL3" s="24"/>
    </row>
    <row r="4" spans="1:38" s="26" customFormat="1" ht="15.75" customHeight="1" thickBot="1">
      <c r="A4" s="27"/>
      <c r="B4" s="27"/>
      <c r="C4" s="27"/>
      <c r="D4" s="28"/>
      <c r="E4" s="28"/>
      <c r="F4" s="28"/>
      <c r="G4" s="28"/>
      <c r="H4" s="28"/>
      <c r="I4" s="28"/>
      <c r="J4" s="28"/>
      <c r="K4" s="28"/>
      <c r="L4" s="29"/>
      <c r="M4" s="29"/>
      <c r="N4" s="29"/>
      <c r="O4" s="29"/>
      <c r="P4" s="29"/>
      <c r="Q4" s="29"/>
      <c r="R4" s="30"/>
      <c r="S4" s="31" t="s">
        <v>89</v>
      </c>
      <c r="T4" s="27"/>
      <c r="U4" s="27"/>
      <c r="V4" s="27"/>
      <c r="W4" s="28"/>
      <c r="X4" s="28"/>
      <c r="Y4" s="28"/>
      <c r="Z4" s="28"/>
      <c r="AA4" s="28"/>
      <c r="AB4" s="28"/>
      <c r="AC4" s="28"/>
      <c r="AD4" s="28"/>
      <c r="AE4" s="29"/>
      <c r="AF4" s="29"/>
      <c r="AG4" s="29"/>
      <c r="AH4" s="29"/>
      <c r="AI4" s="29"/>
      <c r="AJ4" s="29"/>
      <c r="AK4" s="30"/>
      <c r="AL4" s="30"/>
    </row>
    <row r="5" spans="1:38" s="68" customFormat="1" ht="12.75" customHeight="1">
      <c r="A5" s="273" t="s">
        <v>96</v>
      </c>
      <c r="B5" s="273"/>
      <c r="C5" s="274"/>
      <c r="D5" s="249" t="s">
        <v>4</v>
      </c>
      <c r="E5" s="250"/>
      <c r="F5" s="250"/>
      <c r="G5" s="250"/>
      <c r="H5" s="250"/>
      <c r="I5" s="250"/>
      <c r="J5" s="250"/>
      <c r="K5" s="250"/>
      <c r="L5" s="251"/>
      <c r="M5" s="6"/>
      <c r="N5" s="34"/>
      <c r="O5" s="34"/>
      <c r="P5" s="279" t="s">
        <v>76</v>
      </c>
      <c r="Q5" s="280"/>
      <c r="R5" s="249" t="s">
        <v>5</v>
      </c>
      <c r="S5" s="250"/>
      <c r="T5" s="35"/>
      <c r="U5" s="35"/>
      <c r="V5" s="35"/>
      <c r="W5" s="32"/>
      <c r="X5" s="33"/>
      <c r="Y5" s="33"/>
      <c r="Z5" s="3" t="s">
        <v>4</v>
      </c>
      <c r="AA5" s="3"/>
      <c r="AB5" s="3"/>
      <c r="AC5" s="3"/>
      <c r="AD5" s="33"/>
      <c r="AE5" s="208"/>
      <c r="AF5" s="209"/>
      <c r="AG5" s="34"/>
      <c r="AH5" s="34"/>
      <c r="AI5" s="4" t="s">
        <v>76</v>
      </c>
      <c r="AJ5" s="4"/>
      <c r="AK5" s="5" t="s">
        <v>6</v>
      </c>
      <c r="AL5" s="4"/>
    </row>
    <row r="6" spans="1:38" s="68" customFormat="1" ht="12.75" customHeight="1">
      <c r="A6" s="275"/>
      <c r="B6" s="275"/>
      <c r="C6" s="276"/>
      <c r="D6" s="8"/>
      <c r="E6" s="252" t="s">
        <v>97</v>
      </c>
      <c r="F6" s="253"/>
      <c r="G6" s="253"/>
      <c r="H6" s="253"/>
      <c r="I6" s="253"/>
      <c r="J6" s="253"/>
      <c r="K6" s="253"/>
      <c r="L6" s="254"/>
      <c r="M6" s="255" t="s">
        <v>53</v>
      </c>
      <c r="N6" s="263" t="s">
        <v>75</v>
      </c>
      <c r="O6" s="255" t="s">
        <v>8</v>
      </c>
      <c r="P6" s="65"/>
      <c r="Q6" s="266" t="s">
        <v>74</v>
      </c>
      <c r="R6" s="66"/>
      <c r="S6" s="66"/>
      <c r="T6" s="256" t="s">
        <v>123</v>
      </c>
      <c r="U6" s="256"/>
      <c r="V6" s="257"/>
      <c r="W6" s="8"/>
      <c r="X6" s="36"/>
      <c r="Y6" s="37"/>
      <c r="Z6" s="4" t="s">
        <v>7</v>
      </c>
      <c r="AA6" s="4"/>
      <c r="AB6" s="4"/>
      <c r="AC6" s="4"/>
      <c r="AD6" s="37"/>
      <c r="AE6" s="210"/>
      <c r="AF6" s="6" t="s">
        <v>73</v>
      </c>
      <c r="AG6" s="269" t="s">
        <v>77</v>
      </c>
      <c r="AH6" s="271" t="s">
        <v>9</v>
      </c>
      <c r="AI6" s="28"/>
      <c r="AJ6" s="266" t="s">
        <v>74</v>
      </c>
      <c r="AK6" s="8"/>
      <c r="AL6" s="8"/>
    </row>
    <row r="7" spans="1:38" s="68" customFormat="1" ht="12.75" customHeight="1">
      <c r="A7" s="275"/>
      <c r="B7" s="275"/>
      <c r="C7" s="276"/>
      <c r="D7" s="7" t="s">
        <v>10</v>
      </c>
      <c r="E7" s="8" t="s">
        <v>79</v>
      </c>
      <c r="F7" s="8" t="s">
        <v>60</v>
      </c>
      <c r="G7" s="8" t="s">
        <v>62</v>
      </c>
      <c r="H7" s="8" t="s">
        <v>11</v>
      </c>
      <c r="I7" s="8" t="s">
        <v>12</v>
      </c>
      <c r="J7" s="8" t="s">
        <v>13</v>
      </c>
      <c r="K7" s="9" t="s">
        <v>14</v>
      </c>
      <c r="L7" s="9" t="s">
        <v>15</v>
      </c>
      <c r="M7" s="255"/>
      <c r="N7" s="264"/>
      <c r="O7" s="265"/>
      <c r="P7" s="65" t="s">
        <v>16</v>
      </c>
      <c r="Q7" s="267"/>
      <c r="R7" s="66" t="s">
        <v>17</v>
      </c>
      <c r="S7" s="67" t="s">
        <v>18</v>
      </c>
      <c r="T7" s="256" t="s">
        <v>122</v>
      </c>
      <c r="U7" s="256"/>
      <c r="V7" s="257"/>
      <c r="W7" s="7" t="s">
        <v>19</v>
      </c>
      <c r="X7" s="8" t="s">
        <v>81</v>
      </c>
      <c r="Y7" s="8" t="s">
        <v>60</v>
      </c>
      <c r="Z7" s="8" t="s">
        <v>62</v>
      </c>
      <c r="AA7" s="8" t="s">
        <v>20</v>
      </c>
      <c r="AB7" s="8" t="s">
        <v>21</v>
      </c>
      <c r="AC7" s="8" t="s">
        <v>22</v>
      </c>
      <c r="AD7" s="9" t="s">
        <v>23</v>
      </c>
      <c r="AE7" s="9" t="s">
        <v>15</v>
      </c>
      <c r="AF7" s="6" t="s">
        <v>53</v>
      </c>
      <c r="AG7" s="270"/>
      <c r="AH7" s="272"/>
      <c r="AI7" s="11" t="s">
        <v>64</v>
      </c>
      <c r="AJ7" s="267"/>
      <c r="AK7" s="7" t="s">
        <v>17</v>
      </c>
      <c r="AL7" s="10" t="s">
        <v>18</v>
      </c>
    </row>
    <row r="8" spans="1:38" s="68" customFormat="1" ht="12.75" customHeight="1">
      <c r="A8" s="277"/>
      <c r="B8" s="277"/>
      <c r="C8" s="278"/>
      <c r="D8" s="8"/>
      <c r="E8" s="8" t="s">
        <v>59</v>
      </c>
      <c r="F8" s="8" t="s">
        <v>61</v>
      </c>
      <c r="G8" s="8" t="s">
        <v>63</v>
      </c>
      <c r="H8" s="8" t="s">
        <v>24</v>
      </c>
      <c r="I8" s="8" t="s">
        <v>25</v>
      </c>
      <c r="J8" s="8" t="s">
        <v>26</v>
      </c>
      <c r="K8" s="12" t="s">
        <v>27</v>
      </c>
      <c r="L8" s="12" t="s">
        <v>55</v>
      </c>
      <c r="M8" s="64"/>
      <c r="N8" s="64"/>
      <c r="O8" s="64"/>
      <c r="P8" s="65"/>
      <c r="Q8" s="268"/>
      <c r="R8" s="66"/>
      <c r="S8" s="66"/>
      <c r="T8" s="27"/>
      <c r="U8" s="27"/>
      <c r="V8" s="27"/>
      <c r="W8" s="8"/>
      <c r="X8" s="8" t="s">
        <v>59</v>
      </c>
      <c r="Y8" s="8" t="s">
        <v>61</v>
      </c>
      <c r="Z8" s="8" t="s">
        <v>63</v>
      </c>
      <c r="AA8" s="8" t="s">
        <v>24</v>
      </c>
      <c r="AB8" s="8" t="s">
        <v>25</v>
      </c>
      <c r="AC8" s="8" t="s">
        <v>26</v>
      </c>
      <c r="AD8" s="12" t="s">
        <v>27</v>
      </c>
      <c r="AE8" s="12" t="s">
        <v>55</v>
      </c>
      <c r="AF8" s="211"/>
      <c r="AG8" s="34"/>
      <c r="AH8" s="34"/>
      <c r="AI8" s="28"/>
      <c r="AJ8" s="268"/>
      <c r="AK8" s="8"/>
      <c r="AL8" s="8"/>
    </row>
    <row r="9" spans="1:38" s="68" customFormat="1" ht="12.75" customHeight="1">
      <c r="A9" s="38"/>
      <c r="B9" s="38"/>
      <c r="C9" s="38"/>
      <c r="D9" s="233" t="s">
        <v>215</v>
      </c>
      <c r="E9" s="39"/>
      <c r="F9" s="39"/>
      <c r="G9" s="39"/>
      <c r="H9" s="39"/>
      <c r="I9" s="39"/>
      <c r="J9" s="39"/>
      <c r="K9" s="39"/>
      <c r="L9" s="39"/>
      <c r="M9" s="234" t="s">
        <v>1</v>
      </c>
      <c r="N9" s="234" t="s">
        <v>29</v>
      </c>
      <c r="O9" s="234" t="s">
        <v>30</v>
      </c>
      <c r="P9" s="234" t="s">
        <v>29</v>
      </c>
      <c r="Q9" s="235"/>
      <c r="R9" s="234" t="s">
        <v>48</v>
      </c>
      <c r="S9" s="235"/>
      <c r="T9" s="38"/>
      <c r="U9" s="38"/>
      <c r="V9" s="38"/>
      <c r="W9" s="233" t="s">
        <v>215</v>
      </c>
      <c r="X9" s="39"/>
      <c r="Y9" s="39"/>
      <c r="Z9" s="39"/>
      <c r="AA9" s="39"/>
      <c r="AB9" s="39"/>
      <c r="AC9" s="39"/>
      <c r="AD9" s="39"/>
      <c r="AE9" s="39"/>
      <c r="AF9" s="234" t="s">
        <v>1</v>
      </c>
      <c r="AG9" s="234" t="s">
        <v>29</v>
      </c>
      <c r="AH9" s="234" t="s">
        <v>30</v>
      </c>
      <c r="AI9" s="234" t="s">
        <v>29</v>
      </c>
      <c r="AJ9" s="235"/>
      <c r="AK9" s="234" t="s">
        <v>48</v>
      </c>
      <c r="AL9" s="235"/>
    </row>
    <row r="10" spans="1:38" s="68" customFormat="1" ht="16.5" customHeight="1">
      <c r="A10" s="244" t="s">
        <v>78</v>
      </c>
      <c r="B10" s="244"/>
      <c r="C10" s="246"/>
      <c r="D10" s="40">
        <v>3806</v>
      </c>
      <c r="E10" s="41">
        <v>1285</v>
      </c>
      <c r="F10" s="41">
        <v>825</v>
      </c>
      <c r="G10" s="41">
        <v>767</v>
      </c>
      <c r="H10" s="41">
        <v>458</v>
      </c>
      <c r="I10" s="41">
        <v>217</v>
      </c>
      <c r="J10" s="41">
        <v>136</v>
      </c>
      <c r="K10" s="41">
        <v>86</v>
      </c>
      <c r="L10" s="41">
        <v>32</v>
      </c>
      <c r="M10" s="41">
        <v>39077</v>
      </c>
      <c r="N10" s="41">
        <v>225870170</v>
      </c>
      <c r="O10" s="41">
        <v>215967</v>
      </c>
      <c r="P10" s="41">
        <v>59346</v>
      </c>
      <c r="Q10" s="41">
        <v>5780</v>
      </c>
      <c r="R10" s="41"/>
      <c r="S10" s="41"/>
      <c r="T10" s="258" t="s">
        <v>82</v>
      </c>
      <c r="U10" s="258"/>
      <c r="V10" s="259"/>
      <c r="W10" s="42">
        <f>W11+W13+W19+W27+W31+W41</f>
        <v>1202</v>
      </c>
      <c r="X10" s="43">
        <f>X13+X19+X27+X31+X41</f>
        <v>447</v>
      </c>
      <c r="Y10" s="43">
        <f aca="true" t="shared" si="0" ref="Y10:AD10">Y13+Y19+Y27+Y31+Y41</f>
        <v>227</v>
      </c>
      <c r="Z10" s="43">
        <f t="shared" si="0"/>
        <v>212</v>
      </c>
      <c r="AA10" s="43">
        <f t="shared" si="0"/>
        <v>159</v>
      </c>
      <c r="AB10" s="43">
        <f t="shared" si="0"/>
        <v>82</v>
      </c>
      <c r="AC10" s="43">
        <f t="shared" si="0"/>
        <v>36</v>
      </c>
      <c r="AD10" s="43">
        <f t="shared" si="0"/>
        <v>23</v>
      </c>
      <c r="AE10" s="43">
        <f>AE11+AE19+AE41</f>
        <v>16</v>
      </c>
      <c r="AF10" s="43">
        <f>AF11+AF13+AF19+AF27+AF31+AF41</f>
        <v>12325</v>
      </c>
      <c r="AG10" s="43">
        <f>AG11+AG13+AG19+AG27+AG31+AG41</f>
        <v>25671181</v>
      </c>
      <c r="AH10" s="43">
        <f>AH11+AH13+AH19+AH27+AH31</f>
        <v>195807</v>
      </c>
      <c r="AI10" s="44">
        <f>AG10/W10</f>
        <v>21357.055740432614</v>
      </c>
      <c r="AJ10" s="44">
        <f>AG10/AF10</f>
        <v>2082.8544421906695</v>
      </c>
      <c r="AK10" s="45">
        <f>W10/$W$10*100</f>
        <v>100</v>
      </c>
      <c r="AL10" s="45">
        <f>AG10/$AG$10*100</f>
        <v>100</v>
      </c>
    </row>
    <row r="11" spans="1:38" s="68" customFormat="1" ht="16.5" customHeight="1">
      <c r="A11" s="244" t="s">
        <v>92</v>
      </c>
      <c r="B11" s="244"/>
      <c r="C11" s="246"/>
      <c r="D11" s="40">
        <v>3589</v>
      </c>
      <c r="E11" s="41">
        <v>1199</v>
      </c>
      <c r="F11" s="41">
        <v>780</v>
      </c>
      <c r="G11" s="41">
        <v>700</v>
      </c>
      <c r="H11" s="41">
        <v>452</v>
      </c>
      <c r="I11" s="41">
        <v>207</v>
      </c>
      <c r="J11" s="41">
        <v>148</v>
      </c>
      <c r="K11" s="41">
        <v>68</v>
      </c>
      <c r="L11" s="41">
        <v>35</v>
      </c>
      <c r="M11" s="41">
        <v>36421</v>
      </c>
      <c r="N11" s="41">
        <v>221748728</v>
      </c>
      <c r="O11" s="41">
        <v>209131</v>
      </c>
      <c r="P11" s="41">
        <v>61786</v>
      </c>
      <c r="Q11" s="41">
        <v>6088</v>
      </c>
      <c r="R11" s="41"/>
      <c r="S11" s="41"/>
      <c r="T11" s="69"/>
      <c r="U11" s="244" t="s">
        <v>125</v>
      </c>
      <c r="V11" s="246"/>
      <c r="W11" s="220">
        <f>SUM(X11:AE11)</f>
        <v>4</v>
      </c>
      <c r="X11" s="221" t="s">
        <v>2</v>
      </c>
      <c r="Y11" s="221" t="s">
        <v>2</v>
      </c>
      <c r="Z11" s="221" t="s">
        <v>2</v>
      </c>
      <c r="AA11" s="221" t="s">
        <v>2</v>
      </c>
      <c r="AB11" s="221" t="s">
        <v>2</v>
      </c>
      <c r="AC11" s="221" t="s">
        <v>2</v>
      </c>
      <c r="AD11" s="221" t="s">
        <v>2</v>
      </c>
      <c r="AE11" s="221">
        <v>4</v>
      </c>
      <c r="AF11" s="215">
        <v>943</v>
      </c>
      <c r="AG11" s="218">
        <v>2256044</v>
      </c>
      <c r="AH11" s="218">
        <v>36056</v>
      </c>
      <c r="AI11" s="218">
        <f aca="true" t="shared" si="1" ref="AI11:AI44">AG11/W11</f>
        <v>564011</v>
      </c>
      <c r="AJ11" s="218">
        <f aca="true" t="shared" si="2" ref="AJ11:AJ44">AG11/AF11</f>
        <v>2392.4114528101804</v>
      </c>
      <c r="AK11" s="219">
        <f aca="true" t="shared" si="3" ref="AK11:AK44">W11/$W$10*100</f>
        <v>0.33277870216306155</v>
      </c>
      <c r="AL11" s="219">
        <f aca="true" t="shared" si="4" ref="AL11:AL44">AG11/$AG$10*100</f>
        <v>8.788236115821862</v>
      </c>
    </row>
    <row r="12" spans="1:38" s="68" customFormat="1" ht="16.5" customHeight="1">
      <c r="A12" s="244" t="s">
        <v>93</v>
      </c>
      <c r="B12" s="244"/>
      <c r="C12" s="246"/>
      <c r="D12" s="40">
        <v>3479</v>
      </c>
      <c r="E12" s="41">
        <v>1067</v>
      </c>
      <c r="F12" s="41">
        <v>682</v>
      </c>
      <c r="G12" s="41">
        <v>737</v>
      </c>
      <c r="H12" s="41">
        <v>538</v>
      </c>
      <c r="I12" s="41">
        <v>195</v>
      </c>
      <c r="J12" s="41">
        <v>157</v>
      </c>
      <c r="K12" s="41">
        <v>72</v>
      </c>
      <c r="L12" s="41">
        <v>31</v>
      </c>
      <c r="M12" s="41">
        <v>39113</v>
      </c>
      <c r="N12" s="41">
        <v>180514453</v>
      </c>
      <c r="O12" s="41">
        <v>223820</v>
      </c>
      <c r="P12" s="41">
        <v>51887</v>
      </c>
      <c r="Q12" s="41">
        <v>4615</v>
      </c>
      <c r="R12" s="41"/>
      <c r="S12" s="41"/>
      <c r="T12" s="63"/>
      <c r="U12" s="63"/>
      <c r="V12" s="63" t="s">
        <v>126</v>
      </c>
      <c r="W12" s="40">
        <f>SUM(X12:AE12)</f>
        <v>4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>
        <v>4</v>
      </c>
      <c r="AF12" s="46">
        <v>943</v>
      </c>
      <c r="AG12" s="41">
        <v>2256044</v>
      </c>
      <c r="AH12" s="41">
        <v>36056</v>
      </c>
      <c r="AI12" s="41">
        <f t="shared" si="1"/>
        <v>564011</v>
      </c>
      <c r="AJ12" s="41">
        <f t="shared" si="2"/>
        <v>2392.4114528101804</v>
      </c>
      <c r="AK12" s="47">
        <f t="shared" si="3"/>
        <v>0.33277870216306155</v>
      </c>
      <c r="AL12" s="47">
        <f t="shared" si="4"/>
        <v>8.788236115821862</v>
      </c>
    </row>
    <row r="13" spans="1:38" s="68" customFormat="1" ht="16.5" customHeight="1">
      <c r="A13" s="244" t="s">
        <v>94</v>
      </c>
      <c r="B13" s="244"/>
      <c r="C13" s="246"/>
      <c r="D13" s="40">
        <v>3080</v>
      </c>
      <c r="E13" s="41">
        <v>881</v>
      </c>
      <c r="F13" s="41">
        <v>600</v>
      </c>
      <c r="G13" s="41">
        <v>650</v>
      </c>
      <c r="H13" s="41">
        <v>517</v>
      </c>
      <c r="I13" s="41">
        <v>202</v>
      </c>
      <c r="J13" s="41">
        <v>142</v>
      </c>
      <c r="K13" s="41">
        <v>54</v>
      </c>
      <c r="L13" s="41">
        <v>34</v>
      </c>
      <c r="M13" s="41">
        <v>34841</v>
      </c>
      <c r="N13" s="41">
        <v>216041845</v>
      </c>
      <c r="O13" s="41">
        <v>239677</v>
      </c>
      <c r="P13" s="41">
        <v>70143</v>
      </c>
      <c r="Q13" s="41">
        <v>6201</v>
      </c>
      <c r="R13" s="41"/>
      <c r="S13" s="41"/>
      <c r="T13" s="69"/>
      <c r="U13" s="260" t="s">
        <v>127</v>
      </c>
      <c r="V13" s="261"/>
      <c r="W13" s="220">
        <f>SUM(W14:W18)</f>
        <v>144</v>
      </c>
      <c r="X13" s="215">
        <f aca="true" t="shared" si="5" ref="X13:AH13">SUM(X14:X18)</f>
        <v>58</v>
      </c>
      <c r="Y13" s="215">
        <f t="shared" si="5"/>
        <v>40</v>
      </c>
      <c r="Z13" s="215">
        <f t="shared" si="5"/>
        <v>30</v>
      </c>
      <c r="AA13" s="215">
        <f t="shared" si="5"/>
        <v>7</v>
      </c>
      <c r="AB13" s="215">
        <f t="shared" si="5"/>
        <v>4</v>
      </c>
      <c r="AC13" s="215">
        <f t="shared" si="5"/>
        <v>4</v>
      </c>
      <c r="AD13" s="215">
        <f t="shared" si="5"/>
        <v>1</v>
      </c>
      <c r="AE13" s="221" t="s">
        <v>2</v>
      </c>
      <c r="AF13" s="215">
        <f t="shared" si="5"/>
        <v>808</v>
      </c>
      <c r="AG13" s="215">
        <f t="shared" si="5"/>
        <v>1034137</v>
      </c>
      <c r="AH13" s="215">
        <f t="shared" si="5"/>
        <v>22853</v>
      </c>
      <c r="AI13" s="218">
        <f t="shared" si="1"/>
        <v>7181.506944444444</v>
      </c>
      <c r="AJ13" s="218">
        <f t="shared" si="2"/>
        <v>1279.8725247524753</v>
      </c>
      <c r="AK13" s="219">
        <f t="shared" si="3"/>
        <v>11.980033277870216</v>
      </c>
      <c r="AL13" s="219">
        <f t="shared" si="4"/>
        <v>4.028396667843213</v>
      </c>
    </row>
    <row r="14" spans="1:38" s="68" customFormat="1" ht="16.5" customHeight="1">
      <c r="A14" s="258" t="s">
        <v>95</v>
      </c>
      <c r="B14" s="258"/>
      <c r="C14" s="259"/>
      <c r="D14" s="42">
        <f aca="true" t="shared" si="6" ref="D14:N14">D16+W10</f>
        <v>2111</v>
      </c>
      <c r="E14" s="43">
        <f t="shared" si="6"/>
        <v>595</v>
      </c>
      <c r="F14" s="43">
        <f t="shared" si="6"/>
        <v>402</v>
      </c>
      <c r="G14" s="43">
        <f t="shared" si="6"/>
        <v>462</v>
      </c>
      <c r="H14" s="43">
        <f t="shared" si="6"/>
        <v>353</v>
      </c>
      <c r="I14" s="43">
        <f t="shared" si="6"/>
        <v>151</v>
      </c>
      <c r="J14" s="43">
        <f t="shared" si="6"/>
        <v>81</v>
      </c>
      <c r="K14" s="43">
        <f t="shared" si="6"/>
        <v>46</v>
      </c>
      <c r="L14" s="43">
        <f t="shared" si="6"/>
        <v>21</v>
      </c>
      <c r="M14" s="43">
        <f t="shared" si="6"/>
        <v>23436</v>
      </c>
      <c r="N14" s="43">
        <f t="shared" si="6"/>
        <v>151751432</v>
      </c>
      <c r="O14" s="43">
        <f>AH10</f>
        <v>195807</v>
      </c>
      <c r="P14" s="44">
        <f>N14/D14</f>
        <v>71886.04073898627</v>
      </c>
      <c r="Q14" s="44">
        <f>N14/M14</f>
        <v>6475.142174432497</v>
      </c>
      <c r="R14" s="41"/>
      <c r="S14" s="41"/>
      <c r="T14" s="63"/>
      <c r="U14" s="63"/>
      <c r="V14" s="79" t="s">
        <v>128</v>
      </c>
      <c r="W14" s="40">
        <f aca="true" t="shared" si="7" ref="W14:W44">SUM(X14:AE14)</f>
        <v>17</v>
      </c>
      <c r="X14" s="46">
        <v>7</v>
      </c>
      <c r="Y14" s="46">
        <v>3</v>
      </c>
      <c r="Z14" s="46">
        <v>6</v>
      </c>
      <c r="AA14" s="15" t="s">
        <v>2</v>
      </c>
      <c r="AB14" s="15" t="s">
        <v>2</v>
      </c>
      <c r="AC14" s="14">
        <v>1</v>
      </c>
      <c r="AD14" s="14" t="s">
        <v>2</v>
      </c>
      <c r="AE14" s="15" t="s">
        <v>2</v>
      </c>
      <c r="AF14" s="46">
        <v>92</v>
      </c>
      <c r="AG14" s="41">
        <v>118486</v>
      </c>
      <c r="AH14" s="41">
        <v>2500</v>
      </c>
      <c r="AI14" s="41">
        <f t="shared" si="1"/>
        <v>6969.764705882353</v>
      </c>
      <c r="AJ14" s="41">
        <f t="shared" si="2"/>
        <v>1287.891304347826</v>
      </c>
      <c r="AK14" s="47">
        <f t="shared" si="3"/>
        <v>1.4143094841930115</v>
      </c>
      <c r="AL14" s="47">
        <f t="shared" si="4"/>
        <v>0.46155258692617224</v>
      </c>
    </row>
    <row r="15" spans="1:38" s="68" customFormat="1" ht="15" customHeight="1">
      <c r="A15" s="63"/>
      <c r="B15" s="63"/>
      <c r="C15" s="63"/>
      <c r="D15" s="40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1"/>
      <c r="Q15" s="41"/>
      <c r="R15" s="47"/>
      <c r="S15" s="47"/>
      <c r="T15" s="63"/>
      <c r="U15" s="63"/>
      <c r="V15" s="63" t="s">
        <v>129</v>
      </c>
      <c r="W15" s="48">
        <f t="shared" si="7"/>
        <v>15</v>
      </c>
      <c r="X15" s="46">
        <v>2</v>
      </c>
      <c r="Y15" s="46">
        <v>3</v>
      </c>
      <c r="Z15" s="46">
        <v>7</v>
      </c>
      <c r="AA15" s="15">
        <v>2</v>
      </c>
      <c r="AB15" s="15">
        <v>1</v>
      </c>
      <c r="AC15" s="15" t="s">
        <v>2</v>
      </c>
      <c r="AD15" s="15" t="s">
        <v>2</v>
      </c>
      <c r="AE15" s="15" t="s">
        <v>2</v>
      </c>
      <c r="AF15" s="46">
        <v>115</v>
      </c>
      <c r="AG15" s="41">
        <v>180001</v>
      </c>
      <c r="AH15" s="41">
        <v>4983</v>
      </c>
      <c r="AI15" s="41">
        <f t="shared" si="1"/>
        <v>12000.066666666668</v>
      </c>
      <c r="AJ15" s="41">
        <f t="shared" si="2"/>
        <v>1565.2260869565218</v>
      </c>
      <c r="AK15" s="47">
        <f t="shared" si="3"/>
        <v>1.2479201331114809</v>
      </c>
      <c r="AL15" s="47">
        <f t="shared" si="4"/>
        <v>0.7011792718067782</v>
      </c>
    </row>
    <row r="16" spans="1:38" s="68" customFormat="1" ht="16.5" customHeight="1">
      <c r="A16" s="258" t="s">
        <v>50</v>
      </c>
      <c r="B16" s="258"/>
      <c r="C16" s="259"/>
      <c r="D16" s="42">
        <f>D17+D19+D23+D26+D33+D38</f>
        <v>909</v>
      </c>
      <c r="E16" s="43">
        <f>E19+E23+E26+E33+E38</f>
        <v>148</v>
      </c>
      <c r="F16" s="43">
        <f>F19+F23+F26+F33+F38</f>
        <v>175</v>
      </c>
      <c r="G16" s="43">
        <f>G17+G19+G23+G26+G33+G38</f>
        <v>250</v>
      </c>
      <c r="H16" s="43">
        <f>H19+H23+H26+H33+H38</f>
        <v>194</v>
      </c>
      <c r="I16" s="43">
        <f>I17+I19+I23+I26+I33+I38</f>
        <v>69</v>
      </c>
      <c r="J16" s="43">
        <f>J17+J19+J23+J26+J33+J38</f>
        <v>45</v>
      </c>
      <c r="K16" s="43">
        <f>K23+K26+K33+K38</f>
        <v>23</v>
      </c>
      <c r="L16" s="43">
        <f>L23+L33+L38</f>
        <v>5</v>
      </c>
      <c r="M16" s="43">
        <f>M17+M19+M23+M26+M33+M38</f>
        <v>11111</v>
      </c>
      <c r="N16" s="43">
        <f>N17+N19+N23+N26+N33+N38</f>
        <v>126080251</v>
      </c>
      <c r="O16" s="49" t="s">
        <v>2</v>
      </c>
      <c r="P16" s="44">
        <f>N16/D16</f>
        <v>138702.14631463145</v>
      </c>
      <c r="Q16" s="44">
        <f>N16/M16</f>
        <v>11347.336063360633</v>
      </c>
      <c r="R16" s="45">
        <v>100</v>
      </c>
      <c r="S16" s="45">
        <v>100</v>
      </c>
      <c r="T16" s="63"/>
      <c r="U16" s="63"/>
      <c r="V16" s="63" t="s">
        <v>130</v>
      </c>
      <c r="W16" s="13">
        <f t="shared" si="7"/>
        <v>68</v>
      </c>
      <c r="X16" s="14">
        <v>32</v>
      </c>
      <c r="Y16" s="14">
        <v>22</v>
      </c>
      <c r="Z16" s="14">
        <v>8</v>
      </c>
      <c r="AA16" s="14">
        <v>2</v>
      </c>
      <c r="AB16" s="15">
        <v>1</v>
      </c>
      <c r="AC16" s="15">
        <v>2</v>
      </c>
      <c r="AD16" s="15">
        <v>1</v>
      </c>
      <c r="AE16" s="15" t="s">
        <v>2</v>
      </c>
      <c r="AF16" s="14">
        <v>355</v>
      </c>
      <c r="AG16" s="16">
        <v>506810</v>
      </c>
      <c r="AH16" s="16">
        <v>8607</v>
      </c>
      <c r="AI16" s="41">
        <f t="shared" si="1"/>
        <v>7453.088235294118</v>
      </c>
      <c r="AJ16" s="41">
        <f t="shared" si="2"/>
        <v>1427.6338028169014</v>
      </c>
      <c r="AK16" s="47">
        <f t="shared" si="3"/>
        <v>5.657237936772046</v>
      </c>
      <c r="AL16" s="47">
        <f t="shared" si="4"/>
        <v>1.9742371805956258</v>
      </c>
    </row>
    <row r="17" spans="1:38" s="68" customFormat="1" ht="16.5" customHeight="1">
      <c r="A17" s="69"/>
      <c r="B17" s="245" t="s">
        <v>98</v>
      </c>
      <c r="C17" s="245"/>
      <c r="D17" s="215">
        <v>3</v>
      </c>
      <c r="E17" s="216" t="s">
        <v>2</v>
      </c>
      <c r="F17" s="216" t="s">
        <v>2</v>
      </c>
      <c r="G17" s="216">
        <v>1</v>
      </c>
      <c r="H17" s="216" t="s">
        <v>2</v>
      </c>
      <c r="I17" s="216">
        <v>1</v>
      </c>
      <c r="J17" s="216">
        <v>1</v>
      </c>
      <c r="K17" s="216" t="s">
        <v>2</v>
      </c>
      <c r="L17" s="216" t="s">
        <v>2</v>
      </c>
      <c r="M17" s="216">
        <v>72</v>
      </c>
      <c r="N17" s="218">
        <v>1084722</v>
      </c>
      <c r="O17" s="217" t="s">
        <v>2</v>
      </c>
      <c r="P17" s="218">
        <f aca="true" t="shared" si="8" ref="P17:P42">N17/D17</f>
        <v>361574</v>
      </c>
      <c r="Q17" s="218">
        <f aca="true" t="shared" si="9" ref="Q17:Q42">N17/M17</f>
        <v>15065.583333333334</v>
      </c>
      <c r="R17" s="219">
        <f>D17/$D$16*100</f>
        <v>0.33003300330033003</v>
      </c>
      <c r="S17" s="219">
        <f>N17/$N$16*100</f>
        <v>0.8603425131188865</v>
      </c>
      <c r="T17" s="63"/>
      <c r="U17" s="63"/>
      <c r="V17" s="63" t="s">
        <v>131</v>
      </c>
      <c r="W17" s="13">
        <f t="shared" si="7"/>
        <v>12</v>
      </c>
      <c r="X17" s="14">
        <v>6</v>
      </c>
      <c r="Y17" s="14">
        <v>2</v>
      </c>
      <c r="Z17" s="14">
        <v>3</v>
      </c>
      <c r="AA17" s="14" t="s">
        <v>2</v>
      </c>
      <c r="AB17" s="15" t="s">
        <v>2</v>
      </c>
      <c r="AC17" s="15">
        <v>1</v>
      </c>
      <c r="AD17" s="15" t="s">
        <v>2</v>
      </c>
      <c r="AE17" s="15" t="s">
        <v>2</v>
      </c>
      <c r="AF17" s="14">
        <v>61</v>
      </c>
      <c r="AG17" s="16">
        <v>67754</v>
      </c>
      <c r="AH17" s="16">
        <v>2049</v>
      </c>
      <c r="AI17" s="41">
        <f t="shared" si="1"/>
        <v>5646.166666666667</v>
      </c>
      <c r="AJ17" s="41">
        <f t="shared" si="2"/>
        <v>1110.72131147541</v>
      </c>
      <c r="AK17" s="47">
        <f t="shared" si="3"/>
        <v>0.9983361064891847</v>
      </c>
      <c r="AL17" s="47">
        <f t="shared" si="4"/>
        <v>0.26393020250996635</v>
      </c>
    </row>
    <row r="18" spans="1:38" s="68" customFormat="1" ht="19.5">
      <c r="A18" s="69"/>
      <c r="B18" s="69"/>
      <c r="C18" s="70" t="s">
        <v>98</v>
      </c>
      <c r="D18" s="46">
        <f>SUM(E18:L18)</f>
        <v>3</v>
      </c>
      <c r="E18" s="16" t="s">
        <v>2</v>
      </c>
      <c r="F18" s="16" t="s">
        <v>2</v>
      </c>
      <c r="G18" s="41">
        <v>1</v>
      </c>
      <c r="H18" s="16" t="s">
        <v>2</v>
      </c>
      <c r="I18" s="16">
        <v>1</v>
      </c>
      <c r="J18" s="16">
        <v>1</v>
      </c>
      <c r="K18" s="16" t="s">
        <v>2</v>
      </c>
      <c r="L18" s="16" t="s">
        <v>2</v>
      </c>
      <c r="M18" s="41">
        <v>72</v>
      </c>
      <c r="N18" s="41">
        <v>1084722</v>
      </c>
      <c r="O18" s="50" t="s">
        <v>2</v>
      </c>
      <c r="P18" s="41">
        <f t="shared" si="8"/>
        <v>361574</v>
      </c>
      <c r="Q18" s="41">
        <f t="shared" si="9"/>
        <v>15065.583333333334</v>
      </c>
      <c r="R18" s="47">
        <f aca="true" t="shared" si="10" ref="R18:R42">D18/$D$16*100</f>
        <v>0.33003300330033003</v>
      </c>
      <c r="S18" s="47">
        <f aca="true" t="shared" si="11" ref="S18:S42">N18/$N$16*100</f>
        <v>0.8603425131188865</v>
      </c>
      <c r="T18" s="63"/>
      <c r="U18" s="63"/>
      <c r="V18" s="80" t="s">
        <v>156</v>
      </c>
      <c r="W18" s="13">
        <f t="shared" si="7"/>
        <v>32</v>
      </c>
      <c r="X18" s="14">
        <v>11</v>
      </c>
      <c r="Y18" s="14">
        <v>10</v>
      </c>
      <c r="Z18" s="14">
        <v>6</v>
      </c>
      <c r="AA18" s="14">
        <v>3</v>
      </c>
      <c r="AB18" s="15">
        <v>2</v>
      </c>
      <c r="AC18" s="15" t="s">
        <v>2</v>
      </c>
      <c r="AD18" s="15" t="s">
        <v>2</v>
      </c>
      <c r="AE18" s="15" t="s">
        <v>2</v>
      </c>
      <c r="AF18" s="14">
        <v>185</v>
      </c>
      <c r="AG18" s="16">
        <v>161086</v>
      </c>
      <c r="AH18" s="16">
        <v>4714</v>
      </c>
      <c r="AI18" s="41">
        <f t="shared" si="1"/>
        <v>5033.9375</v>
      </c>
      <c r="AJ18" s="41">
        <f t="shared" si="2"/>
        <v>870.7351351351351</v>
      </c>
      <c r="AK18" s="47">
        <f t="shared" si="3"/>
        <v>2.6622296173044924</v>
      </c>
      <c r="AL18" s="47">
        <f t="shared" si="4"/>
        <v>0.6274974260046704</v>
      </c>
    </row>
    <row r="19" spans="1:38" s="68" customFormat="1" ht="16.5" customHeight="1">
      <c r="A19" s="69"/>
      <c r="B19" s="245" t="s">
        <v>99</v>
      </c>
      <c r="C19" s="245"/>
      <c r="D19" s="215">
        <f>SUM(D20:D22)</f>
        <v>56</v>
      </c>
      <c r="E19" s="215">
        <f aca="true" t="shared" si="12" ref="E19:N19">SUM(E20:E22)</f>
        <v>16</v>
      </c>
      <c r="F19" s="215">
        <f t="shared" si="12"/>
        <v>12</v>
      </c>
      <c r="G19" s="215">
        <f t="shared" si="12"/>
        <v>12</v>
      </c>
      <c r="H19" s="215">
        <f t="shared" si="12"/>
        <v>9</v>
      </c>
      <c r="I19" s="215">
        <f t="shared" si="12"/>
        <v>5</v>
      </c>
      <c r="J19" s="215">
        <f t="shared" si="12"/>
        <v>2</v>
      </c>
      <c r="K19" s="216" t="s">
        <v>2</v>
      </c>
      <c r="L19" s="216" t="s">
        <v>2</v>
      </c>
      <c r="M19" s="215">
        <f t="shared" si="12"/>
        <v>469</v>
      </c>
      <c r="N19" s="215">
        <f t="shared" si="12"/>
        <v>2697470</v>
      </c>
      <c r="O19" s="217" t="s">
        <v>2</v>
      </c>
      <c r="P19" s="218">
        <f t="shared" si="8"/>
        <v>48169.107142857145</v>
      </c>
      <c r="Q19" s="218">
        <f t="shared" si="9"/>
        <v>5751.535181236673</v>
      </c>
      <c r="R19" s="219">
        <f t="shared" si="10"/>
        <v>6.16061606160616</v>
      </c>
      <c r="S19" s="219">
        <f t="shared" si="11"/>
        <v>2.139486540203668</v>
      </c>
      <c r="T19" s="69"/>
      <c r="U19" s="244" t="s">
        <v>132</v>
      </c>
      <c r="V19" s="245"/>
      <c r="W19" s="222">
        <f>SUM(W20:W26)</f>
        <v>381</v>
      </c>
      <c r="X19" s="215">
        <f aca="true" t="shared" si="13" ref="X19:AH19">SUM(X20:X26)</f>
        <v>131</v>
      </c>
      <c r="Y19" s="215">
        <f t="shared" si="13"/>
        <v>76</v>
      </c>
      <c r="Z19" s="215">
        <f t="shared" si="13"/>
        <v>46</v>
      </c>
      <c r="AA19" s="215">
        <f t="shared" si="13"/>
        <v>55</v>
      </c>
      <c r="AB19" s="215">
        <f t="shared" si="13"/>
        <v>35</v>
      </c>
      <c r="AC19" s="215">
        <f t="shared" si="13"/>
        <v>13</v>
      </c>
      <c r="AD19" s="215">
        <f t="shared" si="13"/>
        <v>14</v>
      </c>
      <c r="AE19" s="215">
        <f t="shared" si="13"/>
        <v>11</v>
      </c>
      <c r="AF19" s="215">
        <f t="shared" si="13"/>
        <v>5310</v>
      </c>
      <c r="AG19" s="215">
        <f t="shared" si="13"/>
        <v>7990602</v>
      </c>
      <c r="AH19" s="215">
        <f t="shared" si="13"/>
        <v>52462</v>
      </c>
      <c r="AI19" s="218">
        <f t="shared" si="1"/>
        <v>20972.708661417324</v>
      </c>
      <c r="AJ19" s="218">
        <f t="shared" si="2"/>
        <v>1504.8214689265537</v>
      </c>
      <c r="AK19" s="219">
        <f t="shared" si="3"/>
        <v>31.697171381031612</v>
      </c>
      <c r="AL19" s="219">
        <f t="shared" si="4"/>
        <v>31.12674091620483</v>
      </c>
    </row>
    <row r="20" spans="1:38" s="68" customFormat="1" ht="19.5">
      <c r="A20" s="69"/>
      <c r="B20" s="69"/>
      <c r="C20" s="77" t="s">
        <v>155</v>
      </c>
      <c r="D20" s="46">
        <f aca="true" t="shared" si="14" ref="D20:D42">SUM(E20:L20)</f>
        <v>5</v>
      </c>
      <c r="E20" s="50">
        <v>3</v>
      </c>
      <c r="F20" s="50">
        <v>1</v>
      </c>
      <c r="G20" s="50">
        <v>1</v>
      </c>
      <c r="H20" s="16" t="s">
        <v>2</v>
      </c>
      <c r="I20" s="50" t="s">
        <v>2</v>
      </c>
      <c r="J20" s="16" t="s">
        <v>2</v>
      </c>
      <c r="K20" s="50" t="s">
        <v>2</v>
      </c>
      <c r="L20" s="50" t="s">
        <v>2</v>
      </c>
      <c r="M20" s="50">
        <v>14</v>
      </c>
      <c r="N20" s="50">
        <v>42152</v>
      </c>
      <c r="O20" s="50" t="s">
        <v>2</v>
      </c>
      <c r="P20" s="41">
        <f t="shared" si="8"/>
        <v>8430.4</v>
      </c>
      <c r="Q20" s="41">
        <f t="shared" si="9"/>
        <v>3010.8571428571427</v>
      </c>
      <c r="R20" s="47">
        <f t="shared" si="10"/>
        <v>0.5500550055005501</v>
      </c>
      <c r="S20" s="47">
        <f t="shared" si="11"/>
        <v>0.033432674558999724</v>
      </c>
      <c r="T20" s="63"/>
      <c r="U20" s="63"/>
      <c r="V20" s="63" t="s">
        <v>133</v>
      </c>
      <c r="W20" s="48">
        <f t="shared" si="7"/>
        <v>32</v>
      </c>
      <c r="X20" s="46">
        <v>2</v>
      </c>
      <c r="Y20" s="16" t="s">
        <v>2</v>
      </c>
      <c r="Z20" s="16" t="s">
        <v>2</v>
      </c>
      <c r="AA20" s="46">
        <v>3</v>
      </c>
      <c r="AB20" s="46">
        <v>5</v>
      </c>
      <c r="AC20" s="46">
        <v>2</v>
      </c>
      <c r="AD20" s="46">
        <v>11</v>
      </c>
      <c r="AE20" s="46">
        <v>9</v>
      </c>
      <c r="AF20" s="41">
        <v>2306</v>
      </c>
      <c r="AG20" s="41">
        <v>4432137</v>
      </c>
      <c r="AH20" s="41">
        <v>28074</v>
      </c>
      <c r="AI20" s="41">
        <f t="shared" si="1"/>
        <v>138504.28125</v>
      </c>
      <c r="AJ20" s="41">
        <f t="shared" si="2"/>
        <v>1922.0021682567217</v>
      </c>
      <c r="AK20" s="47">
        <f t="shared" si="3"/>
        <v>2.6622296173044924</v>
      </c>
      <c r="AL20" s="47">
        <f t="shared" si="4"/>
        <v>17.265029606545955</v>
      </c>
    </row>
    <row r="21" spans="1:38" s="68" customFormat="1" ht="16.5" customHeight="1">
      <c r="A21" s="69"/>
      <c r="B21" s="69"/>
      <c r="C21" s="70" t="s">
        <v>100</v>
      </c>
      <c r="D21" s="46">
        <f t="shared" si="14"/>
        <v>28</v>
      </c>
      <c r="E21" s="41">
        <v>8</v>
      </c>
      <c r="F21" s="41">
        <v>4</v>
      </c>
      <c r="G21" s="41">
        <v>7</v>
      </c>
      <c r="H21" s="41">
        <v>3</v>
      </c>
      <c r="I21" s="41">
        <v>5</v>
      </c>
      <c r="J21" s="41">
        <v>1</v>
      </c>
      <c r="K21" s="16" t="s">
        <v>2</v>
      </c>
      <c r="L21" s="16" t="s">
        <v>2</v>
      </c>
      <c r="M21" s="41">
        <v>266</v>
      </c>
      <c r="N21" s="41">
        <v>1604883</v>
      </c>
      <c r="O21" s="50" t="s">
        <v>2</v>
      </c>
      <c r="P21" s="41">
        <f t="shared" si="8"/>
        <v>57317.25</v>
      </c>
      <c r="Q21" s="41">
        <f t="shared" si="9"/>
        <v>6033.394736842105</v>
      </c>
      <c r="R21" s="47">
        <f t="shared" si="10"/>
        <v>3.08030803080308</v>
      </c>
      <c r="S21" s="47">
        <f t="shared" si="11"/>
        <v>1.27290593671169</v>
      </c>
      <c r="T21" s="63"/>
      <c r="U21" s="63"/>
      <c r="V21" s="63" t="s">
        <v>134</v>
      </c>
      <c r="W21" s="48">
        <f t="shared" si="7"/>
        <v>16</v>
      </c>
      <c r="X21" s="41">
        <v>8</v>
      </c>
      <c r="Y21" s="41">
        <v>3</v>
      </c>
      <c r="Z21" s="50">
        <v>1</v>
      </c>
      <c r="AA21" s="50">
        <v>2</v>
      </c>
      <c r="AB21" s="50" t="s">
        <v>2</v>
      </c>
      <c r="AC21" s="50" t="s">
        <v>2</v>
      </c>
      <c r="AD21" s="50">
        <v>2</v>
      </c>
      <c r="AE21" s="50" t="s">
        <v>2</v>
      </c>
      <c r="AF21" s="41">
        <v>193</v>
      </c>
      <c r="AG21" s="41">
        <v>279465</v>
      </c>
      <c r="AH21" s="41">
        <v>1343</v>
      </c>
      <c r="AI21" s="41">
        <f t="shared" si="1"/>
        <v>17466.5625</v>
      </c>
      <c r="AJ21" s="41">
        <f t="shared" si="2"/>
        <v>1448.0051813471503</v>
      </c>
      <c r="AK21" s="47">
        <f t="shared" si="3"/>
        <v>1.3311148086522462</v>
      </c>
      <c r="AL21" s="47">
        <f t="shared" si="4"/>
        <v>1.0886332031237673</v>
      </c>
    </row>
    <row r="22" spans="1:38" s="68" customFormat="1" ht="16.5" customHeight="1">
      <c r="A22" s="69"/>
      <c r="B22" s="69"/>
      <c r="C22" s="71" t="s">
        <v>101</v>
      </c>
      <c r="D22" s="46">
        <f t="shared" si="14"/>
        <v>23</v>
      </c>
      <c r="E22" s="41">
        <v>5</v>
      </c>
      <c r="F22" s="41">
        <v>7</v>
      </c>
      <c r="G22" s="41">
        <v>4</v>
      </c>
      <c r="H22" s="41">
        <v>6</v>
      </c>
      <c r="I22" s="50" t="s">
        <v>2</v>
      </c>
      <c r="J22" s="50">
        <v>1</v>
      </c>
      <c r="K22" s="50" t="s">
        <v>2</v>
      </c>
      <c r="L22" s="50" t="s">
        <v>2</v>
      </c>
      <c r="M22" s="41">
        <v>189</v>
      </c>
      <c r="N22" s="41">
        <v>1050435</v>
      </c>
      <c r="O22" s="50" t="s">
        <v>2</v>
      </c>
      <c r="P22" s="41">
        <f t="shared" si="8"/>
        <v>45671.086956521736</v>
      </c>
      <c r="Q22" s="41">
        <f t="shared" si="9"/>
        <v>5557.857142857143</v>
      </c>
      <c r="R22" s="47">
        <f t="shared" si="10"/>
        <v>2.5302530253025304</v>
      </c>
      <c r="S22" s="47">
        <f t="shared" si="11"/>
        <v>0.8331479289329778</v>
      </c>
      <c r="T22" s="63"/>
      <c r="U22" s="63"/>
      <c r="V22" s="63" t="s">
        <v>135</v>
      </c>
      <c r="W22" s="48">
        <f t="shared" si="7"/>
        <v>19</v>
      </c>
      <c r="X22" s="41">
        <v>4</v>
      </c>
      <c r="Y22" s="41">
        <v>4</v>
      </c>
      <c r="Z22" s="41">
        <v>10</v>
      </c>
      <c r="AA22" s="50" t="s">
        <v>2</v>
      </c>
      <c r="AB22" s="50">
        <v>1</v>
      </c>
      <c r="AC22" s="50" t="s">
        <v>2</v>
      </c>
      <c r="AD22" s="50" t="s">
        <v>2</v>
      </c>
      <c r="AE22" s="50" t="s">
        <v>2</v>
      </c>
      <c r="AF22" s="41">
        <v>102</v>
      </c>
      <c r="AG22" s="41">
        <v>111966</v>
      </c>
      <c r="AH22" s="41">
        <v>852</v>
      </c>
      <c r="AI22" s="41">
        <f t="shared" si="1"/>
        <v>5892.9473684210525</v>
      </c>
      <c r="AJ22" s="41">
        <f t="shared" si="2"/>
        <v>1097.7058823529412</v>
      </c>
      <c r="AK22" s="47">
        <f t="shared" si="3"/>
        <v>1.5806988352745424</v>
      </c>
      <c r="AL22" s="47">
        <f t="shared" si="4"/>
        <v>0.43615445662589497</v>
      </c>
    </row>
    <row r="23" spans="1:38" s="68" customFormat="1" ht="16.5" customHeight="1">
      <c r="A23" s="69"/>
      <c r="B23" s="247" t="s">
        <v>102</v>
      </c>
      <c r="C23" s="247"/>
      <c r="D23" s="215">
        <f>SUM(D24:D25)</f>
        <v>132</v>
      </c>
      <c r="E23" s="215">
        <f aca="true" t="shared" si="15" ref="E23:N23">SUM(E24:E25)</f>
        <v>28</v>
      </c>
      <c r="F23" s="215">
        <f t="shared" si="15"/>
        <v>30</v>
      </c>
      <c r="G23" s="215">
        <f t="shared" si="15"/>
        <v>29</v>
      </c>
      <c r="H23" s="215">
        <f t="shared" si="15"/>
        <v>30</v>
      </c>
      <c r="I23" s="215">
        <f t="shared" si="15"/>
        <v>7</v>
      </c>
      <c r="J23" s="215">
        <f t="shared" si="15"/>
        <v>5</v>
      </c>
      <c r="K23" s="215">
        <f t="shared" si="15"/>
        <v>2</v>
      </c>
      <c r="L23" s="215">
        <f t="shared" si="15"/>
        <v>1</v>
      </c>
      <c r="M23" s="215">
        <f t="shared" si="15"/>
        <v>1362</v>
      </c>
      <c r="N23" s="215">
        <f t="shared" si="15"/>
        <v>22957751</v>
      </c>
      <c r="O23" s="217" t="s">
        <v>2</v>
      </c>
      <c r="P23" s="218">
        <f t="shared" si="8"/>
        <v>173922.35606060605</v>
      </c>
      <c r="Q23" s="218">
        <f t="shared" si="9"/>
        <v>16855.91116005874</v>
      </c>
      <c r="R23" s="219">
        <f t="shared" si="10"/>
        <v>14.521452145214523</v>
      </c>
      <c r="S23" s="219">
        <f t="shared" si="11"/>
        <v>18.20883986025694</v>
      </c>
      <c r="T23" s="63"/>
      <c r="U23" s="63"/>
      <c r="V23" s="63" t="s">
        <v>136</v>
      </c>
      <c r="W23" s="48">
        <f t="shared" si="7"/>
        <v>9</v>
      </c>
      <c r="X23" s="41">
        <v>4</v>
      </c>
      <c r="Y23" s="41">
        <v>2</v>
      </c>
      <c r="Z23" s="41">
        <v>3</v>
      </c>
      <c r="AA23" s="16" t="s">
        <v>2</v>
      </c>
      <c r="AB23" s="16" t="s">
        <v>2</v>
      </c>
      <c r="AC23" s="16" t="s">
        <v>2</v>
      </c>
      <c r="AD23" s="16" t="s">
        <v>2</v>
      </c>
      <c r="AE23" s="50" t="s">
        <v>2</v>
      </c>
      <c r="AF23" s="41">
        <v>28</v>
      </c>
      <c r="AG23" s="41">
        <v>37108</v>
      </c>
      <c r="AH23" s="41">
        <v>184</v>
      </c>
      <c r="AI23" s="41">
        <f t="shared" si="1"/>
        <v>4123.111111111111</v>
      </c>
      <c r="AJ23" s="41">
        <f t="shared" si="2"/>
        <v>1325.2857142857142</v>
      </c>
      <c r="AK23" s="47">
        <f t="shared" si="3"/>
        <v>0.7487520798668885</v>
      </c>
      <c r="AL23" s="47">
        <f t="shared" si="4"/>
        <v>0.14455119926114812</v>
      </c>
    </row>
    <row r="24" spans="1:38" s="68" customFormat="1" ht="16.5" customHeight="1">
      <c r="A24" s="69"/>
      <c r="B24" s="69"/>
      <c r="C24" s="75" t="s">
        <v>103</v>
      </c>
      <c r="D24" s="46">
        <f t="shared" si="14"/>
        <v>26</v>
      </c>
      <c r="E24" s="41">
        <v>6</v>
      </c>
      <c r="F24" s="41">
        <v>8</v>
      </c>
      <c r="G24" s="41">
        <v>6</v>
      </c>
      <c r="H24" s="41">
        <v>2</v>
      </c>
      <c r="I24" s="41">
        <v>3</v>
      </c>
      <c r="J24" s="50" t="s">
        <v>2</v>
      </c>
      <c r="K24" s="41">
        <v>1</v>
      </c>
      <c r="L24" s="50" t="s">
        <v>2</v>
      </c>
      <c r="M24" s="41">
        <v>228</v>
      </c>
      <c r="N24" s="41">
        <v>4218186</v>
      </c>
      <c r="O24" s="50" t="s">
        <v>2</v>
      </c>
      <c r="P24" s="41">
        <f t="shared" si="8"/>
        <v>162237.92307692306</v>
      </c>
      <c r="Q24" s="41">
        <f t="shared" si="9"/>
        <v>18500.815789473683</v>
      </c>
      <c r="R24" s="47">
        <f t="shared" si="10"/>
        <v>2.8602860286028604</v>
      </c>
      <c r="S24" s="47">
        <f t="shared" si="11"/>
        <v>3.345635788748549</v>
      </c>
      <c r="T24" s="63"/>
      <c r="U24" s="63"/>
      <c r="V24" s="63" t="s">
        <v>137</v>
      </c>
      <c r="W24" s="40">
        <f t="shared" si="7"/>
        <v>52</v>
      </c>
      <c r="X24" s="41">
        <v>32</v>
      </c>
      <c r="Y24" s="41">
        <v>16</v>
      </c>
      <c r="Z24" s="41">
        <v>1</v>
      </c>
      <c r="AA24" s="41">
        <v>3</v>
      </c>
      <c r="AB24" s="16" t="s">
        <v>2</v>
      </c>
      <c r="AC24" s="16" t="s">
        <v>2</v>
      </c>
      <c r="AD24" s="16" t="s">
        <v>2</v>
      </c>
      <c r="AE24" s="50" t="s">
        <v>2</v>
      </c>
      <c r="AF24" s="41">
        <v>159</v>
      </c>
      <c r="AG24" s="41">
        <v>266374</v>
      </c>
      <c r="AH24" s="41">
        <v>2700</v>
      </c>
      <c r="AI24" s="41">
        <f t="shared" si="1"/>
        <v>5122.576923076923</v>
      </c>
      <c r="AJ24" s="41">
        <f t="shared" si="2"/>
        <v>1675.308176100629</v>
      </c>
      <c r="AK24" s="47">
        <f t="shared" si="3"/>
        <v>4.326123128119801</v>
      </c>
      <c r="AL24" s="47">
        <f t="shared" si="4"/>
        <v>1.0376382761665697</v>
      </c>
    </row>
    <row r="25" spans="1:38" s="68" customFormat="1" ht="16.5" customHeight="1">
      <c r="A25" s="69"/>
      <c r="B25" s="69"/>
      <c r="C25" s="70" t="s">
        <v>104</v>
      </c>
      <c r="D25" s="46">
        <f t="shared" si="14"/>
        <v>106</v>
      </c>
      <c r="E25" s="41">
        <v>22</v>
      </c>
      <c r="F25" s="41">
        <v>22</v>
      </c>
      <c r="G25" s="41">
        <v>23</v>
      </c>
      <c r="H25" s="41">
        <v>28</v>
      </c>
      <c r="I25" s="41">
        <v>4</v>
      </c>
      <c r="J25" s="41">
        <v>5</v>
      </c>
      <c r="K25" s="50">
        <v>1</v>
      </c>
      <c r="L25" s="41">
        <v>1</v>
      </c>
      <c r="M25" s="41">
        <v>1134</v>
      </c>
      <c r="N25" s="41">
        <v>18739565</v>
      </c>
      <c r="O25" s="50" t="s">
        <v>2</v>
      </c>
      <c r="P25" s="41">
        <f t="shared" si="8"/>
        <v>176788.34905660377</v>
      </c>
      <c r="Q25" s="41">
        <f t="shared" si="9"/>
        <v>16525.18959435626</v>
      </c>
      <c r="R25" s="47">
        <f t="shared" si="10"/>
        <v>11.66116611661166</v>
      </c>
      <c r="S25" s="47">
        <f t="shared" si="11"/>
        <v>14.863204071508394</v>
      </c>
      <c r="T25" s="63"/>
      <c r="U25" s="63"/>
      <c r="V25" s="63" t="s">
        <v>138</v>
      </c>
      <c r="W25" s="40">
        <f t="shared" si="7"/>
        <v>81</v>
      </c>
      <c r="X25" s="41">
        <v>29</v>
      </c>
      <c r="Y25" s="41">
        <v>20</v>
      </c>
      <c r="Z25" s="41">
        <v>15</v>
      </c>
      <c r="AA25" s="50">
        <v>9</v>
      </c>
      <c r="AB25" s="16">
        <v>3</v>
      </c>
      <c r="AC25" s="50">
        <v>4</v>
      </c>
      <c r="AD25" s="50">
        <v>1</v>
      </c>
      <c r="AE25" s="50" t="s">
        <v>2</v>
      </c>
      <c r="AF25" s="41">
        <v>585</v>
      </c>
      <c r="AG25" s="41">
        <v>756437</v>
      </c>
      <c r="AH25" s="41">
        <v>3287</v>
      </c>
      <c r="AI25" s="41">
        <f t="shared" si="1"/>
        <v>9338.728395061727</v>
      </c>
      <c r="AJ25" s="41">
        <f t="shared" si="2"/>
        <v>1293.054700854701</v>
      </c>
      <c r="AK25" s="47">
        <f t="shared" si="3"/>
        <v>6.738768718801996</v>
      </c>
      <c r="AL25" s="47">
        <f t="shared" si="4"/>
        <v>2.9466388788268056</v>
      </c>
    </row>
    <row r="26" spans="1:38" s="68" customFormat="1" ht="16.5" customHeight="1">
      <c r="A26" s="69"/>
      <c r="B26" s="248" t="s">
        <v>105</v>
      </c>
      <c r="C26" s="248"/>
      <c r="D26" s="215">
        <f>SUM(D27:D32)</f>
        <v>168</v>
      </c>
      <c r="E26" s="215">
        <f aca="true" t="shared" si="16" ref="E26:N26">SUM(E27:E32)</f>
        <v>28</v>
      </c>
      <c r="F26" s="215">
        <f t="shared" si="16"/>
        <v>37</v>
      </c>
      <c r="G26" s="215">
        <f t="shared" si="16"/>
        <v>44</v>
      </c>
      <c r="H26" s="215">
        <f t="shared" si="16"/>
        <v>37</v>
      </c>
      <c r="I26" s="215">
        <f t="shared" si="16"/>
        <v>10</v>
      </c>
      <c r="J26" s="215">
        <f t="shared" si="16"/>
        <v>8</v>
      </c>
      <c r="K26" s="215">
        <f t="shared" si="16"/>
        <v>4</v>
      </c>
      <c r="L26" s="216" t="s">
        <v>2</v>
      </c>
      <c r="M26" s="215">
        <f t="shared" si="16"/>
        <v>1804</v>
      </c>
      <c r="N26" s="215">
        <f t="shared" si="16"/>
        <v>25065918</v>
      </c>
      <c r="O26" s="217" t="s">
        <v>2</v>
      </c>
      <c r="P26" s="218">
        <f t="shared" si="8"/>
        <v>149201.89285714287</v>
      </c>
      <c r="Q26" s="218">
        <f t="shared" si="9"/>
        <v>13894.633037694013</v>
      </c>
      <c r="R26" s="219">
        <f t="shared" si="10"/>
        <v>18.48184818481848</v>
      </c>
      <c r="S26" s="219">
        <f t="shared" si="11"/>
        <v>19.88092330177864</v>
      </c>
      <c r="T26" s="63"/>
      <c r="U26" s="63"/>
      <c r="V26" s="79" t="s">
        <v>139</v>
      </c>
      <c r="W26" s="40">
        <f t="shared" si="7"/>
        <v>172</v>
      </c>
      <c r="X26" s="41">
        <v>52</v>
      </c>
      <c r="Y26" s="41">
        <v>31</v>
      </c>
      <c r="Z26" s="41">
        <v>16</v>
      </c>
      <c r="AA26" s="41">
        <v>38</v>
      </c>
      <c r="AB26" s="41">
        <v>26</v>
      </c>
      <c r="AC26" s="41">
        <v>7</v>
      </c>
      <c r="AD26" s="50" t="s">
        <v>2</v>
      </c>
      <c r="AE26" s="50">
        <v>2</v>
      </c>
      <c r="AF26" s="41">
        <v>1937</v>
      </c>
      <c r="AG26" s="41">
        <v>2107115</v>
      </c>
      <c r="AH26" s="41">
        <v>16022</v>
      </c>
      <c r="AI26" s="41">
        <f t="shared" si="1"/>
        <v>12250.668604651162</v>
      </c>
      <c r="AJ26" s="41">
        <f t="shared" si="2"/>
        <v>1087.823954568921</v>
      </c>
      <c r="AK26" s="47">
        <f t="shared" si="3"/>
        <v>14.309484193011649</v>
      </c>
      <c r="AL26" s="47">
        <f t="shared" si="4"/>
        <v>8.208095295654688</v>
      </c>
    </row>
    <row r="27" spans="1:38" s="68" customFormat="1" ht="16.5" customHeight="1">
      <c r="A27" s="69"/>
      <c r="B27" s="69"/>
      <c r="C27" s="70" t="s">
        <v>106</v>
      </c>
      <c r="D27" s="46">
        <f t="shared" si="14"/>
        <v>58</v>
      </c>
      <c r="E27" s="41">
        <v>7</v>
      </c>
      <c r="F27" s="41">
        <v>9</v>
      </c>
      <c r="G27" s="41">
        <v>15</v>
      </c>
      <c r="H27" s="41">
        <v>20</v>
      </c>
      <c r="I27" s="41">
        <v>3</v>
      </c>
      <c r="J27" s="41">
        <v>3</v>
      </c>
      <c r="K27" s="41">
        <v>1</v>
      </c>
      <c r="L27" s="16" t="s">
        <v>2</v>
      </c>
      <c r="M27" s="41">
        <v>668</v>
      </c>
      <c r="N27" s="41">
        <v>6314977</v>
      </c>
      <c r="O27" s="50" t="s">
        <v>2</v>
      </c>
      <c r="P27" s="41">
        <f t="shared" si="8"/>
        <v>108878.91379310345</v>
      </c>
      <c r="Q27" s="41">
        <f t="shared" si="9"/>
        <v>9453.558383233532</v>
      </c>
      <c r="R27" s="47">
        <f t="shared" si="10"/>
        <v>6.380638063806381</v>
      </c>
      <c r="S27" s="47">
        <f t="shared" si="11"/>
        <v>5.008696405593292</v>
      </c>
      <c r="T27" s="69"/>
      <c r="U27" s="244" t="s">
        <v>140</v>
      </c>
      <c r="V27" s="246"/>
      <c r="W27" s="220">
        <f>SUM(W28:W30)</f>
        <v>147</v>
      </c>
      <c r="X27" s="215">
        <f aca="true" t="shared" si="17" ref="X27:AH27">SUM(X28:X30)</f>
        <v>58</v>
      </c>
      <c r="Y27" s="215">
        <f t="shared" si="17"/>
        <v>26</v>
      </c>
      <c r="Z27" s="215">
        <f t="shared" si="17"/>
        <v>19</v>
      </c>
      <c r="AA27" s="215">
        <f t="shared" si="17"/>
        <v>25</v>
      </c>
      <c r="AB27" s="215">
        <f t="shared" si="17"/>
        <v>14</v>
      </c>
      <c r="AC27" s="215">
        <f t="shared" si="17"/>
        <v>4</v>
      </c>
      <c r="AD27" s="215">
        <f t="shared" si="17"/>
        <v>1</v>
      </c>
      <c r="AE27" s="223" t="s">
        <v>2</v>
      </c>
      <c r="AF27" s="215">
        <f t="shared" si="17"/>
        <v>1149</v>
      </c>
      <c r="AG27" s="215">
        <f t="shared" si="17"/>
        <v>4490943</v>
      </c>
      <c r="AH27" s="215">
        <f t="shared" si="17"/>
        <v>22963</v>
      </c>
      <c r="AI27" s="218">
        <f t="shared" si="1"/>
        <v>30550.632653061224</v>
      </c>
      <c r="AJ27" s="218">
        <f t="shared" si="2"/>
        <v>3908.5665796344647</v>
      </c>
      <c r="AK27" s="219">
        <f t="shared" si="3"/>
        <v>12.229617304492512</v>
      </c>
      <c r="AL27" s="219">
        <f t="shared" si="4"/>
        <v>17.494103602011922</v>
      </c>
    </row>
    <row r="28" spans="1:38" s="68" customFormat="1" ht="16.5" customHeight="1">
      <c r="A28" s="69"/>
      <c r="B28" s="69"/>
      <c r="C28" s="70" t="s">
        <v>107</v>
      </c>
      <c r="D28" s="46">
        <f t="shared" si="14"/>
        <v>53</v>
      </c>
      <c r="E28" s="41">
        <v>7</v>
      </c>
      <c r="F28" s="41">
        <v>14</v>
      </c>
      <c r="G28" s="41">
        <v>12</v>
      </c>
      <c r="H28" s="41">
        <v>10</v>
      </c>
      <c r="I28" s="41">
        <v>5</v>
      </c>
      <c r="J28" s="50">
        <v>3</v>
      </c>
      <c r="K28" s="50">
        <v>2</v>
      </c>
      <c r="L28" s="16" t="s">
        <v>2</v>
      </c>
      <c r="M28" s="41">
        <v>648</v>
      </c>
      <c r="N28" s="41">
        <v>8231807</v>
      </c>
      <c r="O28" s="50" t="s">
        <v>2</v>
      </c>
      <c r="P28" s="41">
        <f t="shared" si="8"/>
        <v>155317.11320754717</v>
      </c>
      <c r="Q28" s="41">
        <f t="shared" si="9"/>
        <v>12703.405864197532</v>
      </c>
      <c r="R28" s="47">
        <f t="shared" si="10"/>
        <v>5.83058305830583</v>
      </c>
      <c r="S28" s="47">
        <f t="shared" si="11"/>
        <v>6.529021741874547</v>
      </c>
      <c r="T28" s="63"/>
      <c r="U28" s="63"/>
      <c r="V28" s="63" t="s">
        <v>141</v>
      </c>
      <c r="W28" s="13">
        <f t="shared" si="7"/>
        <v>71</v>
      </c>
      <c r="X28" s="14">
        <v>18</v>
      </c>
      <c r="Y28" s="14">
        <v>13</v>
      </c>
      <c r="Z28" s="14">
        <v>10</v>
      </c>
      <c r="AA28" s="14">
        <v>17</v>
      </c>
      <c r="AB28" s="14">
        <v>12</v>
      </c>
      <c r="AC28" s="14" t="s">
        <v>2</v>
      </c>
      <c r="AD28" s="14">
        <v>1</v>
      </c>
      <c r="AE28" s="14" t="s">
        <v>2</v>
      </c>
      <c r="AF28" s="16">
        <v>692</v>
      </c>
      <c r="AG28" s="16">
        <v>2856125</v>
      </c>
      <c r="AH28" s="16">
        <v>5715</v>
      </c>
      <c r="AI28" s="41">
        <f t="shared" si="1"/>
        <v>40227.112676056335</v>
      </c>
      <c r="AJ28" s="41">
        <f t="shared" si="2"/>
        <v>4127.348265895954</v>
      </c>
      <c r="AK28" s="47">
        <f t="shared" si="3"/>
        <v>5.906821963394343</v>
      </c>
      <c r="AL28" s="47">
        <f t="shared" si="4"/>
        <v>11.125802899367972</v>
      </c>
    </row>
    <row r="29" spans="1:38" s="68" customFormat="1" ht="16.5" customHeight="1">
      <c r="A29" s="69"/>
      <c r="B29" s="69"/>
      <c r="C29" s="70" t="s">
        <v>108</v>
      </c>
      <c r="D29" s="46">
        <f t="shared" si="14"/>
        <v>11</v>
      </c>
      <c r="E29" s="50">
        <v>1</v>
      </c>
      <c r="F29" s="50">
        <v>3</v>
      </c>
      <c r="G29" s="50">
        <v>5</v>
      </c>
      <c r="H29" s="50">
        <v>2</v>
      </c>
      <c r="I29" s="50" t="s">
        <v>2</v>
      </c>
      <c r="J29" s="50" t="s">
        <v>2</v>
      </c>
      <c r="K29" s="50" t="s">
        <v>2</v>
      </c>
      <c r="L29" s="50" t="s">
        <v>2</v>
      </c>
      <c r="M29" s="50">
        <v>70</v>
      </c>
      <c r="N29" s="50">
        <v>5980268</v>
      </c>
      <c r="O29" s="50" t="s">
        <v>2</v>
      </c>
      <c r="P29" s="41">
        <f t="shared" si="8"/>
        <v>543660.7272727273</v>
      </c>
      <c r="Q29" s="41">
        <f t="shared" si="9"/>
        <v>85432.4</v>
      </c>
      <c r="R29" s="47">
        <f t="shared" si="10"/>
        <v>1.21012101210121</v>
      </c>
      <c r="S29" s="47">
        <f t="shared" si="11"/>
        <v>4.743223425213517</v>
      </c>
      <c r="T29" s="63"/>
      <c r="U29" s="63"/>
      <c r="V29" s="63" t="s">
        <v>142</v>
      </c>
      <c r="W29" s="13">
        <f t="shared" si="7"/>
        <v>25</v>
      </c>
      <c r="X29" s="14">
        <v>17</v>
      </c>
      <c r="Y29" s="14">
        <v>2</v>
      </c>
      <c r="Z29" s="14">
        <v>4</v>
      </c>
      <c r="AA29" s="14">
        <v>2</v>
      </c>
      <c r="AB29" s="14" t="s">
        <v>2</v>
      </c>
      <c r="AC29" s="14" t="s">
        <v>2</v>
      </c>
      <c r="AD29" s="14" t="s">
        <v>2</v>
      </c>
      <c r="AE29" s="14" t="s">
        <v>2</v>
      </c>
      <c r="AF29" s="16">
        <v>86</v>
      </c>
      <c r="AG29" s="16">
        <v>115852</v>
      </c>
      <c r="AH29" s="16">
        <v>2810</v>
      </c>
      <c r="AI29" s="41">
        <f t="shared" si="1"/>
        <v>4634.08</v>
      </c>
      <c r="AJ29" s="41">
        <f t="shared" si="2"/>
        <v>1347.1162790697674</v>
      </c>
      <c r="AK29" s="47">
        <f t="shared" si="3"/>
        <v>2.0798668885191347</v>
      </c>
      <c r="AL29" s="47">
        <f t="shared" si="4"/>
        <v>0.45129205391836086</v>
      </c>
    </row>
    <row r="30" spans="1:38" s="68" customFormat="1" ht="19.5">
      <c r="A30" s="69"/>
      <c r="B30" s="69"/>
      <c r="C30" s="70" t="s">
        <v>109</v>
      </c>
      <c r="D30" s="46">
        <f t="shared" si="14"/>
        <v>14</v>
      </c>
      <c r="E30" s="41">
        <v>3</v>
      </c>
      <c r="F30" s="41">
        <v>3</v>
      </c>
      <c r="G30" s="41">
        <v>5</v>
      </c>
      <c r="H30" s="41">
        <v>3</v>
      </c>
      <c r="I30" s="50" t="s">
        <v>2</v>
      </c>
      <c r="J30" s="50" t="s">
        <v>2</v>
      </c>
      <c r="K30" s="50" t="s">
        <v>2</v>
      </c>
      <c r="L30" s="50" t="s">
        <v>2</v>
      </c>
      <c r="M30" s="41">
        <v>93</v>
      </c>
      <c r="N30" s="41">
        <v>1179232</v>
      </c>
      <c r="O30" s="50" t="s">
        <v>2</v>
      </c>
      <c r="P30" s="41">
        <f t="shared" si="8"/>
        <v>84230.85714285714</v>
      </c>
      <c r="Q30" s="41">
        <f t="shared" si="9"/>
        <v>12679.913978494624</v>
      </c>
      <c r="R30" s="47">
        <f t="shared" si="10"/>
        <v>1.54015401540154</v>
      </c>
      <c r="S30" s="47">
        <f t="shared" si="11"/>
        <v>0.9353027065277655</v>
      </c>
      <c r="T30" s="63"/>
      <c r="U30" s="63"/>
      <c r="V30" s="80" t="s">
        <v>157</v>
      </c>
      <c r="W30" s="40">
        <f t="shared" si="7"/>
        <v>51</v>
      </c>
      <c r="X30" s="41">
        <v>23</v>
      </c>
      <c r="Y30" s="41">
        <v>11</v>
      </c>
      <c r="Z30" s="50">
        <v>5</v>
      </c>
      <c r="AA30" s="50">
        <v>6</v>
      </c>
      <c r="AB30" s="50">
        <v>2</v>
      </c>
      <c r="AC30" s="50">
        <v>4</v>
      </c>
      <c r="AD30" s="14" t="s">
        <v>2</v>
      </c>
      <c r="AE30" s="50" t="s">
        <v>2</v>
      </c>
      <c r="AF30" s="50">
        <v>371</v>
      </c>
      <c r="AG30" s="50">
        <v>1518966</v>
      </c>
      <c r="AH30" s="50">
        <v>14438</v>
      </c>
      <c r="AI30" s="41">
        <f t="shared" si="1"/>
        <v>29783.647058823528</v>
      </c>
      <c r="AJ30" s="41">
        <f t="shared" si="2"/>
        <v>4094.247978436658</v>
      </c>
      <c r="AK30" s="47">
        <f t="shared" si="3"/>
        <v>4.242928452579035</v>
      </c>
      <c r="AL30" s="47">
        <f t="shared" si="4"/>
        <v>5.917008648725589</v>
      </c>
    </row>
    <row r="31" spans="1:38" s="68" customFormat="1" ht="16.5" customHeight="1">
      <c r="A31" s="69"/>
      <c r="B31" s="69"/>
      <c r="C31" s="70" t="s">
        <v>110</v>
      </c>
      <c r="D31" s="46">
        <f t="shared" si="14"/>
        <v>17</v>
      </c>
      <c r="E31" s="41">
        <v>4</v>
      </c>
      <c r="F31" s="41">
        <v>6</v>
      </c>
      <c r="G31" s="41">
        <v>3</v>
      </c>
      <c r="H31" s="50" t="s">
        <v>2</v>
      </c>
      <c r="I31" s="41">
        <v>1</v>
      </c>
      <c r="J31" s="41">
        <v>2</v>
      </c>
      <c r="K31" s="16">
        <v>1</v>
      </c>
      <c r="L31" s="50" t="s">
        <v>2</v>
      </c>
      <c r="M31" s="41">
        <v>231</v>
      </c>
      <c r="N31" s="41">
        <v>2990504</v>
      </c>
      <c r="O31" s="50" t="s">
        <v>2</v>
      </c>
      <c r="P31" s="41">
        <f t="shared" si="8"/>
        <v>175912</v>
      </c>
      <c r="Q31" s="41">
        <f t="shared" si="9"/>
        <v>12945.904761904761</v>
      </c>
      <c r="R31" s="47">
        <f t="shared" si="10"/>
        <v>1.87018701870187</v>
      </c>
      <c r="S31" s="47">
        <f t="shared" si="11"/>
        <v>2.371905176489536</v>
      </c>
      <c r="T31" s="69"/>
      <c r="U31" s="244" t="s">
        <v>143</v>
      </c>
      <c r="V31" s="246"/>
      <c r="W31" s="220">
        <f>SUM(W32:W40)</f>
        <v>467</v>
      </c>
      <c r="X31" s="215">
        <f aca="true" t="shared" si="18" ref="X31:AH31">SUM(X32:X40)</f>
        <v>181</v>
      </c>
      <c r="Y31" s="215">
        <f t="shared" si="18"/>
        <v>81</v>
      </c>
      <c r="Z31" s="215">
        <f t="shared" si="18"/>
        <v>102</v>
      </c>
      <c r="AA31" s="215">
        <f t="shared" si="18"/>
        <v>61</v>
      </c>
      <c r="AB31" s="215">
        <f t="shared" si="18"/>
        <v>24</v>
      </c>
      <c r="AC31" s="215">
        <f t="shared" si="18"/>
        <v>12</v>
      </c>
      <c r="AD31" s="215">
        <f t="shared" si="18"/>
        <v>6</v>
      </c>
      <c r="AE31" s="223" t="s">
        <v>2</v>
      </c>
      <c r="AF31" s="215">
        <f t="shared" si="18"/>
        <v>3439</v>
      </c>
      <c r="AG31" s="215">
        <f t="shared" si="18"/>
        <v>7138082</v>
      </c>
      <c r="AH31" s="215">
        <f t="shared" si="18"/>
        <v>61473</v>
      </c>
      <c r="AI31" s="218">
        <f t="shared" si="1"/>
        <v>15284.9721627409</v>
      </c>
      <c r="AJ31" s="218">
        <f t="shared" si="2"/>
        <v>2075.6272172143067</v>
      </c>
      <c r="AK31" s="219">
        <f t="shared" si="3"/>
        <v>38.85191347753744</v>
      </c>
      <c r="AL31" s="219">
        <f t="shared" si="4"/>
        <v>27.805818516880855</v>
      </c>
    </row>
    <row r="32" spans="1:38" s="68" customFormat="1" ht="16.5" customHeight="1">
      <c r="A32" s="69"/>
      <c r="B32" s="69"/>
      <c r="C32" s="70" t="s">
        <v>111</v>
      </c>
      <c r="D32" s="46">
        <f t="shared" si="14"/>
        <v>15</v>
      </c>
      <c r="E32" s="50">
        <v>6</v>
      </c>
      <c r="F32" s="50">
        <v>2</v>
      </c>
      <c r="G32" s="41">
        <v>4</v>
      </c>
      <c r="H32" s="50">
        <v>2</v>
      </c>
      <c r="I32" s="50">
        <v>1</v>
      </c>
      <c r="J32" s="50" t="s">
        <v>2</v>
      </c>
      <c r="K32" s="50" t="s">
        <v>2</v>
      </c>
      <c r="L32" s="50" t="s">
        <v>2</v>
      </c>
      <c r="M32" s="41">
        <v>94</v>
      </c>
      <c r="N32" s="41">
        <v>369130</v>
      </c>
      <c r="O32" s="50" t="s">
        <v>2</v>
      </c>
      <c r="P32" s="41">
        <f t="shared" si="8"/>
        <v>24608.666666666668</v>
      </c>
      <c r="Q32" s="41">
        <f t="shared" si="9"/>
        <v>3926.9148936170213</v>
      </c>
      <c r="R32" s="47">
        <f t="shared" si="10"/>
        <v>1.65016501650165</v>
      </c>
      <c r="S32" s="47">
        <f t="shared" si="11"/>
        <v>0.292773846079986</v>
      </c>
      <c r="T32" s="63"/>
      <c r="U32" s="63"/>
      <c r="V32" s="63" t="s">
        <v>144</v>
      </c>
      <c r="W32" s="48">
        <f t="shared" si="7"/>
        <v>14</v>
      </c>
      <c r="X32" s="46">
        <v>7</v>
      </c>
      <c r="Y32" s="46">
        <v>3</v>
      </c>
      <c r="Z32" s="46">
        <v>2</v>
      </c>
      <c r="AA32" s="46">
        <v>1</v>
      </c>
      <c r="AB32" s="14" t="s">
        <v>2</v>
      </c>
      <c r="AC32" s="46">
        <v>1</v>
      </c>
      <c r="AD32" s="14" t="s">
        <v>2</v>
      </c>
      <c r="AE32" s="14" t="s">
        <v>2</v>
      </c>
      <c r="AF32" s="41">
        <v>87</v>
      </c>
      <c r="AG32" s="41">
        <v>233542</v>
      </c>
      <c r="AH32" s="41">
        <v>1163</v>
      </c>
      <c r="AI32" s="41">
        <f t="shared" si="1"/>
        <v>16681.571428571428</v>
      </c>
      <c r="AJ32" s="41">
        <f t="shared" si="2"/>
        <v>2684.390804597701</v>
      </c>
      <c r="AK32" s="47">
        <f t="shared" si="3"/>
        <v>1.1647254575707155</v>
      </c>
      <c r="AL32" s="47">
        <f t="shared" si="4"/>
        <v>0.9097438875133949</v>
      </c>
    </row>
    <row r="33" spans="1:38" s="68" customFormat="1" ht="16.5" customHeight="1">
      <c r="A33" s="69"/>
      <c r="B33" s="245" t="s">
        <v>112</v>
      </c>
      <c r="C33" s="245"/>
      <c r="D33" s="215">
        <f>SUM(D34:D37)</f>
        <v>349</v>
      </c>
      <c r="E33" s="215">
        <f aca="true" t="shared" si="19" ref="E33:N33">SUM(E34:E37)</f>
        <v>34</v>
      </c>
      <c r="F33" s="215">
        <f t="shared" si="19"/>
        <v>59</v>
      </c>
      <c r="G33" s="215">
        <f t="shared" si="19"/>
        <v>105</v>
      </c>
      <c r="H33" s="215">
        <f t="shared" si="19"/>
        <v>82</v>
      </c>
      <c r="I33" s="215">
        <f t="shared" si="19"/>
        <v>32</v>
      </c>
      <c r="J33" s="215">
        <f t="shared" si="19"/>
        <v>21</v>
      </c>
      <c r="K33" s="215">
        <f t="shared" si="19"/>
        <v>13</v>
      </c>
      <c r="L33" s="215">
        <f t="shared" si="19"/>
        <v>3</v>
      </c>
      <c r="M33" s="215">
        <f t="shared" si="19"/>
        <v>5258</v>
      </c>
      <c r="N33" s="215">
        <f t="shared" si="19"/>
        <v>54046252</v>
      </c>
      <c r="O33" s="217" t="s">
        <v>2</v>
      </c>
      <c r="P33" s="218">
        <f t="shared" si="8"/>
        <v>154860.32091690545</v>
      </c>
      <c r="Q33" s="218">
        <f t="shared" si="9"/>
        <v>10278.861163940663</v>
      </c>
      <c r="R33" s="219">
        <f t="shared" si="10"/>
        <v>38.39383938393839</v>
      </c>
      <c r="S33" s="219">
        <f t="shared" si="11"/>
        <v>42.866548544545644</v>
      </c>
      <c r="T33" s="63"/>
      <c r="U33" s="63"/>
      <c r="V33" s="63" t="s">
        <v>145</v>
      </c>
      <c r="W33" s="40">
        <f t="shared" si="7"/>
        <v>16</v>
      </c>
      <c r="X33" s="41">
        <v>10</v>
      </c>
      <c r="Y33" s="50">
        <v>3</v>
      </c>
      <c r="Z33" s="50">
        <v>1</v>
      </c>
      <c r="AA33" s="16">
        <v>1</v>
      </c>
      <c r="AB33" s="50">
        <v>1</v>
      </c>
      <c r="AC33" s="50" t="s">
        <v>2</v>
      </c>
      <c r="AD33" s="50" t="s">
        <v>2</v>
      </c>
      <c r="AE33" s="50" t="s">
        <v>2</v>
      </c>
      <c r="AF33" s="41">
        <v>72</v>
      </c>
      <c r="AG33" s="16">
        <v>181446</v>
      </c>
      <c r="AH33" s="16">
        <v>1035</v>
      </c>
      <c r="AI33" s="41">
        <f t="shared" si="1"/>
        <v>11340.375</v>
      </c>
      <c r="AJ33" s="41">
        <f t="shared" si="2"/>
        <v>2520.0833333333335</v>
      </c>
      <c r="AK33" s="47">
        <f t="shared" si="3"/>
        <v>1.3311148086522462</v>
      </c>
      <c r="AL33" s="47">
        <f t="shared" si="4"/>
        <v>0.7068081519116709</v>
      </c>
    </row>
    <row r="34" spans="1:38" s="68" customFormat="1" ht="16.5" customHeight="1">
      <c r="A34" s="69"/>
      <c r="B34" s="69"/>
      <c r="C34" s="70" t="s">
        <v>113</v>
      </c>
      <c r="D34" s="46">
        <f t="shared" si="14"/>
        <v>130</v>
      </c>
      <c r="E34" s="41">
        <v>9</v>
      </c>
      <c r="F34" s="41">
        <v>27</v>
      </c>
      <c r="G34" s="41">
        <v>50</v>
      </c>
      <c r="H34" s="41">
        <v>30</v>
      </c>
      <c r="I34" s="41">
        <v>5</v>
      </c>
      <c r="J34" s="41">
        <v>7</v>
      </c>
      <c r="K34" s="41">
        <v>1</v>
      </c>
      <c r="L34" s="41">
        <v>1</v>
      </c>
      <c r="M34" s="41">
        <v>1476</v>
      </c>
      <c r="N34" s="41">
        <v>13283850</v>
      </c>
      <c r="O34" s="50" t="s">
        <v>2</v>
      </c>
      <c r="P34" s="41">
        <f t="shared" si="8"/>
        <v>102183.46153846153</v>
      </c>
      <c r="Q34" s="41">
        <f t="shared" si="9"/>
        <v>8999.89837398374</v>
      </c>
      <c r="R34" s="47">
        <f t="shared" si="10"/>
        <v>14.3014301430143</v>
      </c>
      <c r="S34" s="47">
        <f t="shared" si="11"/>
        <v>10.536027565490807</v>
      </c>
      <c r="T34" s="63"/>
      <c r="U34" s="63"/>
      <c r="V34" s="63" t="s">
        <v>146</v>
      </c>
      <c r="W34" s="40">
        <f t="shared" si="7"/>
        <v>138</v>
      </c>
      <c r="X34" s="41">
        <v>34</v>
      </c>
      <c r="Y34" s="41">
        <v>20</v>
      </c>
      <c r="Z34" s="41">
        <v>43</v>
      </c>
      <c r="AA34" s="41">
        <v>27</v>
      </c>
      <c r="AB34" s="50">
        <v>12</v>
      </c>
      <c r="AC34" s="50">
        <v>1</v>
      </c>
      <c r="AD34" s="50">
        <v>1</v>
      </c>
      <c r="AE34" s="50" t="s">
        <v>2</v>
      </c>
      <c r="AF34" s="41">
        <v>1152</v>
      </c>
      <c r="AG34" s="41">
        <v>2773133</v>
      </c>
      <c r="AH34" s="41">
        <v>22549</v>
      </c>
      <c r="AI34" s="41">
        <f t="shared" si="1"/>
        <v>20095.166666666668</v>
      </c>
      <c r="AJ34" s="41">
        <f t="shared" si="2"/>
        <v>2407.2335069444443</v>
      </c>
      <c r="AK34" s="47">
        <f t="shared" si="3"/>
        <v>11.480865224625623</v>
      </c>
      <c r="AL34" s="47">
        <f t="shared" si="4"/>
        <v>10.802514305828002</v>
      </c>
    </row>
    <row r="35" spans="1:38" s="68" customFormat="1" ht="16.5" customHeight="1">
      <c r="A35" s="69"/>
      <c r="B35" s="69"/>
      <c r="C35" s="70" t="s">
        <v>114</v>
      </c>
      <c r="D35" s="46">
        <f t="shared" si="14"/>
        <v>39</v>
      </c>
      <c r="E35" s="41">
        <v>4</v>
      </c>
      <c r="F35" s="41">
        <v>5</v>
      </c>
      <c r="G35" s="41">
        <v>16</v>
      </c>
      <c r="H35" s="41">
        <v>9</v>
      </c>
      <c r="I35" s="41">
        <v>1</v>
      </c>
      <c r="J35" s="41">
        <v>3</v>
      </c>
      <c r="K35" s="41">
        <v>1</v>
      </c>
      <c r="L35" s="16" t="s">
        <v>2</v>
      </c>
      <c r="M35" s="41">
        <v>459</v>
      </c>
      <c r="N35" s="41">
        <v>6108342</v>
      </c>
      <c r="O35" s="50" t="s">
        <v>2</v>
      </c>
      <c r="P35" s="41">
        <f t="shared" si="8"/>
        <v>156624.15384615384</v>
      </c>
      <c r="Q35" s="41">
        <f t="shared" si="9"/>
        <v>13307.934640522875</v>
      </c>
      <c r="R35" s="47">
        <f t="shared" si="10"/>
        <v>4.29042904290429</v>
      </c>
      <c r="S35" s="47">
        <f t="shared" si="11"/>
        <v>4.844804758518446</v>
      </c>
      <c r="T35" s="63"/>
      <c r="U35" s="63"/>
      <c r="V35" s="63" t="s">
        <v>147</v>
      </c>
      <c r="W35" s="40">
        <f t="shared" si="7"/>
        <v>4</v>
      </c>
      <c r="X35" s="41">
        <v>2</v>
      </c>
      <c r="Y35" s="50">
        <v>1</v>
      </c>
      <c r="Z35" s="50">
        <v>1</v>
      </c>
      <c r="AA35" s="50" t="s">
        <v>2</v>
      </c>
      <c r="AB35" s="50" t="s">
        <v>2</v>
      </c>
      <c r="AC35" s="50" t="s">
        <v>2</v>
      </c>
      <c r="AD35" s="50" t="s">
        <v>2</v>
      </c>
      <c r="AE35" s="50" t="s">
        <v>2</v>
      </c>
      <c r="AF35" s="50">
        <v>11</v>
      </c>
      <c r="AG35" s="50">
        <v>16532</v>
      </c>
      <c r="AH35" s="50">
        <v>766</v>
      </c>
      <c r="AI35" s="41">
        <f t="shared" si="1"/>
        <v>4133</v>
      </c>
      <c r="AJ35" s="41">
        <f t="shared" si="2"/>
        <v>1502.909090909091</v>
      </c>
      <c r="AK35" s="47">
        <f t="shared" si="3"/>
        <v>0.33277870216306155</v>
      </c>
      <c r="AL35" s="47">
        <f t="shared" si="4"/>
        <v>0.06439906290248197</v>
      </c>
    </row>
    <row r="36" spans="1:38" s="68" customFormat="1" ht="16.5" customHeight="1">
      <c r="A36" s="69"/>
      <c r="B36" s="69"/>
      <c r="C36" s="70" t="s">
        <v>115</v>
      </c>
      <c r="D36" s="46">
        <f t="shared" si="14"/>
        <v>109</v>
      </c>
      <c r="E36" s="41">
        <v>14</v>
      </c>
      <c r="F36" s="41">
        <v>18</v>
      </c>
      <c r="G36" s="41">
        <v>23</v>
      </c>
      <c r="H36" s="41">
        <v>26</v>
      </c>
      <c r="I36" s="41">
        <v>15</v>
      </c>
      <c r="J36" s="41">
        <v>7</v>
      </c>
      <c r="K36" s="41">
        <v>5</v>
      </c>
      <c r="L36" s="41">
        <v>1</v>
      </c>
      <c r="M36" s="41">
        <v>1694</v>
      </c>
      <c r="N36" s="41">
        <v>26412429</v>
      </c>
      <c r="O36" s="50" t="s">
        <v>2</v>
      </c>
      <c r="P36" s="41">
        <f t="shared" si="8"/>
        <v>242315.8623853211</v>
      </c>
      <c r="Q36" s="41">
        <f t="shared" si="9"/>
        <v>15591.752656434475</v>
      </c>
      <c r="R36" s="47">
        <f t="shared" si="10"/>
        <v>11.991199119911991</v>
      </c>
      <c r="S36" s="47">
        <f t="shared" si="11"/>
        <v>20.9489026160013</v>
      </c>
      <c r="T36" s="63"/>
      <c r="U36" s="63"/>
      <c r="V36" s="63" t="s">
        <v>148</v>
      </c>
      <c r="W36" s="40">
        <f t="shared" si="7"/>
        <v>32</v>
      </c>
      <c r="X36" s="41">
        <v>5</v>
      </c>
      <c r="Y36" s="50">
        <v>4</v>
      </c>
      <c r="Z36" s="50">
        <v>13</v>
      </c>
      <c r="AA36" s="50">
        <v>9</v>
      </c>
      <c r="AB36" s="50" t="s">
        <v>2</v>
      </c>
      <c r="AC36" s="50" t="s">
        <v>2</v>
      </c>
      <c r="AD36" s="50">
        <v>1</v>
      </c>
      <c r="AE36" s="50" t="s">
        <v>2</v>
      </c>
      <c r="AF36" s="50">
        <v>284</v>
      </c>
      <c r="AG36" s="50">
        <v>1879690</v>
      </c>
      <c r="AH36" s="50">
        <v>142</v>
      </c>
      <c r="AI36" s="41">
        <f t="shared" si="1"/>
        <v>58740.3125</v>
      </c>
      <c r="AJ36" s="41">
        <f t="shared" si="2"/>
        <v>6618.62676056338</v>
      </c>
      <c r="AK36" s="47">
        <f t="shared" si="3"/>
        <v>2.6622296173044924</v>
      </c>
      <c r="AL36" s="47">
        <f t="shared" si="4"/>
        <v>7.322179684682212</v>
      </c>
    </row>
    <row r="37" spans="1:38" s="68" customFormat="1" ht="16.5" customHeight="1">
      <c r="A37" s="69"/>
      <c r="B37" s="69"/>
      <c r="C37" s="75" t="s">
        <v>116</v>
      </c>
      <c r="D37" s="46">
        <f t="shared" si="14"/>
        <v>71</v>
      </c>
      <c r="E37" s="41">
        <v>7</v>
      </c>
      <c r="F37" s="41">
        <v>9</v>
      </c>
      <c r="G37" s="41">
        <v>16</v>
      </c>
      <c r="H37" s="41">
        <v>17</v>
      </c>
      <c r="I37" s="41">
        <v>11</v>
      </c>
      <c r="J37" s="41">
        <v>4</v>
      </c>
      <c r="K37" s="41">
        <v>6</v>
      </c>
      <c r="L37" s="41">
        <v>1</v>
      </c>
      <c r="M37" s="41">
        <v>1629</v>
      </c>
      <c r="N37" s="41">
        <v>8241631</v>
      </c>
      <c r="O37" s="50" t="s">
        <v>2</v>
      </c>
      <c r="P37" s="41">
        <f t="shared" si="8"/>
        <v>116079.30985915494</v>
      </c>
      <c r="Q37" s="41">
        <f t="shared" si="9"/>
        <v>5059.319214241867</v>
      </c>
      <c r="R37" s="47">
        <f t="shared" si="10"/>
        <v>7.81078107810781</v>
      </c>
      <c r="S37" s="47">
        <f t="shared" si="11"/>
        <v>6.5368136045351</v>
      </c>
      <c r="T37" s="63"/>
      <c r="U37" s="63"/>
      <c r="V37" s="63" t="s">
        <v>149</v>
      </c>
      <c r="W37" s="40">
        <f t="shared" si="7"/>
        <v>69</v>
      </c>
      <c r="X37" s="41">
        <v>16</v>
      </c>
      <c r="Y37" s="50">
        <v>9</v>
      </c>
      <c r="Z37" s="50">
        <v>11</v>
      </c>
      <c r="AA37" s="50">
        <v>17</v>
      </c>
      <c r="AB37" s="50">
        <v>9</v>
      </c>
      <c r="AC37" s="50">
        <v>6</v>
      </c>
      <c r="AD37" s="50">
        <v>1</v>
      </c>
      <c r="AE37" s="50" t="s">
        <v>2</v>
      </c>
      <c r="AF37" s="50">
        <v>861</v>
      </c>
      <c r="AG37" s="50">
        <v>621434</v>
      </c>
      <c r="AH37" s="50">
        <v>7905</v>
      </c>
      <c r="AI37" s="41">
        <f t="shared" si="1"/>
        <v>9006.289855072464</v>
      </c>
      <c r="AJ37" s="41">
        <f t="shared" si="2"/>
        <v>721.7584204413473</v>
      </c>
      <c r="AK37" s="47">
        <f t="shared" si="3"/>
        <v>5.740432612312811</v>
      </c>
      <c r="AL37" s="47">
        <f t="shared" si="4"/>
        <v>2.4207456602795174</v>
      </c>
    </row>
    <row r="38" spans="1:38" s="68" customFormat="1" ht="19.5">
      <c r="A38" s="69"/>
      <c r="B38" s="245" t="s">
        <v>117</v>
      </c>
      <c r="C38" s="245"/>
      <c r="D38" s="215">
        <f>SUM(D39:D42)</f>
        <v>201</v>
      </c>
      <c r="E38" s="215">
        <f aca="true" t="shared" si="20" ref="E38:N38">SUM(E39:E42)</f>
        <v>42</v>
      </c>
      <c r="F38" s="215">
        <f t="shared" si="20"/>
        <v>37</v>
      </c>
      <c r="G38" s="215">
        <f t="shared" si="20"/>
        <v>59</v>
      </c>
      <c r="H38" s="215">
        <f t="shared" si="20"/>
        <v>36</v>
      </c>
      <c r="I38" s="215">
        <f t="shared" si="20"/>
        <v>14</v>
      </c>
      <c r="J38" s="215">
        <f t="shared" si="20"/>
        <v>8</v>
      </c>
      <c r="K38" s="215">
        <f t="shared" si="20"/>
        <v>4</v>
      </c>
      <c r="L38" s="215">
        <f t="shared" si="20"/>
        <v>1</v>
      </c>
      <c r="M38" s="215">
        <f t="shared" si="20"/>
        <v>2146</v>
      </c>
      <c r="N38" s="215">
        <f t="shared" si="20"/>
        <v>20228138</v>
      </c>
      <c r="O38" s="217" t="s">
        <v>2</v>
      </c>
      <c r="P38" s="218">
        <f t="shared" si="8"/>
        <v>100637.50248756219</v>
      </c>
      <c r="Q38" s="218">
        <f t="shared" si="9"/>
        <v>9425.972972972973</v>
      </c>
      <c r="R38" s="219">
        <f t="shared" si="10"/>
        <v>22.112211221122113</v>
      </c>
      <c r="S38" s="219">
        <f t="shared" si="11"/>
        <v>16.043859240096214</v>
      </c>
      <c r="T38" s="73"/>
      <c r="U38" s="73"/>
      <c r="V38" s="80" t="s">
        <v>158</v>
      </c>
      <c r="W38" s="40">
        <f t="shared" si="7"/>
        <v>33</v>
      </c>
      <c r="X38" s="41">
        <v>15</v>
      </c>
      <c r="Y38" s="16">
        <v>6</v>
      </c>
      <c r="Z38" s="50">
        <v>8</v>
      </c>
      <c r="AA38" s="16">
        <v>2</v>
      </c>
      <c r="AB38" s="50" t="s">
        <v>2</v>
      </c>
      <c r="AC38" s="50">
        <v>1</v>
      </c>
      <c r="AD38" s="50">
        <v>1</v>
      </c>
      <c r="AE38" s="50" t="s">
        <v>2</v>
      </c>
      <c r="AF38" s="41">
        <v>231</v>
      </c>
      <c r="AG38" s="41">
        <v>425049</v>
      </c>
      <c r="AH38" s="41">
        <v>9423</v>
      </c>
      <c r="AI38" s="41">
        <f t="shared" si="1"/>
        <v>12880.272727272728</v>
      </c>
      <c r="AJ38" s="41">
        <f t="shared" si="2"/>
        <v>1840.0389610389611</v>
      </c>
      <c r="AK38" s="47">
        <f t="shared" si="3"/>
        <v>2.7454242928452577</v>
      </c>
      <c r="AL38" s="47">
        <f t="shared" si="4"/>
        <v>1.6557438475463986</v>
      </c>
    </row>
    <row r="39" spans="1:38" s="68" customFormat="1" ht="16.5" customHeight="1">
      <c r="A39" s="69"/>
      <c r="B39" s="69"/>
      <c r="C39" s="76" t="s">
        <v>118</v>
      </c>
      <c r="D39" s="46">
        <f t="shared" si="14"/>
        <v>31</v>
      </c>
      <c r="E39" s="50">
        <v>6</v>
      </c>
      <c r="F39" s="50">
        <v>6</v>
      </c>
      <c r="G39" s="50">
        <v>9</v>
      </c>
      <c r="H39" s="50">
        <v>5</v>
      </c>
      <c r="I39" s="50">
        <v>2</v>
      </c>
      <c r="J39" s="50">
        <v>2</v>
      </c>
      <c r="K39" s="50" t="s">
        <v>2</v>
      </c>
      <c r="L39" s="41">
        <v>1</v>
      </c>
      <c r="M39" s="41">
        <v>412</v>
      </c>
      <c r="N39" s="41">
        <v>3652149</v>
      </c>
      <c r="O39" s="50" t="s">
        <v>2</v>
      </c>
      <c r="P39" s="41">
        <f t="shared" si="8"/>
        <v>117811.25806451614</v>
      </c>
      <c r="Q39" s="41">
        <f t="shared" si="9"/>
        <v>8864.43932038835</v>
      </c>
      <c r="R39" s="47">
        <f t="shared" si="10"/>
        <v>3.4103410341034106</v>
      </c>
      <c r="S39" s="47">
        <f t="shared" si="11"/>
        <v>2.896686016273873</v>
      </c>
      <c r="T39" s="63"/>
      <c r="U39" s="63"/>
      <c r="V39" s="78" t="s">
        <v>150</v>
      </c>
      <c r="W39" s="40">
        <f t="shared" si="7"/>
        <v>29</v>
      </c>
      <c r="X39" s="41">
        <v>9</v>
      </c>
      <c r="Y39" s="41">
        <v>11</v>
      </c>
      <c r="Z39" s="50">
        <v>8</v>
      </c>
      <c r="AA39" s="41">
        <v>1</v>
      </c>
      <c r="AB39" s="50" t="s">
        <v>2</v>
      </c>
      <c r="AC39" s="50" t="s">
        <v>2</v>
      </c>
      <c r="AD39" s="50" t="s">
        <v>2</v>
      </c>
      <c r="AE39" s="50" t="s">
        <v>2</v>
      </c>
      <c r="AF39" s="41">
        <v>112</v>
      </c>
      <c r="AG39" s="16">
        <v>131124</v>
      </c>
      <c r="AH39" s="16">
        <v>1927</v>
      </c>
      <c r="AI39" s="41">
        <f t="shared" si="1"/>
        <v>4521.517241379311</v>
      </c>
      <c r="AJ39" s="41">
        <f t="shared" si="2"/>
        <v>1170.75</v>
      </c>
      <c r="AK39" s="47">
        <f t="shared" si="3"/>
        <v>2.4126455906821964</v>
      </c>
      <c r="AL39" s="47">
        <f t="shared" si="4"/>
        <v>0.5107828891861266</v>
      </c>
    </row>
    <row r="40" spans="1:38" s="68" customFormat="1" ht="16.5" customHeight="1">
      <c r="A40" s="69"/>
      <c r="B40" s="69"/>
      <c r="C40" s="75" t="s">
        <v>119</v>
      </c>
      <c r="D40" s="46">
        <f t="shared" si="14"/>
        <v>50</v>
      </c>
      <c r="E40" s="16">
        <v>14</v>
      </c>
      <c r="F40" s="50">
        <v>8</v>
      </c>
      <c r="G40" s="41">
        <v>8</v>
      </c>
      <c r="H40" s="41">
        <v>11</v>
      </c>
      <c r="I40" s="50">
        <v>5</v>
      </c>
      <c r="J40" s="50">
        <v>2</v>
      </c>
      <c r="K40" s="50">
        <v>2</v>
      </c>
      <c r="L40" s="50" t="s">
        <v>2</v>
      </c>
      <c r="M40" s="41">
        <v>590</v>
      </c>
      <c r="N40" s="41">
        <v>6979907</v>
      </c>
      <c r="O40" s="50" t="s">
        <v>2</v>
      </c>
      <c r="P40" s="41">
        <f t="shared" si="8"/>
        <v>139598.14</v>
      </c>
      <c r="Q40" s="41">
        <f t="shared" si="9"/>
        <v>11830.350847457627</v>
      </c>
      <c r="R40" s="47">
        <f t="shared" si="10"/>
        <v>5.500550055005501</v>
      </c>
      <c r="S40" s="47">
        <f t="shared" si="11"/>
        <v>5.536082728769314</v>
      </c>
      <c r="T40" s="63"/>
      <c r="U40" s="63"/>
      <c r="V40" s="79" t="s">
        <v>124</v>
      </c>
      <c r="W40" s="40">
        <f t="shared" si="7"/>
        <v>132</v>
      </c>
      <c r="X40" s="41">
        <v>83</v>
      </c>
      <c r="Y40" s="41">
        <v>24</v>
      </c>
      <c r="Z40" s="50">
        <v>15</v>
      </c>
      <c r="AA40" s="41">
        <v>3</v>
      </c>
      <c r="AB40" s="50">
        <v>2</v>
      </c>
      <c r="AC40" s="50">
        <v>3</v>
      </c>
      <c r="AD40" s="50">
        <v>2</v>
      </c>
      <c r="AE40" s="50" t="s">
        <v>2</v>
      </c>
      <c r="AF40" s="41">
        <v>629</v>
      </c>
      <c r="AG40" s="16">
        <v>876132</v>
      </c>
      <c r="AH40" s="16">
        <v>16563</v>
      </c>
      <c r="AI40" s="41">
        <f t="shared" si="1"/>
        <v>6637.363636363636</v>
      </c>
      <c r="AJ40" s="41">
        <f t="shared" si="2"/>
        <v>1392.8966613672496</v>
      </c>
      <c r="AK40" s="47">
        <f t="shared" si="3"/>
        <v>10.98169717138103</v>
      </c>
      <c r="AL40" s="47">
        <f t="shared" si="4"/>
        <v>3.412901027031051</v>
      </c>
    </row>
    <row r="41" spans="1:38" s="68" customFormat="1" ht="16.5" customHeight="1">
      <c r="A41" s="69"/>
      <c r="B41" s="69"/>
      <c r="C41" s="75" t="s">
        <v>120</v>
      </c>
      <c r="D41" s="46">
        <f t="shared" si="14"/>
        <v>12</v>
      </c>
      <c r="E41" s="16">
        <v>1</v>
      </c>
      <c r="F41" s="50">
        <v>1</v>
      </c>
      <c r="G41" s="41">
        <v>5</v>
      </c>
      <c r="H41" s="41">
        <v>4</v>
      </c>
      <c r="I41" s="50">
        <v>1</v>
      </c>
      <c r="J41" s="50" t="s">
        <v>2</v>
      </c>
      <c r="K41" s="50" t="s">
        <v>2</v>
      </c>
      <c r="L41" s="50" t="s">
        <v>2</v>
      </c>
      <c r="M41" s="41">
        <v>125</v>
      </c>
      <c r="N41" s="41">
        <v>2476665</v>
      </c>
      <c r="O41" s="50" t="s">
        <v>2</v>
      </c>
      <c r="P41" s="41">
        <f t="shared" si="8"/>
        <v>206388.75</v>
      </c>
      <c r="Q41" s="41">
        <f t="shared" si="9"/>
        <v>19813.32</v>
      </c>
      <c r="R41" s="47">
        <f t="shared" si="10"/>
        <v>1.3201320132013201</v>
      </c>
      <c r="S41" s="47">
        <f t="shared" si="11"/>
        <v>1.964356019564079</v>
      </c>
      <c r="T41" s="69"/>
      <c r="U41" s="244" t="s">
        <v>151</v>
      </c>
      <c r="V41" s="245"/>
      <c r="W41" s="222">
        <f>SUM(W42:W44)</f>
        <v>59</v>
      </c>
      <c r="X41" s="215">
        <f aca="true" t="shared" si="21" ref="X41:AG41">SUM(X42:X44)</f>
        <v>19</v>
      </c>
      <c r="Y41" s="215">
        <f t="shared" si="21"/>
        <v>4</v>
      </c>
      <c r="Z41" s="215">
        <f t="shared" si="21"/>
        <v>15</v>
      </c>
      <c r="AA41" s="215">
        <f t="shared" si="21"/>
        <v>11</v>
      </c>
      <c r="AB41" s="215">
        <f t="shared" si="21"/>
        <v>5</v>
      </c>
      <c r="AC41" s="215">
        <f t="shared" si="21"/>
        <v>3</v>
      </c>
      <c r="AD41" s="215">
        <f t="shared" si="21"/>
        <v>1</v>
      </c>
      <c r="AE41" s="215">
        <f t="shared" si="21"/>
        <v>1</v>
      </c>
      <c r="AF41" s="215">
        <f t="shared" si="21"/>
        <v>676</v>
      </c>
      <c r="AG41" s="215">
        <f t="shared" si="21"/>
        <v>2761373</v>
      </c>
      <c r="AH41" s="216" t="s">
        <v>2</v>
      </c>
      <c r="AI41" s="218">
        <f t="shared" si="1"/>
        <v>46802.93220338983</v>
      </c>
      <c r="AJ41" s="218">
        <f t="shared" si="2"/>
        <v>4084.871301775148</v>
      </c>
      <c r="AK41" s="219">
        <f t="shared" si="3"/>
        <v>4.908485856905158</v>
      </c>
      <c r="AL41" s="219">
        <f t="shared" si="4"/>
        <v>10.756704181237318</v>
      </c>
    </row>
    <row r="42" spans="1:38" s="68" customFormat="1" ht="16.5" customHeight="1" thickBot="1">
      <c r="A42" s="69"/>
      <c r="B42" s="69"/>
      <c r="C42" s="75" t="s">
        <v>121</v>
      </c>
      <c r="D42" s="46">
        <f t="shared" si="14"/>
        <v>108</v>
      </c>
      <c r="E42" s="16">
        <v>21</v>
      </c>
      <c r="F42" s="50">
        <v>22</v>
      </c>
      <c r="G42" s="41">
        <v>37</v>
      </c>
      <c r="H42" s="41">
        <v>16</v>
      </c>
      <c r="I42" s="50">
        <v>6</v>
      </c>
      <c r="J42" s="50">
        <v>4</v>
      </c>
      <c r="K42" s="50">
        <v>2</v>
      </c>
      <c r="L42" s="50" t="s">
        <v>2</v>
      </c>
      <c r="M42" s="41">
        <v>1019</v>
      </c>
      <c r="N42" s="41">
        <v>7119417</v>
      </c>
      <c r="O42" s="50" t="s">
        <v>2</v>
      </c>
      <c r="P42" s="41">
        <f t="shared" si="8"/>
        <v>65920.52777777778</v>
      </c>
      <c r="Q42" s="41">
        <f t="shared" si="9"/>
        <v>6986.670264965653</v>
      </c>
      <c r="R42" s="47">
        <f t="shared" si="10"/>
        <v>11.881188118811881</v>
      </c>
      <c r="S42" s="47">
        <f t="shared" si="11"/>
        <v>5.646734475488949</v>
      </c>
      <c r="T42" s="63"/>
      <c r="U42" s="63"/>
      <c r="V42" s="78" t="s">
        <v>152</v>
      </c>
      <c r="W42" s="48">
        <f t="shared" si="7"/>
        <v>45</v>
      </c>
      <c r="X42" s="41">
        <v>12</v>
      </c>
      <c r="Y42" s="41">
        <v>3</v>
      </c>
      <c r="Z42" s="50">
        <v>12</v>
      </c>
      <c r="AA42" s="41">
        <v>10</v>
      </c>
      <c r="AB42" s="50">
        <v>4</v>
      </c>
      <c r="AC42" s="50">
        <v>3</v>
      </c>
      <c r="AD42" s="50" t="s">
        <v>2</v>
      </c>
      <c r="AE42" s="50">
        <v>1</v>
      </c>
      <c r="AF42" s="41">
        <v>547</v>
      </c>
      <c r="AG42" s="16">
        <v>2369453</v>
      </c>
      <c r="AH42" s="16" t="s">
        <v>2</v>
      </c>
      <c r="AI42" s="41">
        <f t="shared" si="1"/>
        <v>52654.51111111111</v>
      </c>
      <c r="AJ42" s="41">
        <f t="shared" si="2"/>
        <v>4331.7239488117</v>
      </c>
      <c r="AK42" s="47">
        <f t="shared" si="3"/>
        <v>3.743760399334443</v>
      </c>
      <c r="AL42" s="47">
        <f t="shared" si="4"/>
        <v>9.230011661715135</v>
      </c>
    </row>
    <row r="43" spans="1:38" s="68" customFormat="1" ht="16.5" customHeight="1">
      <c r="A43" s="17"/>
      <c r="B43" s="17"/>
      <c r="C43" s="17"/>
      <c r="D43" s="53"/>
      <c r="E43" s="53"/>
      <c r="F43" s="53"/>
      <c r="G43" s="53"/>
      <c r="H43" s="53"/>
      <c r="I43" s="53"/>
      <c r="J43" s="53"/>
      <c r="K43" s="53"/>
      <c r="L43" s="54"/>
      <c r="M43" s="54"/>
      <c r="N43" s="54"/>
      <c r="O43" s="54"/>
      <c r="P43" s="54"/>
      <c r="Q43" s="54"/>
      <c r="R43" s="54"/>
      <c r="S43" s="54"/>
      <c r="T43" s="72"/>
      <c r="U43" s="72"/>
      <c r="V43" s="81" t="s">
        <v>153</v>
      </c>
      <c r="W43" s="48">
        <f t="shared" si="7"/>
        <v>5</v>
      </c>
      <c r="X43" s="46">
        <v>2</v>
      </c>
      <c r="Y43" s="15" t="s">
        <v>2</v>
      </c>
      <c r="Z43" s="15" t="s">
        <v>2</v>
      </c>
      <c r="AA43" s="46">
        <v>1</v>
      </c>
      <c r="AB43" s="15">
        <v>1</v>
      </c>
      <c r="AC43" s="15" t="s">
        <v>2</v>
      </c>
      <c r="AD43" s="15">
        <v>1</v>
      </c>
      <c r="AE43" s="15" t="s">
        <v>2</v>
      </c>
      <c r="AF43" s="46">
        <v>100</v>
      </c>
      <c r="AG43" s="14">
        <v>353763</v>
      </c>
      <c r="AH43" s="14" t="s">
        <v>2</v>
      </c>
      <c r="AI43" s="46">
        <f t="shared" si="1"/>
        <v>70752.6</v>
      </c>
      <c r="AJ43" s="46">
        <f t="shared" si="2"/>
        <v>3537.63</v>
      </c>
      <c r="AK43" s="52">
        <f t="shared" si="3"/>
        <v>0.4159733777038269</v>
      </c>
      <c r="AL43" s="52">
        <f t="shared" si="4"/>
        <v>1.3780550259841962</v>
      </c>
    </row>
    <row r="44" spans="1:38" ht="16.5" customHeight="1" thickBot="1">
      <c r="A44" s="18"/>
      <c r="B44" s="18"/>
      <c r="C44" s="18"/>
      <c r="D44" s="59"/>
      <c r="E44" s="59"/>
      <c r="F44" s="59"/>
      <c r="G44" s="59"/>
      <c r="H44" s="59"/>
      <c r="I44" s="59"/>
      <c r="J44" s="59"/>
      <c r="K44" s="59"/>
      <c r="L44" s="60"/>
      <c r="M44" s="60"/>
      <c r="N44" s="60"/>
      <c r="O44" s="60"/>
      <c r="P44" s="60"/>
      <c r="Q44" s="60"/>
      <c r="R44" s="60"/>
      <c r="S44" s="60"/>
      <c r="T44" s="74"/>
      <c r="U44" s="74"/>
      <c r="V44" s="74" t="s">
        <v>154</v>
      </c>
      <c r="W44" s="51">
        <f t="shared" si="7"/>
        <v>9</v>
      </c>
      <c r="X44" s="55">
        <v>5</v>
      </c>
      <c r="Y44" s="55">
        <v>1</v>
      </c>
      <c r="Z44" s="56">
        <v>3</v>
      </c>
      <c r="AA44" s="56" t="s">
        <v>2</v>
      </c>
      <c r="AB44" s="56" t="s">
        <v>2</v>
      </c>
      <c r="AC44" s="56" t="s">
        <v>2</v>
      </c>
      <c r="AD44" s="56" t="s">
        <v>2</v>
      </c>
      <c r="AE44" s="56" t="s">
        <v>2</v>
      </c>
      <c r="AF44" s="55">
        <v>29</v>
      </c>
      <c r="AG44" s="57">
        <v>38157</v>
      </c>
      <c r="AH44" s="57" t="s">
        <v>2</v>
      </c>
      <c r="AI44" s="55">
        <f t="shared" si="1"/>
        <v>4239.666666666667</v>
      </c>
      <c r="AJ44" s="55">
        <f t="shared" si="2"/>
        <v>1315.7586206896551</v>
      </c>
      <c r="AK44" s="58">
        <f t="shared" si="3"/>
        <v>0.7487520798668885</v>
      </c>
      <c r="AL44" s="58">
        <f t="shared" si="4"/>
        <v>0.1486374935379872</v>
      </c>
    </row>
    <row r="45" spans="1:38" ht="15" customHeight="1">
      <c r="A45" s="18"/>
      <c r="B45" s="18"/>
      <c r="C45" s="18"/>
      <c r="D45" s="59"/>
      <c r="E45" s="59"/>
      <c r="F45" s="59"/>
      <c r="G45" s="59"/>
      <c r="H45" s="59"/>
      <c r="I45" s="59"/>
      <c r="J45" s="59"/>
      <c r="K45" s="59"/>
      <c r="L45" s="60"/>
      <c r="M45" s="60"/>
      <c r="N45" s="60"/>
      <c r="O45" s="60"/>
      <c r="P45" s="60"/>
      <c r="Q45" s="60"/>
      <c r="R45" s="60"/>
      <c r="S45" s="60"/>
      <c r="T45" s="17"/>
      <c r="U45" s="18"/>
      <c r="V45" s="18"/>
      <c r="AL45" s="61" t="s">
        <v>87</v>
      </c>
    </row>
    <row r="46" spans="1:38" ht="15" customHeight="1">
      <c r="A46" s="19"/>
      <c r="B46" s="19"/>
      <c r="C46" s="19"/>
      <c r="T46" s="18" t="s">
        <v>201</v>
      </c>
      <c r="U46" s="18"/>
      <c r="V46" s="18"/>
      <c r="W46" s="46"/>
      <c r="X46" s="46"/>
      <c r="Y46" s="46"/>
      <c r="Z46" s="46"/>
      <c r="AA46" s="46"/>
      <c r="AB46" s="46"/>
      <c r="AC46" s="62"/>
      <c r="AD46" s="46"/>
      <c r="AE46" s="46"/>
      <c r="AF46" s="46"/>
      <c r="AG46" s="46"/>
      <c r="AH46" s="46"/>
      <c r="AI46" s="46"/>
      <c r="AJ46" s="46"/>
      <c r="AK46" s="52"/>
      <c r="AL46" s="52"/>
    </row>
    <row r="47" spans="1:38" s="26" customFormat="1" ht="15" customHeight="1">
      <c r="A47" s="20"/>
      <c r="B47" s="20"/>
      <c r="C47" s="20"/>
      <c r="D47" s="46"/>
      <c r="E47" s="62"/>
      <c r="F47" s="62"/>
      <c r="G47" s="46"/>
      <c r="H47" s="62"/>
      <c r="I47" s="62"/>
      <c r="J47" s="62"/>
      <c r="K47" s="62"/>
      <c r="L47" s="44"/>
      <c r="M47" s="44"/>
      <c r="N47" s="44"/>
      <c r="O47" s="44"/>
      <c r="P47" s="44"/>
      <c r="Q47" s="44"/>
      <c r="R47" s="45"/>
      <c r="S47" s="45"/>
      <c r="T47" s="18" t="s">
        <v>200</v>
      </c>
      <c r="U47" s="18"/>
      <c r="V47" s="18"/>
      <c r="W47" s="46"/>
      <c r="X47" s="46"/>
      <c r="Y47" s="46"/>
      <c r="Z47" s="46"/>
      <c r="AA47" s="46"/>
      <c r="AB47" s="46"/>
      <c r="AC47" s="62"/>
      <c r="AD47" s="46"/>
      <c r="AE47" s="46"/>
      <c r="AF47" s="46"/>
      <c r="AG47" s="46"/>
      <c r="AH47" s="46"/>
      <c r="AI47" s="46"/>
      <c r="AJ47" s="46"/>
      <c r="AK47" s="52"/>
      <c r="AL47" s="52"/>
    </row>
    <row r="48" spans="1:38" s="26" customFormat="1" ht="15" customHeight="1">
      <c r="A48" s="20"/>
      <c r="B48" s="20"/>
      <c r="C48" s="20"/>
      <c r="D48" s="46"/>
      <c r="E48" s="62"/>
      <c r="F48" s="62"/>
      <c r="G48" s="46"/>
      <c r="H48" s="62"/>
      <c r="I48" s="62"/>
      <c r="J48" s="62"/>
      <c r="K48" s="62"/>
      <c r="L48" s="44"/>
      <c r="M48" s="44"/>
      <c r="N48" s="44"/>
      <c r="O48" s="44"/>
      <c r="P48" s="44"/>
      <c r="Q48" s="44"/>
      <c r="R48" s="45"/>
      <c r="S48" s="45"/>
      <c r="T48" s="20" t="s">
        <v>199</v>
      </c>
      <c r="U48" s="19"/>
      <c r="V48" s="19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20:22" ht="15" customHeight="1">
      <c r="T49" s="20" t="s">
        <v>198</v>
      </c>
      <c r="U49" s="20"/>
      <c r="V49" s="20"/>
    </row>
    <row r="50" spans="20:22" ht="15" customHeight="1">
      <c r="T50" s="214" t="s">
        <v>197</v>
      </c>
      <c r="U50" s="20"/>
      <c r="V50" s="20"/>
    </row>
    <row r="51" ht="15" customHeight="1"/>
    <row r="52" ht="15" customHeight="1"/>
    <row r="53" ht="15" customHeight="1"/>
  </sheetData>
  <sheetProtection/>
  <mergeCells count="34">
    <mergeCell ref="AJ6:AJ8"/>
    <mergeCell ref="Q6:Q8"/>
    <mergeCell ref="AG6:AG7"/>
    <mergeCell ref="AH6:AH7"/>
    <mergeCell ref="A5:C8"/>
    <mergeCell ref="R5:S5"/>
    <mergeCell ref="P5:Q5"/>
    <mergeCell ref="A10:C10"/>
    <mergeCell ref="A3:K3"/>
    <mergeCell ref="N6:N7"/>
    <mergeCell ref="O6:O7"/>
    <mergeCell ref="A14:C14"/>
    <mergeCell ref="A16:C16"/>
    <mergeCell ref="A12:C12"/>
    <mergeCell ref="A13:C13"/>
    <mergeCell ref="B17:C17"/>
    <mergeCell ref="D5:L5"/>
    <mergeCell ref="E6:L6"/>
    <mergeCell ref="M6:M7"/>
    <mergeCell ref="T7:V7"/>
    <mergeCell ref="T6:V6"/>
    <mergeCell ref="T10:V10"/>
    <mergeCell ref="U11:V11"/>
    <mergeCell ref="U13:V13"/>
    <mergeCell ref="A11:C11"/>
    <mergeCell ref="U19:V19"/>
    <mergeCell ref="U27:V27"/>
    <mergeCell ref="U31:V31"/>
    <mergeCell ref="U41:V41"/>
    <mergeCell ref="B19:C19"/>
    <mergeCell ref="B23:C23"/>
    <mergeCell ref="B26:C26"/>
    <mergeCell ref="B33:C33"/>
    <mergeCell ref="B38:C38"/>
  </mergeCells>
  <conditionalFormatting sqref="H25:I25">
    <cfRule type="cellIs" priority="1" dxfId="2" operator="equal" stopIfTrue="1">
      <formula>0</formula>
    </cfRule>
    <cfRule type="cellIs" priority="2" dxfId="2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00390625" defaultRowHeight="15" customHeight="1"/>
  <cols>
    <col min="1" max="12" width="11.625" style="22" customWidth="1"/>
    <col min="13" max="13" width="23.375" style="22" customWidth="1"/>
    <col min="14" max="14" width="23.125" style="22" customWidth="1"/>
    <col min="15" max="16384" width="9.00390625" style="22" customWidth="1"/>
  </cols>
  <sheetData>
    <row r="1" spans="1:13" s="21" customFormat="1" ht="15" customHeight="1">
      <c r="A1" s="86" t="s">
        <v>3</v>
      </c>
      <c r="B1" s="86"/>
      <c r="F1" s="82"/>
      <c r="M1" s="2" t="s">
        <v>3</v>
      </c>
    </row>
    <row r="2" ht="15" customHeight="1">
      <c r="F2" s="87"/>
    </row>
    <row r="3" spans="1:14" ht="15" customHeight="1">
      <c r="A3" s="88" t="s">
        <v>209</v>
      </c>
      <c r="B3" s="88"/>
      <c r="C3" s="83"/>
      <c r="D3" s="83"/>
      <c r="E3" s="83"/>
      <c r="F3" s="83"/>
      <c r="G3" s="89"/>
      <c r="H3" s="89"/>
      <c r="I3" s="89"/>
      <c r="J3" s="89"/>
      <c r="K3" s="89"/>
      <c r="L3" s="89"/>
      <c r="M3" s="89"/>
      <c r="N3" s="89"/>
    </row>
    <row r="4" spans="1:13" ht="15" customHeight="1" thickBot="1">
      <c r="A4" s="90"/>
      <c r="B4" s="90"/>
      <c r="C4" s="90"/>
      <c r="D4" s="92" t="s">
        <v>83</v>
      </c>
      <c r="E4" s="90"/>
      <c r="F4" s="90"/>
      <c r="G4" s="90"/>
      <c r="H4" s="90"/>
      <c r="I4" s="91"/>
      <c r="J4" s="90"/>
      <c r="K4" s="91"/>
      <c r="L4" s="92" t="s">
        <v>67</v>
      </c>
      <c r="M4" s="92" t="s">
        <v>83</v>
      </c>
    </row>
    <row r="5" spans="1:13" ht="21" customHeight="1">
      <c r="A5" s="125"/>
      <c r="B5" s="125"/>
      <c r="C5" s="288" t="s">
        <v>65</v>
      </c>
      <c r="D5" s="289"/>
      <c r="E5" s="288" t="s">
        <v>66</v>
      </c>
      <c r="F5" s="289"/>
      <c r="G5" s="288" t="s">
        <v>162</v>
      </c>
      <c r="H5" s="289"/>
      <c r="I5" s="288" t="s">
        <v>31</v>
      </c>
      <c r="J5" s="289"/>
      <c r="K5" s="288" t="s">
        <v>54</v>
      </c>
      <c r="L5" s="289"/>
      <c r="M5" s="126" t="s">
        <v>86</v>
      </c>
    </row>
    <row r="6" spans="1:13" ht="21" customHeight="1">
      <c r="A6" s="290" t="s">
        <v>163</v>
      </c>
      <c r="B6" s="291"/>
      <c r="C6" s="286" t="s">
        <v>164</v>
      </c>
      <c r="D6" s="127" t="s">
        <v>160</v>
      </c>
      <c r="E6" s="286" t="s">
        <v>164</v>
      </c>
      <c r="F6" s="128" t="s">
        <v>161</v>
      </c>
      <c r="G6" s="286" t="s">
        <v>164</v>
      </c>
      <c r="H6" s="212" t="s">
        <v>161</v>
      </c>
      <c r="I6" s="286" t="s">
        <v>164</v>
      </c>
      <c r="J6" s="129" t="s">
        <v>161</v>
      </c>
      <c r="K6" s="286" t="s">
        <v>164</v>
      </c>
      <c r="L6" s="129" t="s">
        <v>161</v>
      </c>
      <c r="M6" s="281" t="s">
        <v>159</v>
      </c>
    </row>
    <row r="7" spans="1:13" ht="21" customHeight="1">
      <c r="A7" s="125"/>
      <c r="B7" s="125"/>
      <c r="C7" s="287"/>
      <c r="D7" s="153" t="s">
        <v>56</v>
      </c>
      <c r="E7" s="287"/>
      <c r="F7" s="152" t="s">
        <v>57</v>
      </c>
      <c r="G7" s="287"/>
      <c r="H7" s="213" t="s">
        <v>58</v>
      </c>
      <c r="I7" s="287"/>
      <c r="J7" s="151" t="s">
        <v>38</v>
      </c>
      <c r="K7" s="287"/>
      <c r="L7" s="151" t="s">
        <v>39</v>
      </c>
      <c r="M7" s="282"/>
    </row>
    <row r="8" spans="1:13" ht="21" customHeight="1">
      <c r="A8" s="283" t="s">
        <v>17</v>
      </c>
      <c r="B8" s="93"/>
      <c r="C8" s="236" t="s">
        <v>215</v>
      </c>
      <c r="D8" s="237" t="s">
        <v>32</v>
      </c>
      <c r="E8" s="94"/>
      <c r="F8" s="94"/>
      <c r="G8" s="94"/>
      <c r="H8" s="94"/>
      <c r="I8" s="94"/>
      <c r="J8" s="94"/>
      <c r="K8" s="94"/>
      <c r="L8" s="94"/>
      <c r="M8" s="231"/>
    </row>
    <row r="9" spans="1:13" ht="21" customHeight="1">
      <c r="A9" s="284"/>
      <c r="B9" s="130" t="s">
        <v>33</v>
      </c>
      <c r="C9" s="95">
        <v>3806</v>
      </c>
      <c r="D9" s="96">
        <v>-4.5</v>
      </c>
      <c r="E9" s="97">
        <v>3589</v>
      </c>
      <c r="F9" s="98">
        <v>-5.7</v>
      </c>
      <c r="G9" s="99">
        <v>3479</v>
      </c>
      <c r="H9" s="100">
        <v>-3.1</v>
      </c>
      <c r="I9" s="99">
        <v>3390</v>
      </c>
      <c r="J9" s="100">
        <v>-2.6</v>
      </c>
      <c r="K9" s="101">
        <v>3080</v>
      </c>
      <c r="L9" s="102">
        <v>-9.1</v>
      </c>
      <c r="M9" s="103">
        <v>2111</v>
      </c>
    </row>
    <row r="10" spans="1:13" ht="21" customHeight="1">
      <c r="A10" s="284"/>
      <c r="B10" s="130" t="s">
        <v>34</v>
      </c>
      <c r="C10" s="95">
        <v>1314</v>
      </c>
      <c r="D10" s="96">
        <v>-9.1</v>
      </c>
      <c r="E10" s="97">
        <v>1240</v>
      </c>
      <c r="F10" s="98">
        <v>-5.6</v>
      </c>
      <c r="G10" s="99">
        <v>1307</v>
      </c>
      <c r="H10" s="100">
        <v>5.4</v>
      </c>
      <c r="I10" s="99">
        <v>1308</v>
      </c>
      <c r="J10" s="100">
        <v>0.1</v>
      </c>
      <c r="K10" s="101">
        <v>1178</v>
      </c>
      <c r="L10" s="102">
        <v>-9.9</v>
      </c>
      <c r="M10" s="103">
        <v>909</v>
      </c>
    </row>
    <row r="11" spans="1:13" ht="21" customHeight="1">
      <c r="A11" s="285"/>
      <c r="B11" s="130" t="s">
        <v>35</v>
      </c>
      <c r="C11" s="95">
        <v>2492</v>
      </c>
      <c r="D11" s="96">
        <v>-1.9</v>
      </c>
      <c r="E11" s="97">
        <v>2349</v>
      </c>
      <c r="F11" s="100">
        <v>-5.7</v>
      </c>
      <c r="G11" s="99">
        <v>2172</v>
      </c>
      <c r="H11" s="100">
        <v>-7.5</v>
      </c>
      <c r="I11" s="99">
        <v>2082</v>
      </c>
      <c r="J11" s="100">
        <v>-4.1</v>
      </c>
      <c r="K11" s="101">
        <v>1902</v>
      </c>
      <c r="L11" s="102">
        <v>-8.6</v>
      </c>
      <c r="M11" s="103">
        <v>1202</v>
      </c>
    </row>
    <row r="12" spans="1:13" ht="21" customHeight="1">
      <c r="A12" s="283" t="s">
        <v>40</v>
      </c>
      <c r="B12" s="188"/>
      <c r="C12" s="238" t="s">
        <v>36</v>
      </c>
      <c r="D12" s="239" t="s">
        <v>0</v>
      </c>
      <c r="E12" s="105"/>
      <c r="F12" s="146"/>
      <c r="G12" s="105"/>
      <c r="H12" s="146"/>
      <c r="I12" s="105"/>
      <c r="J12" s="146"/>
      <c r="K12" s="105"/>
      <c r="L12" s="146"/>
      <c r="M12" s="232"/>
    </row>
    <row r="13" spans="1:13" ht="21" customHeight="1">
      <c r="A13" s="284"/>
      <c r="B13" s="130" t="s">
        <v>33</v>
      </c>
      <c r="C13" s="95">
        <v>39077</v>
      </c>
      <c r="D13" s="96">
        <v>9.1</v>
      </c>
      <c r="E13" s="97">
        <v>36421</v>
      </c>
      <c r="F13" s="98">
        <v>-6.8</v>
      </c>
      <c r="G13" s="99">
        <v>39113</v>
      </c>
      <c r="H13" s="98">
        <v>7.4</v>
      </c>
      <c r="I13" s="99">
        <v>36154</v>
      </c>
      <c r="J13" s="100">
        <v>-7.6</v>
      </c>
      <c r="K13" s="101">
        <v>34841</v>
      </c>
      <c r="L13" s="102">
        <v>-3.6</v>
      </c>
      <c r="M13" s="103">
        <v>23436</v>
      </c>
    </row>
    <row r="14" spans="1:13" ht="21" customHeight="1">
      <c r="A14" s="284"/>
      <c r="B14" s="130" t="s">
        <v>34</v>
      </c>
      <c r="C14" s="95">
        <v>22663</v>
      </c>
      <c r="D14" s="96">
        <v>3.4</v>
      </c>
      <c r="E14" s="97">
        <v>20383</v>
      </c>
      <c r="F14" s="98">
        <v>-10.1</v>
      </c>
      <c r="G14" s="99">
        <v>20994</v>
      </c>
      <c r="H14" s="98">
        <v>3</v>
      </c>
      <c r="I14" s="99">
        <v>18435</v>
      </c>
      <c r="J14" s="100">
        <v>-12.2</v>
      </c>
      <c r="K14" s="101">
        <v>17403</v>
      </c>
      <c r="L14" s="102">
        <v>-5.6</v>
      </c>
      <c r="M14" s="103">
        <v>11111</v>
      </c>
    </row>
    <row r="15" spans="1:13" ht="21" customHeight="1">
      <c r="A15" s="285"/>
      <c r="B15" s="131" t="s">
        <v>35</v>
      </c>
      <c r="C15" s="95">
        <v>16414</v>
      </c>
      <c r="D15" s="96">
        <v>18</v>
      </c>
      <c r="E15" s="97">
        <v>16038</v>
      </c>
      <c r="F15" s="98">
        <v>-2.3</v>
      </c>
      <c r="G15" s="99">
        <v>18119</v>
      </c>
      <c r="H15" s="98">
        <v>13</v>
      </c>
      <c r="I15" s="99">
        <v>17719</v>
      </c>
      <c r="J15" s="100">
        <v>-2.2</v>
      </c>
      <c r="K15" s="101">
        <v>17438</v>
      </c>
      <c r="L15" s="102">
        <v>-1.6</v>
      </c>
      <c r="M15" s="103">
        <v>12325</v>
      </c>
    </row>
    <row r="16" spans="1:13" ht="21" customHeight="1">
      <c r="A16" s="283" t="s">
        <v>37</v>
      </c>
      <c r="B16" s="130"/>
      <c r="C16" s="238" t="s">
        <v>80</v>
      </c>
      <c r="D16" s="239" t="s">
        <v>0</v>
      </c>
      <c r="E16" s="105"/>
      <c r="F16" s="146"/>
      <c r="G16" s="105"/>
      <c r="H16" s="146"/>
      <c r="I16" s="105"/>
      <c r="J16" s="146"/>
      <c r="K16" s="105"/>
      <c r="L16" s="146"/>
      <c r="M16" s="232"/>
    </row>
    <row r="17" spans="1:13" ht="21" customHeight="1">
      <c r="A17" s="284"/>
      <c r="B17" s="130" t="s">
        <v>33</v>
      </c>
      <c r="C17" s="95">
        <v>225870170</v>
      </c>
      <c r="D17" s="96">
        <v>-14.8</v>
      </c>
      <c r="E17" s="97">
        <v>221748728</v>
      </c>
      <c r="F17" s="98">
        <v>-1.8</v>
      </c>
      <c r="G17" s="99">
        <v>180514453</v>
      </c>
      <c r="H17" s="100">
        <v>-18.6</v>
      </c>
      <c r="I17" s="99">
        <v>186542802</v>
      </c>
      <c r="J17" s="100">
        <v>3.3</v>
      </c>
      <c r="K17" s="101">
        <v>216041845</v>
      </c>
      <c r="L17" s="102">
        <v>15.8</v>
      </c>
      <c r="M17" s="103">
        <v>151751432</v>
      </c>
    </row>
    <row r="18" spans="1:13" ht="21" customHeight="1">
      <c r="A18" s="284"/>
      <c r="B18" s="130" t="s">
        <v>34</v>
      </c>
      <c r="C18" s="95">
        <v>194126068</v>
      </c>
      <c r="D18" s="106">
        <v>-17.1</v>
      </c>
      <c r="E18" s="97">
        <v>187661725</v>
      </c>
      <c r="F18" s="98">
        <v>-3.3</v>
      </c>
      <c r="G18" s="99">
        <v>152030044</v>
      </c>
      <c r="H18" s="100">
        <v>-19</v>
      </c>
      <c r="I18" s="99">
        <v>156319637</v>
      </c>
      <c r="J18" s="100">
        <v>2.8</v>
      </c>
      <c r="K18" s="101">
        <v>185815515</v>
      </c>
      <c r="L18" s="102">
        <v>18.9</v>
      </c>
      <c r="M18" s="103">
        <v>126080251</v>
      </c>
    </row>
    <row r="19" spans="1:13" ht="21" customHeight="1" thickBot="1">
      <c r="A19" s="296"/>
      <c r="B19" s="130" t="s">
        <v>35</v>
      </c>
      <c r="C19" s="95">
        <v>31744102</v>
      </c>
      <c r="D19" s="96">
        <v>2</v>
      </c>
      <c r="E19" s="97">
        <v>34087003</v>
      </c>
      <c r="F19" s="98">
        <v>7.4</v>
      </c>
      <c r="G19" s="99">
        <v>28484409</v>
      </c>
      <c r="H19" s="98">
        <v>-16.4</v>
      </c>
      <c r="I19" s="99">
        <v>30223165</v>
      </c>
      <c r="J19" s="98">
        <v>6.1</v>
      </c>
      <c r="K19" s="101">
        <v>30226330</v>
      </c>
      <c r="L19" s="104">
        <v>0</v>
      </c>
      <c r="M19" s="103">
        <v>25671181</v>
      </c>
    </row>
    <row r="20" spans="1:15" s="111" customFormat="1" ht="15" customHeight="1">
      <c r="A20" s="84"/>
      <c r="B20" s="107"/>
      <c r="C20" s="107"/>
      <c r="D20" s="107"/>
      <c r="E20" s="107"/>
      <c r="F20" s="108"/>
      <c r="G20" s="109"/>
      <c r="H20" s="108"/>
      <c r="I20" s="108"/>
      <c r="J20" s="110"/>
      <c r="K20" s="108"/>
      <c r="L20" s="110"/>
      <c r="M20" s="110" t="s">
        <v>88</v>
      </c>
      <c r="O20" s="112"/>
    </row>
    <row r="21" spans="1:16" ht="15" customHeight="1">
      <c r="A21" s="18" t="s">
        <v>203</v>
      </c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0"/>
      <c r="P21" s="60"/>
    </row>
    <row r="22" spans="1:16" ht="15" customHeight="1">
      <c r="A22" s="18" t="s">
        <v>202</v>
      </c>
      <c r="B22" s="59"/>
      <c r="C22" s="59"/>
      <c r="D22" s="59"/>
      <c r="E22" s="59"/>
      <c r="F22" s="59"/>
      <c r="G22" s="59"/>
      <c r="H22" s="59"/>
      <c r="I22" s="59"/>
      <c r="J22" s="60"/>
      <c r="K22" s="60"/>
      <c r="L22" s="60"/>
      <c r="M22" s="60"/>
      <c r="N22" s="60"/>
      <c r="O22" s="60"/>
      <c r="P22" s="60"/>
    </row>
    <row r="24" spans="1:13" s="115" customFormat="1" ht="15" customHeight="1">
      <c r="A24" s="135" t="s">
        <v>213</v>
      </c>
      <c r="B24" s="136"/>
      <c r="C24" s="136"/>
      <c r="D24" s="136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5" customHeight="1" thickBot="1">
      <c r="A25" s="138"/>
      <c r="B25" s="138"/>
      <c r="C25" s="138"/>
      <c r="D25" s="139" t="s">
        <v>85</v>
      </c>
      <c r="E25" s="138"/>
      <c r="F25" s="138"/>
      <c r="G25" s="138"/>
      <c r="H25" s="138"/>
      <c r="I25" s="138"/>
      <c r="J25" s="139"/>
      <c r="K25" s="138"/>
      <c r="L25" s="139" t="s">
        <v>70</v>
      </c>
      <c r="M25" s="139" t="s">
        <v>84</v>
      </c>
    </row>
    <row r="26" spans="1:13" ht="21" customHeight="1">
      <c r="A26" s="125"/>
      <c r="B26" s="125"/>
      <c r="C26" s="288" t="s">
        <v>65</v>
      </c>
      <c r="D26" s="289"/>
      <c r="E26" s="288" t="s">
        <v>66</v>
      </c>
      <c r="F26" s="289"/>
      <c r="G26" s="288" t="s">
        <v>162</v>
      </c>
      <c r="H26" s="289"/>
      <c r="I26" s="288" t="s">
        <v>31</v>
      </c>
      <c r="J26" s="289"/>
      <c r="K26" s="288" t="s">
        <v>54</v>
      </c>
      <c r="L26" s="289"/>
      <c r="M26" s="126" t="s">
        <v>86</v>
      </c>
    </row>
    <row r="27" spans="1:13" ht="21" customHeight="1">
      <c r="A27" s="290" t="s">
        <v>163</v>
      </c>
      <c r="B27" s="291"/>
      <c r="C27" s="286" t="s">
        <v>164</v>
      </c>
      <c r="D27" s="127" t="s">
        <v>160</v>
      </c>
      <c r="E27" s="286" t="s">
        <v>164</v>
      </c>
      <c r="F27" s="128" t="s">
        <v>161</v>
      </c>
      <c r="G27" s="286" t="s">
        <v>164</v>
      </c>
      <c r="H27" s="212" t="s">
        <v>161</v>
      </c>
      <c r="I27" s="286" t="s">
        <v>164</v>
      </c>
      <c r="J27" s="129" t="s">
        <v>161</v>
      </c>
      <c r="K27" s="286" t="s">
        <v>164</v>
      </c>
      <c r="L27" s="129" t="s">
        <v>161</v>
      </c>
      <c r="M27" s="281" t="s">
        <v>159</v>
      </c>
    </row>
    <row r="28" spans="1:13" ht="21" customHeight="1">
      <c r="A28" s="125"/>
      <c r="B28" s="125"/>
      <c r="C28" s="287"/>
      <c r="D28" s="153" t="s">
        <v>56</v>
      </c>
      <c r="E28" s="287"/>
      <c r="F28" s="152" t="s">
        <v>57</v>
      </c>
      <c r="G28" s="287"/>
      <c r="H28" s="213" t="s">
        <v>58</v>
      </c>
      <c r="I28" s="287"/>
      <c r="J28" s="151" t="s">
        <v>38</v>
      </c>
      <c r="K28" s="287"/>
      <c r="L28" s="151" t="s">
        <v>39</v>
      </c>
      <c r="M28" s="282"/>
    </row>
    <row r="29" spans="1:13" ht="21" customHeight="1">
      <c r="A29" s="292" t="s">
        <v>17</v>
      </c>
      <c r="B29" s="140"/>
      <c r="C29" s="236" t="s">
        <v>28</v>
      </c>
      <c r="D29" s="237" t="s">
        <v>32</v>
      </c>
      <c r="E29" s="94"/>
      <c r="F29" s="94"/>
      <c r="G29" s="94"/>
      <c r="H29" s="94"/>
      <c r="I29" s="94"/>
      <c r="J29" s="94"/>
      <c r="K29" s="94"/>
      <c r="L29" s="94"/>
      <c r="M29" s="231"/>
    </row>
    <row r="30" spans="1:13" ht="21" customHeight="1">
      <c r="A30" s="293"/>
      <c r="B30" s="191" t="s">
        <v>174</v>
      </c>
      <c r="C30" s="141">
        <v>153599</v>
      </c>
      <c r="D30" s="142">
        <v>-6.6</v>
      </c>
      <c r="E30" s="143">
        <v>142640</v>
      </c>
      <c r="F30" s="142">
        <v>-7.1</v>
      </c>
      <c r="G30" s="143">
        <v>126120</v>
      </c>
      <c r="H30" s="142">
        <v>-11.6</v>
      </c>
      <c r="I30" s="143">
        <v>120342</v>
      </c>
      <c r="J30" s="142">
        <v>-4.6</v>
      </c>
      <c r="K30" s="143">
        <v>107650</v>
      </c>
      <c r="L30" s="142">
        <v>-10.5</v>
      </c>
      <c r="M30" s="144">
        <v>69616</v>
      </c>
    </row>
    <row r="31" spans="1:13" ht="21" customHeight="1">
      <c r="A31" s="293"/>
      <c r="B31" s="191" t="s">
        <v>175</v>
      </c>
      <c r="C31" s="141">
        <v>48012</v>
      </c>
      <c r="D31" s="145">
        <v>-6.3</v>
      </c>
      <c r="E31" s="143">
        <v>42836</v>
      </c>
      <c r="F31" s="142">
        <v>-10.8</v>
      </c>
      <c r="G31" s="143">
        <v>39476</v>
      </c>
      <c r="H31" s="142">
        <v>-7.8</v>
      </c>
      <c r="I31" s="143">
        <v>38041</v>
      </c>
      <c r="J31" s="142">
        <v>-3.6</v>
      </c>
      <c r="K31" s="143">
        <v>32985</v>
      </c>
      <c r="L31" s="142">
        <v>-13.3</v>
      </c>
      <c r="M31" s="144">
        <v>24056</v>
      </c>
    </row>
    <row r="32" spans="1:13" ht="21" customHeight="1">
      <c r="A32" s="294"/>
      <c r="B32" s="191" t="s">
        <v>176</v>
      </c>
      <c r="C32" s="141">
        <v>105587</v>
      </c>
      <c r="D32" s="142">
        <v>-6.7</v>
      </c>
      <c r="E32" s="143">
        <v>99804</v>
      </c>
      <c r="F32" s="142">
        <v>-5.5</v>
      </c>
      <c r="G32" s="143">
        <v>86644</v>
      </c>
      <c r="H32" s="142">
        <v>-13.2</v>
      </c>
      <c r="I32" s="143">
        <v>82301</v>
      </c>
      <c r="J32" s="142">
        <v>-5</v>
      </c>
      <c r="K32" s="143">
        <v>74665</v>
      </c>
      <c r="L32" s="142">
        <v>-9.3</v>
      </c>
      <c r="M32" s="144">
        <v>45560</v>
      </c>
    </row>
    <row r="33" spans="1:13" ht="21" customHeight="1">
      <c r="A33" s="292" t="s">
        <v>165</v>
      </c>
      <c r="B33" s="192"/>
      <c r="C33" s="238" t="s">
        <v>36</v>
      </c>
      <c r="D33" s="239" t="s">
        <v>0</v>
      </c>
      <c r="E33" s="105"/>
      <c r="F33" s="146"/>
      <c r="G33" s="105"/>
      <c r="H33" s="146"/>
      <c r="I33" s="105"/>
      <c r="J33" s="146"/>
      <c r="K33" s="105"/>
      <c r="L33" s="146"/>
      <c r="M33" s="232"/>
    </row>
    <row r="34" spans="1:13" ht="15" customHeight="1">
      <c r="A34" s="293"/>
      <c r="B34" s="193" t="s">
        <v>174</v>
      </c>
      <c r="C34" s="141">
        <v>1103060</v>
      </c>
      <c r="D34" s="145">
        <v>-1.8</v>
      </c>
      <c r="E34" s="143">
        <v>1044275</v>
      </c>
      <c r="F34" s="142">
        <v>-5.3</v>
      </c>
      <c r="G34" s="143">
        <v>1049502</v>
      </c>
      <c r="H34" s="142">
        <v>0.5</v>
      </c>
      <c r="I34" s="143">
        <v>976734</v>
      </c>
      <c r="J34" s="142">
        <v>-6.9</v>
      </c>
      <c r="K34" s="143">
        <v>913217</v>
      </c>
      <c r="L34" s="142">
        <v>-6.5</v>
      </c>
      <c r="M34" s="144">
        <v>668205</v>
      </c>
    </row>
    <row r="35" spans="1:13" ht="15" customHeight="1">
      <c r="A35" s="293"/>
      <c r="B35" s="193" t="s">
        <v>175</v>
      </c>
      <c r="C35" s="141">
        <v>582934</v>
      </c>
      <c r="D35" s="145">
        <v>-4.9</v>
      </c>
      <c r="E35" s="143">
        <v>532795</v>
      </c>
      <c r="F35" s="142">
        <v>-8.6</v>
      </c>
      <c r="G35" s="143">
        <v>499810</v>
      </c>
      <c r="H35" s="142">
        <v>-6.2</v>
      </c>
      <c r="I35" s="143">
        <v>451637</v>
      </c>
      <c r="J35" s="142">
        <v>-9.6</v>
      </c>
      <c r="K35" s="143">
        <v>403270</v>
      </c>
      <c r="L35" s="142">
        <v>-10.7</v>
      </c>
      <c r="M35" s="144">
        <v>295413</v>
      </c>
    </row>
    <row r="36" spans="1:13" ht="15" customHeight="1">
      <c r="A36" s="294"/>
      <c r="B36" s="194" t="s">
        <v>176</v>
      </c>
      <c r="C36" s="141">
        <v>520126</v>
      </c>
      <c r="D36" s="145">
        <v>2</v>
      </c>
      <c r="E36" s="143">
        <v>511480</v>
      </c>
      <c r="F36" s="145">
        <v>-1.7</v>
      </c>
      <c r="G36" s="143">
        <v>549692</v>
      </c>
      <c r="H36" s="142">
        <v>7.5</v>
      </c>
      <c r="I36" s="143">
        <v>525097</v>
      </c>
      <c r="J36" s="142">
        <v>-4.5</v>
      </c>
      <c r="K36" s="143">
        <v>509947</v>
      </c>
      <c r="L36" s="142">
        <v>-2.9</v>
      </c>
      <c r="M36" s="144">
        <v>372792</v>
      </c>
    </row>
    <row r="37" spans="1:13" ht="21" customHeight="1">
      <c r="A37" s="292" t="s">
        <v>18</v>
      </c>
      <c r="B37" s="191"/>
      <c r="C37" s="238" t="s">
        <v>80</v>
      </c>
      <c r="D37" s="239" t="s">
        <v>0</v>
      </c>
      <c r="E37" s="105"/>
      <c r="F37" s="146"/>
      <c r="G37" s="105"/>
      <c r="H37" s="146"/>
      <c r="I37" s="105"/>
      <c r="J37" s="146"/>
      <c r="K37" s="105"/>
      <c r="L37" s="146"/>
      <c r="M37" s="232"/>
    </row>
    <row r="38" spans="1:13" ht="15" customHeight="1">
      <c r="A38" s="293"/>
      <c r="B38" s="191" t="s">
        <v>174</v>
      </c>
      <c r="C38" s="141">
        <v>85544032</v>
      </c>
      <c r="D38" s="145">
        <v>-12.8</v>
      </c>
      <c r="E38" s="143">
        <v>82880274</v>
      </c>
      <c r="F38" s="142">
        <v>-3.1</v>
      </c>
      <c r="G38" s="143">
        <v>63063743</v>
      </c>
      <c r="H38" s="142">
        <v>-23.9</v>
      </c>
      <c r="I38" s="143">
        <v>60096953</v>
      </c>
      <c r="J38" s="142">
        <v>-4.7</v>
      </c>
      <c r="K38" s="143">
        <v>61660209</v>
      </c>
      <c r="L38" s="142">
        <v>2.6</v>
      </c>
      <c r="M38" s="144">
        <v>47303124</v>
      </c>
    </row>
    <row r="39" spans="1:13" ht="15" customHeight="1">
      <c r="A39" s="293"/>
      <c r="B39" s="191" t="s">
        <v>175</v>
      </c>
      <c r="C39" s="141">
        <v>74780392</v>
      </c>
      <c r="D39" s="145">
        <v>-13.6</v>
      </c>
      <c r="E39" s="143">
        <v>71965516</v>
      </c>
      <c r="F39" s="142">
        <v>-3.8</v>
      </c>
      <c r="G39" s="143">
        <v>53414365</v>
      </c>
      <c r="H39" s="142">
        <v>-25.8</v>
      </c>
      <c r="I39" s="143">
        <v>50516986</v>
      </c>
      <c r="J39" s="142">
        <v>-5.4</v>
      </c>
      <c r="K39" s="143">
        <v>52009668</v>
      </c>
      <c r="L39" s="142">
        <v>3</v>
      </c>
      <c r="M39" s="144">
        <v>38901689</v>
      </c>
    </row>
    <row r="40" spans="1:13" ht="15" customHeight="1" thickBot="1">
      <c r="A40" s="295"/>
      <c r="B40" s="191" t="s">
        <v>176</v>
      </c>
      <c r="C40" s="141">
        <v>10763640</v>
      </c>
      <c r="D40" s="145">
        <v>-7.2</v>
      </c>
      <c r="E40" s="143">
        <v>10914758</v>
      </c>
      <c r="F40" s="142">
        <v>1.4</v>
      </c>
      <c r="G40" s="143">
        <v>9649377</v>
      </c>
      <c r="H40" s="142">
        <v>-11.6</v>
      </c>
      <c r="I40" s="143">
        <v>9579967</v>
      </c>
      <c r="J40" s="142">
        <v>-0.7</v>
      </c>
      <c r="K40" s="143">
        <v>9650541</v>
      </c>
      <c r="L40" s="142">
        <v>0.7</v>
      </c>
      <c r="M40" s="144">
        <v>8401435</v>
      </c>
    </row>
    <row r="41" spans="1:13" ht="15" customHeight="1">
      <c r="A41" s="84"/>
      <c r="B41" s="147"/>
      <c r="C41" s="147"/>
      <c r="D41" s="147"/>
      <c r="E41" s="148"/>
      <c r="F41" s="148"/>
      <c r="G41" s="148"/>
      <c r="H41" s="148"/>
      <c r="I41" s="149"/>
      <c r="J41" s="150"/>
      <c r="K41" s="149"/>
      <c r="L41" s="150"/>
      <c r="M41" s="150" t="s">
        <v>88</v>
      </c>
    </row>
    <row r="42" spans="1:13" ht="15" customHeight="1">
      <c r="A42" s="18" t="s">
        <v>203</v>
      </c>
      <c r="B42" s="134"/>
      <c r="C42" s="134"/>
      <c r="D42" s="134"/>
      <c r="E42" s="137"/>
      <c r="F42" s="137"/>
      <c r="G42" s="137"/>
      <c r="H42" s="137"/>
      <c r="I42" s="137"/>
      <c r="J42" s="137"/>
      <c r="K42" s="137"/>
      <c r="L42" s="137"/>
      <c r="M42" s="137"/>
    </row>
    <row r="43" ht="15" customHeight="1">
      <c r="A43" s="214" t="s">
        <v>202</v>
      </c>
    </row>
  </sheetData>
  <sheetProtection/>
  <mergeCells count="30">
    <mergeCell ref="A37:A40"/>
    <mergeCell ref="A12:A15"/>
    <mergeCell ref="A16:A19"/>
    <mergeCell ref="K26:L26"/>
    <mergeCell ref="A27:B27"/>
    <mergeCell ref="M27:M28"/>
    <mergeCell ref="I27:I28"/>
    <mergeCell ref="K27:K28"/>
    <mergeCell ref="E27:E28"/>
    <mergeCell ref="G27:G28"/>
    <mergeCell ref="C6:C7"/>
    <mergeCell ref="G6:G7"/>
    <mergeCell ref="E6:E7"/>
    <mergeCell ref="I6:I7"/>
    <mergeCell ref="I26:J26"/>
    <mergeCell ref="A33:A36"/>
    <mergeCell ref="A29:A32"/>
    <mergeCell ref="C26:D26"/>
    <mergeCell ref="E26:F26"/>
    <mergeCell ref="G26:H26"/>
    <mergeCell ref="M6:M7"/>
    <mergeCell ref="A8:A11"/>
    <mergeCell ref="C27:C28"/>
    <mergeCell ref="K5:L5"/>
    <mergeCell ref="I5:J5"/>
    <mergeCell ref="G5:H5"/>
    <mergeCell ref="E5:F5"/>
    <mergeCell ref="C5:D5"/>
    <mergeCell ref="A6:B6"/>
    <mergeCell ref="K6:K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"/>
    </sheetView>
  </sheetViews>
  <sheetFormatPr defaultColWidth="9.00390625" defaultRowHeight="15" customHeight="1"/>
  <cols>
    <col min="1" max="1" width="16.25390625" style="22" customWidth="1"/>
    <col min="2" max="2" width="3.50390625" style="22" customWidth="1"/>
    <col min="3" max="3" width="7.25390625" style="22" customWidth="1"/>
    <col min="4" max="4" width="3.50390625" style="22" customWidth="1"/>
    <col min="5" max="5" width="7.25390625" style="22" customWidth="1"/>
    <col min="6" max="6" width="3.50390625" style="22" customWidth="1"/>
    <col min="7" max="7" width="7.25390625" style="22" customWidth="1"/>
    <col min="8" max="8" width="3.50390625" style="22" customWidth="1"/>
    <col min="9" max="9" width="7.25390625" style="22" customWidth="1"/>
    <col min="10" max="10" width="3.50390625" style="22" customWidth="1"/>
    <col min="11" max="11" width="7.25390625" style="22" customWidth="1"/>
    <col min="12" max="12" width="3.50390625" style="22" customWidth="1"/>
    <col min="13" max="13" width="7.25390625" style="22" customWidth="1"/>
    <col min="14" max="14" width="10.75390625" style="111" customWidth="1"/>
    <col min="15" max="16" width="10.75390625" style="22" customWidth="1"/>
    <col min="17" max="17" width="1.12109375" style="22" customWidth="1"/>
    <col min="18" max="21" width="11.875" style="22" customWidth="1"/>
    <col min="22" max="16384" width="9.00390625" style="22" customWidth="1"/>
  </cols>
  <sheetData>
    <row r="1" spans="1:21" s="21" customFormat="1" ht="15" customHeight="1">
      <c r="A1" s="133" t="s">
        <v>3</v>
      </c>
      <c r="B1" s="133"/>
      <c r="F1" s="2"/>
      <c r="I1" s="2"/>
      <c r="K1" s="2"/>
      <c r="N1" s="204"/>
      <c r="P1" s="2"/>
      <c r="Q1" s="2"/>
      <c r="U1" s="2" t="s">
        <v>3</v>
      </c>
    </row>
    <row r="2" spans="1:2" ht="15" customHeight="1">
      <c r="A2" s="115"/>
      <c r="B2" s="115"/>
    </row>
    <row r="3" spans="1:10" ht="15" customHeight="1">
      <c r="A3" s="113" t="s">
        <v>210</v>
      </c>
      <c r="B3" s="114"/>
      <c r="C3" s="114"/>
      <c r="D3" s="113"/>
      <c r="E3" s="113"/>
      <c r="F3" s="113"/>
      <c r="G3" s="113"/>
      <c r="H3" s="113"/>
      <c r="I3" s="113"/>
      <c r="J3" s="113"/>
    </row>
    <row r="4" spans="1:17" ht="15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P4" s="186" t="s">
        <v>177</v>
      </c>
      <c r="Q4" s="123"/>
    </row>
    <row r="5" spans="1:17" ht="21" customHeight="1">
      <c r="A5" s="329" t="s">
        <v>182</v>
      </c>
      <c r="B5" s="301" t="s">
        <v>174</v>
      </c>
      <c r="C5" s="316"/>
      <c r="D5" s="316"/>
      <c r="E5" s="316"/>
      <c r="F5" s="316"/>
      <c r="G5" s="317"/>
      <c r="H5" s="300" t="s">
        <v>175</v>
      </c>
      <c r="I5" s="300"/>
      <c r="J5" s="300"/>
      <c r="K5" s="300"/>
      <c r="L5" s="300"/>
      <c r="M5" s="300"/>
      <c r="N5" s="300" t="s">
        <v>176</v>
      </c>
      <c r="O5" s="300"/>
      <c r="P5" s="301"/>
      <c r="Q5" s="190"/>
    </row>
    <row r="6" spans="1:17" ht="21" customHeight="1">
      <c r="A6" s="330"/>
      <c r="B6" s="318" t="s">
        <v>174</v>
      </c>
      <c r="C6" s="319"/>
      <c r="D6" s="318" t="s">
        <v>183</v>
      </c>
      <c r="E6" s="319"/>
      <c r="F6" s="318" t="s">
        <v>184</v>
      </c>
      <c r="G6" s="320"/>
      <c r="H6" s="305" t="s">
        <v>174</v>
      </c>
      <c r="I6" s="305"/>
      <c r="J6" s="305" t="s">
        <v>183</v>
      </c>
      <c r="K6" s="305"/>
      <c r="L6" s="305" t="s">
        <v>184</v>
      </c>
      <c r="M6" s="305"/>
      <c r="N6" s="85" t="s">
        <v>174</v>
      </c>
      <c r="O6" s="85" t="s">
        <v>183</v>
      </c>
      <c r="P6" s="207" t="s">
        <v>184</v>
      </c>
      <c r="Q6" s="190"/>
    </row>
    <row r="7" spans="1:17" ht="21" customHeight="1">
      <c r="A7" s="117"/>
      <c r="B7" s="198"/>
      <c r="C7" s="240" t="s">
        <v>215</v>
      </c>
      <c r="D7" s="123"/>
      <c r="E7" s="117"/>
      <c r="F7" s="117"/>
      <c r="G7" s="117"/>
      <c r="H7" s="117"/>
      <c r="I7" s="117"/>
      <c r="J7" s="117"/>
      <c r="K7" s="117"/>
      <c r="L7" s="117"/>
      <c r="M7" s="117"/>
      <c r="N7" s="124"/>
      <c r="O7" s="117"/>
      <c r="P7" s="117"/>
      <c r="Q7" s="117"/>
    </row>
    <row r="8" spans="1:17" ht="21" customHeight="1">
      <c r="A8" s="189" t="s">
        <v>78</v>
      </c>
      <c r="B8" s="199"/>
      <c r="C8" s="196">
        <v>3806</v>
      </c>
      <c r="D8" s="196"/>
      <c r="E8" s="118">
        <v>2250</v>
      </c>
      <c r="F8" s="118"/>
      <c r="G8" s="118">
        <v>1556</v>
      </c>
      <c r="H8" s="118"/>
      <c r="I8" s="118">
        <v>1314</v>
      </c>
      <c r="J8" s="118"/>
      <c r="K8" s="118">
        <v>1215</v>
      </c>
      <c r="L8" s="118"/>
      <c r="M8" s="118">
        <v>99</v>
      </c>
      <c r="N8" s="196">
        <v>2492</v>
      </c>
      <c r="O8" s="118">
        <v>1035</v>
      </c>
      <c r="P8" s="118">
        <v>1457</v>
      </c>
      <c r="Q8" s="118"/>
    </row>
    <row r="9" spans="1:17" ht="21" customHeight="1">
      <c r="A9" s="189" t="s">
        <v>92</v>
      </c>
      <c r="B9" s="199"/>
      <c r="C9" s="196">
        <v>3589</v>
      </c>
      <c r="D9" s="196"/>
      <c r="E9" s="118">
        <v>2165</v>
      </c>
      <c r="F9" s="118"/>
      <c r="G9" s="118">
        <v>1424</v>
      </c>
      <c r="H9" s="118"/>
      <c r="I9" s="118">
        <v>1240</v>
      </c>
      <c r="J9" s="118"/>
      <c r="K9" s="118">
        <v>1166</v>
      </c>
      <c r="L9" s="118"/>
      <c r="M9" s="118">
        <v>74</v>
      </c>
      <c r="N9" s="196">
        <v>2349</v>
      </c>
      <c r="O9" s="118">
        <v>999</v>
      </c>
      <c r="P9" s="118">
        <v>1350</v>
      </c>
      <c r="Q9" s="118"/>
    </row>
    <row r="10" spans="1:17" ht="21" customHeight="1">
      <c r="A10" s="189" t="s">
        <v>93</v>
      </c>
      <c r="B10" s="199"/>
      <c r="C10" s="196">
        <v>3479</v>
      </c>
      <c r="D10" s="196"/>
      <c r="E10" s="118">
        <v>2188</v>
      </c>
      <c r="F10" s="118"/>
      <c r="G10" s="118">
        <v>1291</v>
      </c>
      <c r="H10" s="118"/>
      <c r="I10" s="118">
        <v>1307</v>
      </c>
      <c r="J10" s="118"/>
      <c r="K10" s="118">
        <v>1220</v>
      </c>
      <c r="L10" s="118"/>
      <c r="M10" s="118">
        <v>87</v>
      </c>
      <c r="N10" s="196">
        <v>2172</v>
      </c>
      <c r="O10" s="118">
        <v>968</v>
      </c>
      <c r="P10" s="118">
        <v>1204</v>
      </c>
      <c r="Q10" s="118"/>
    </row>
    <row r="11" spans="1:17" ht="21" customHeight="1">
      <c r="A11" s="189" t="s">
        <v>94</v>
      </c>
      <c r="B11" s="199"/>
      <c r="C11" s="196">
        <v>3080</v>
      </c>
      <c r="D11" s="196"/>
      <c r="E11" s="118">
        <v>2086</v>
      </c>
      <c r="F11" s="118"/>
      <c r="G11" s="118">
        <v>994</v>
      </c>
      <c r="H11" s="118"/>
      <c r="I11" s="118">
        <v>1178</v>
      </c>
      <c r="J11" s="118"/>
      <c r="K11" s="118">
        <v>1121</v>
      </c>
      <c r="L11" s="118"/>
      <c r="M11" s="118">
        <v>57</v>
      </c>
      <c r="N11" s="196">
        <v>1902</v>
      </c>
      <c r="O11" s="118">
        <v>965</v>
      </c>
      <c r="P11" s="118">
        <v>937</v>
      </c>
      <c r="Q11" s="118"/>
    </row>
    <row r="12" spans="1:17" ht="21" customHeight="1" thickBot="1">
      <c r="A12" s="195" t="s">
        <v>95</v>
      </c>
      <c r="B12" s="200"/>
      <c r="C12" s="197">
        <f>E12+G12</f>
        <v>2111</v>
      </c>
      <c r="D12" s="197"/>
      <c r="E12" s="119">
        <f>K12+O12</f>
        <v>1583</v>
      </c>
      <c r="F12" s="119"/>
      <c r="G12" s="119">
        <f>M12+P12</f>
        <v>528</v>
      </c>
      <c r="H12" s="119"/>
      <c r="I12" s="119">
        <f>K12+M12</f>
        <v>909</v>
      </c>
      <c r="J12" s="119"/>
      <c r="K12" s="119">
        <v>863</v>
      </c>
      <c r="L12" s="119"/>
      <c r="M12" s="119">
        <v>46</v>
      </c>
      <c r="N12" s="197">
        <f>O12+P12</f>
        <v>1202</v>
      </c>
      <c r="O12" s="119">
        <v>720</v>
      </c>
      <c r="P12" s="120">
        <v>482</v>
      </c>
      <c r="Q12" s="197"/>
    </row>
    <row r="13" spans="1:17" ht="15" customHeight="1">
      <c r="A13" s="84"/>
      <c r="B13" s="84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122"/>
      <c r="P13" s="123" t="s">
        <v>172</v>
      </c>
      <c r="Q13" s="123"/>
    </row>
    <row r="14" spans="1:14" ht="15" customHeight="1">
      <c r="A14" s="18" t="s">
        <v>206</v>
      </c>
      <c r="J14" s="132"/>
      <c r="N14" s="205" t="s">
        <v>173</v>
      </c>
    </row>
    <row r="15" ht="15" customHeight="1">
      <c r="A15" s="124" t="s">
        <v>205</v>
      </c>
    </row>
    <row r="16" ht="15" customHeight="1">
      <c r="A16" s="124" t="s">
        <v>204</v>
      </c>
    </row>
    <row r="18" spans="1:22" ht="15" customHeight="1">
      <c r="A18" s="164" t="s">
        <v>211</v>
      </c>
      <c r="B18" s="162"/>
      <c r="C18" s="162"/>
      <c r="D18" s="26"/>
      <c r="E18" s="162"/>
      <c r="F18" s="162"/>
      <c r="G18" s="162"/>
      <c r="H18" s="162"/>
      <c r="I18" s="162"/>
      <c r="J18" s="162"/>
      <c r="K18" s="162"/>
      <c r="L18" s="162"/>
      <c r="M18" s="162"/>
      <c r="N18" s="206" t="s">
        <v>212</v>
      </c>
      <c r="O18" s="172"/>
      <c r="P18" s="173"/>
      <c r="Q18" s="173"/>
      <c r="R18" s="173"/>
      <c r="S18" s="26"/>
      <c r="T18" s="173"/>
      <c r="U18" s="173"/>
      <c r="V18" s="26"/>
    </row>
    <row r="19" spans="1:21" ht="15" customHeight="1" thickBot="1">
      <c r="A19" s="165"/>
      <c r="B19" s="165"/>
      <c r="C19" s="165"/>
      <c r="D19" s="165"/>
      <c r="E19" s="165"/>
      <c r="F19" s="165"/>
      <c r="G19" s="165"/>
      <c r="H19" s="156"/>
      <c r="I19" s="156"/>
      <c r="J19" s="156"/>
      <c r="K19" s="156"/>
      <c r="L19" s="156"/>
      <c r="M19" s="157" t="s">
        <v>68</v>
      </c>
      <c r="N19" s="174"/>
      <c r="O19" s="174"/>
      <c r="P19" s="163"/>
      <c r="Q19" s="163"/>
      <c r="R19" s="163"/>
      <c r="S19" s="163"/>
      <c r="T19" s="163"/>
      <c r="U19" s="185" t="s">
        <v>69</v>
      </c>
    </row>
    <row r="20" spans="1:21" ht="21" customHeight="1">
      <c r="A20" s="162"/>
      <c r="B20" s="321" t="s">
        <v>174</v>
      </c>
      <c r="C20" s="323"/>
      <c r="D20" s="321" t="s">
        <v>41</v>
      </c>
      <c r="E20" s="323"/>
      <c r="F20" s="321" t="s">
        <v>42</v>
      </c>
      <c r="G20" s="323"/>
      <c r="H20" s="321" t="s">
        <v>52</v>
      </c>
      <c r="I20" s="323"/>
      <c r="J20" s="331" t="s">
        <v>71</v>
      </c>
      <c r="K20" s="332"/>
      <c r="L20" s="321" t="s">
        <v>185</v>
      </c>
      <c r="M20" s="322"/>
      <c r="N20" s="306" t="s">
        <v>186</v>
      </c>
      <c r="O20" s="307"/>
      <c r="P20" s="310" t="s">
        <v>178</v>
      </c>
      <c r="Q20" s="311"/>
      <c r="R20" s="202" t="s">
        <v>179</v>
      </c>
      <c r="S20" s="202" t="s">
        <v>180</v>
      </c>
      <c r="T20" s="202" t="s">
        <v>181</v>
      </c>
      <c r="U20" s="203" t="s">
        <v>214</v>
      </c>
    </row>
    <row r="21" spans="1:21" ht="18" customHeight="1">
      <c r="A21" s="162"/>
      <c r="B21" s="302" t="s">
        <v>44</v>
      </c>
      <c r="C21" s="297" t="s">
        <v>193</v>
      </c>
      <c r="D21" s="302" t="s">
        <v>44</v>
      </c>
      <c r="E21" s="297" t="s">
        <v>193</v>
      </c>
      <c r="F21" s="302" t="s">
        <v>44</v>
      </c>
      <c r="G21" s="297" t="s">
        <v>193</v>
      </c>
      <c r="H21" s="302" t="s">
        <v>44</v>
      </c>
      <c r="I21" s="297" t="s">
        <v>193</v>
      </c>
      <c r="J21" s="302" t="s">
        <v>44</v>
      </c>
      <c r="K21" s="297" t="s">
        <v>193</v>
      </c>
      <c r="L21" s="302" t="s">
        <v>44</v>
      </c>
      <c r="M21" s="326" t="s">
        <v>193</v>
      </c>
      <c r="N21" s="184"/>
      <c r="O21" s="201"/>
      <c r="P21" s="312" t="s">
        <v>49</v>
      </c>
      <c r="Q21" s="313"/>
      <c r="R21" s="175"/>
      <c r="S21" s="175"/>
      <c r="T21" s="175"/>
      <c r="U21" s="155"/>
    </row>
    <row r="22" spans="1:21" ht="24.75" customHeight="1">
      <c r="A22" s="158" t="s">
        <v>43</v>
      </c>
      <c r="B22" s="303"/>
      <c r="C22" s="298"/>
      <c r="D22" s="303"/>
      <c r="E22" s="298"/>
      <c r="F22" s="303"/>
      <c r="G22" s="298"/>
      <c r="H22" s="303"/>
      <c r="I22" s="298"/>
      <c r="J22" s="303"/>
      <c r="K22" s="298"/>
      <c r="L22" s="303"/>
      <c r="M22" s="327"/>
      <c r="N22" s="308" t="s">
        <v>51</v>
      </c>
      <c r="O22" s="309"/>
      <c r="P22" s="314">
        <v>43</v>
      </c>
      <c r="Q22" s="315"/>
      <c r="R22" s="173">
        <v>43</v>
      </c>
      <c r="S22" s="173">
        <v>43</v>
      </c>
      <c r="T22" s="182">
        <v>45</v>
      </c>
      <c r="U22" s="229">
        <v>46</v>
      </c>
    </row>
    <row r="23" spans="1:21" ht="21" customHeight="1">
      <c r="A23" s="166"/>
      <c r="B23" s="304"/>
      <c r="C23" s="299"/>
      <c r="D23" s="304"/>
      <c r="E23" s="299"/>
      <c r="F23" s="304"/>
      <c r="G23" s="299"/>
      <c r="H23" s="304"/>
      <c r="I23" s="299"/>
      <c r="J23" s="304"/>
      <c r="K23" s="299"/>
      <c r="L23" s="304"/>
      <c r="M23" s="328"/>
      <c r="N23" s="324" t="s">
        <v>187</v>
      </c>
      <c r="O23" s="325"/>
      <c r="P23" s="314">
        <v>8</v>
      </c>
      <c r="Q23" s="315"/>
      <c r="R23" s="173">
        <v>7</v>
      </c>
      <c r="S23" s="173">
        <v>9</v>
      </c>
      <c r="T23" s="68">
        <v>9</v>
      </c>
      <c r="U23" s="229">
        <v>9</v>
      </c>
    </row>
    <row r="24" spans="1:21" ht="21" customHeight="1">
      <c r="A24" s="162"/>
      <c r="B24" s="241" t="s">
        <v>45</v>
      </c>
      <c r="C24" s="242" t="s">
        <v>30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324" t="s">
        <v>189</v>
      </c>
      <c r="O24" s="325"/>
      <c r="P24" s="314">
        <v>7</v>
      </c>
      <c r="Q24" s="315"/>
      <c r="R24" s="173">
        <v>7</v>
      </c>
      <c r="S24" s="173">
        <v>7</v>
      </c>
      <c r="T24" s="68">
        <v>8</v>
      </c>
      <c r="U24" s="229">
        <v>9</v>
      </c>
    </row>
    <row r="25" spans="1:21" ht="21" customHeight="1">
      <c r="A25" s="178" t="s">
        <v>188</v>
      </c>
      <c r="B25" s="168">
        <v>43</v>
      </c>
      <c r="C25" s="169">
        <v>223255</v>
      </c>
      <c r="D25" s="169">
        <v>20</v>
      </c>
      <c r="E25" s="169">
        <v>98317</v>
      </c>
      <c r="F25" s="169">
        <v>2</v>
      </c>
      <c r="G25" s="169">
        <v>3127</v>
      </c>
      <c r="H25" s="169">
        <v>9</v>
      </c>
      <c r="I25" s="169">
        <v>25744</v>
      </c>
      <c r="J25" s="169">
        <v>4</v>
      </c>
      <c r="K25" s="169">
        <v>14700</v>
      </c>
      <c r="L25" s="169">
        <v>8</v>
      </c>
      <c r="M25" s="169">
        <v>81367</v>
      </c>
      <c r="N25" s="324" t="s">
        <v>190</v>
      </c>
      <c r="O25" s="325"/>
      <c r="P25" s="314">
        <v>13</v>
      </c>
      <c r="Q25" s="315"/>
      <c r="R25" s="173">
        <v>13</v>
      </c>
      <c r="S25" s="173">
        <v>11</v>
      </c>
      <c r="T25" s="68">
        <v>11</v>
      </c>
      <c r="U25" s="229">
        <v>11</v>
      </c>
    </row>
    <row r="26" spans="1:21" ht="21" customHeight="1">
      <c r="A26" s="179" t="s">
        <v>166</v>
      </c>
      <c r="B26" s="168">
        <v>43</v>
      </c>
      <c r="C26" s="169">
        <v>225410</v>
      </c>
      <c r="D26" s="169">
        <v>21</v>
      </c>
      <c r="E26" s="169">
        <v>101677</v>
      </c>
      <c r="F26" s="169">
        <v>1</v>
      </c>
      <c r="G26" s="169">
        <v>1922</v>
      </c>
      <c r="H26" s="169">
        <v>9</v>
      </c>
      <c r="I26" s="169">
        <v>25744</v>
      </c>
      <c r="J26" s="169">
        <v>4</v>
      </c>
      <c r="K26" s="169">
        <v>14700</v>
      </c>
      <c r="L26" s="169">
        <v>8</v>
      </c>
      <c r="M26" s="169">
        <v>81367</v>
      </c>
      <c r="N26" s="324" t="s">
        <v>191</v>
      </c>
      <c r="O26" s="325"/>
      <c r="P26" s="314">
        <v>8</v>
      </c>
      <c r="Q26" s="315"/>
      <c r="R26" s="173">
        <v>9</v>
      </c>
      <c r="S26" s="173">
        <v>9</v>
      </c>
      <c r="T26" s="68">
        <v>10</v>
      </c>
      <c r="U26" s="229">
        <v>10</v>
      </c>
    </row>
    <row r="27" spans="1:21" ht="21" customHeight="1">
      <c r="A27" s="179" t="s">
        <v>167</v>
      </c>
      <c r="B27" s="170">
        <v>43</v>
      </c>
      <c r="C27" s="170">
        <v>223235</v>
      </c>
      <c r="D27" s="170">
        <v>21</v>
      </c>
      <c r="E27" s="170">
        <v>101090</v>
      </c>
      <c r="F27" s="170">
        <v>1</v>
      </c>
      <c r="G27" s="170">
        <v>1922</v>
      </c>
      <c r="H27" s="170">
        <v>10</v>
      </c>
      <c r="I27" s="170">
        <v>27096</v>
      </c>
      <c r="J27" s="170">
        <v>4</v>
      </c>
      <c r="K27" s="170">
        <v>14700</v>
      </c>
      <c r="L27" s="170">
        <v>7</v>
      </c>
      <c r="M27" s="170">
        <v>78427</v>
      </c>
      <c r="N27" s="324" t="s">
        <v>192</v>
      </c>
      <c r="O27" s="325"/>
      <c r="P27" s="314">
        <v>2</v>
      </c>
      <c r="Q27" s="315"/>
      <c r="R27" s="173">
        <v>2</v>
      </c>
      <c r="S27" s="173">
        <v>2</v>
      </c>
      <c r="T27" s="68">
        <v>2</v>
      </c>
      <c r="U27" s="229">
        <v>2</v>
      </c>
    </row>
    <row r="28" spans="1:21" ht="21" customHeight="1">
      <c r="A28" s="179" t="s">
        <v>91</v>
      </c>
      <c r="B28" s="170">
        <v>45</v>
      </c>
      <c r="C28" s="170">
        <v>229066</v>
      </c>
      <c r="D28" s="170">
        <v>21</v>
      </c>
      <c r="E28" s="170">
        <v>101090</v>
      </c>
      <c r="F28" s="170">
        <v>1</v>
      </c>
      <c r="G28" s="170">
        <v>1922</v>
      </c>
      <c r="H28" s="170">
        <v>10</v>
      </c>
      <c r="I28" s="170">
        <v>27096</v>
      </c>
      <c r="J28" s="170">
        <v>4</v>
      </c>
      <c r="K28" s="170">
        <v>14700</v>
      </c>
      <c r="L28" s="170">
        <v>9</v>
      </c>
      <c r="M28" s="170">
        <v>84258</v>
      </c>
      <c r="N28" s="324" t="s">
        <v>46</v>
      </c>
      <c r="O28" s="325"/>
      <c r="P28" s="314">
        <v>3</v>
      </c>
      <c r="Q28" s="315"/>
      <c r="R28" s="173">
        <v>3</v>
      </c>
      <c r="S28" s="173">
        <v>3</v>
      </c>
      <c r="T28" s="68">
        <v>3</v>
      </c>
      <c r="U28" s="229">
        <v>3</v>
      </c>
    </row>
    <row r="29" spans="1:21" ht="21" customHeight="1" thickBot="1">
      <c r="A29" s="180" t="s">
        <v>207</v>
      </c>
      <c r="B29" s="227">
        <v>46</v>
      </c>
      <c r="C29" s="228">
        <v>231008</v>
      </c>
      <c r="D29" s="228">
        <v>21</v>
      </c>
      <c r="E29" s="228">
        <v>101090</v>
      </c>
      <c r="F29" s="228">
        <v>1</v>
      </c>
      <c r="G29" s="228">
        <v>1922</v>
      </c>
      <c r="H29" s="228">
        <v>10</v>
      </c>
      <c r="I29" s="228">
        <v>27096</v>
      </c>
      <c r="J29" s="228">
        <v>4</v>
      </c>
      <c r="K29" s="228">
        <v>14700</v>
      </c>
      <c r="L29" s="228">
        <v>10</v>
      </c>
      <c r="M29" s="228">
        <v>86200</v>
      </c>
      <c r="N29" s="335" t="s">
        <v>47</v>
      </c>
      <c r="O29" s="336"/>
      <c r="P29" s="333">
        <v>2</v>
      </c>
      <c r="Q29" s="334"/>
      <c r="R29" s="181">
        <v>2</v>
      </c>
      <c r="S29" s="181">
        <v>2</v>
      </c>
      <c r="T29" s="183">
        <v>2</v>
      </c>
      <c r="U29" s="230">
        <v>2</v>
      </c>
    </row>
    <row r="30" spans="1:21" ht="1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71"/>
      <c r="M30" s="160" t="s">
        <v>90</v>
      </c>
      <c r="N30" s="176"/>
      <c r="O30" s="176"/>
      <c r="P30" s="177"/>
      <c r="Q30" s="177"/>
      <c r="R30" s="177"/>
      <c r="S30" s="177"/>
      <c r="T30" s="26"/>
      <c r="U30" s="185" t="s">
        <v>170</v>
      </c>
    </row>
    <row r="31" spans="1:14" ht="15" customHeight="1">
      <c r="A31" s="162" t="s">
        <v>168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73" t="s">
        <v>171</v>
      </c>
    </row>
    <row r="32" spans="1:13" ht="15" customHeight="1">
      <c r="A32" s="162" t="s">
        <v>169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</row>
    <row r="33" spans="1:13" ht="15" customHeight="1">
      <c r="A33" s="68" t="s">
        <v>196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1"/>
    </row>
    <row r="34" ht="15" customHeight="1">
      <c r="A34" s="214" t="s">
        <v>195</v>
      </c>
    </row>
  </sheetData>
  <sheetProtection/>
  <mergeCells count="47">
    <mergeCell ref="P29:Q29"/>
    <mergeCell ref="P26:Q26"/>
    <mergeCell ref="B21:B23"/>
    <mergeCell ref="C21:C23"/>
    <mergeCell ref="D21:D23"/>
    <mergeCell ref="E21:E23"/>
    <mergeCell ref="F21:F23"/>
    <mergeCell ref="G21:G23"/>
    <mergeCell ref="N28:O28"/>
    <mergeCell ref="N29:O29"/>
    <mergeCell ref="P27:Q27"/>
    <mergeCell ref="P28:Q28"/>
    <mergeCell ref="N23:O23"/>
    <mergeCell ref="N24:O24"/>
    <mergeCell ref="N25:O25"/>
    <mergeCell ref="N26:O26"/>
    <mergeCell ref="P23:Q23"/>
    <mergeCell ref="P24:Q24"/>
    <mergeCell ref="P25:Q25"/>
    <mergeCell ref="H21:H23"/>
    <mergeCell ref="N27:O27"/>
    <mergeCell ref="K21:K23"/>
    <mergeCell ref="L21:L23"/>
    <mergeCell ref="M21:M23"/>
    <mergeCell ref="A5:A6"/>
    <mergeCell ref="H20:I20"/>
    <mergeCell ref="J20:K20"/>
    <mergeCell ref="B20:C20"/>
    <mergeCell ref="F20:G20"/>
    <mergeCell ref="B5:G5"/>
    <mergeCell ref="B6:C6"/>
    <mergeCell ref="D6:E6"/>
    <mergeCell ref="F6:G6"/>
    <mergeCell ref="H6:I6"/>
    <mergeCell ref="L20:M20"/>
    <mergeCell ref="D20:E20"/>
    <mergeCell ref="L6:M6"/>
    <mergeCell ref="H5:M5"/>
    <mergeCell ref="I21:I23"/>
    <mergeCell ref="N5:P5"/>
    <mergeCell ref="J21:J23"/>
    <mergeCell ref="J6:K6"/>
    <mergeCell ref="N20:O20"/>
    <mergeCell ref="N22:O22"/>
    <mergeCell ref="P20:Q20"/>
    <mergeCell ref="P21:Q21"/>
    <mergeCell ref="P22:Q2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8.125" defaultRowHeight="15" customHeight="1"/>
  <cols>
    <col min="1" max="1" width="16.25390625" style="26" customWidth="1"/>
    <col min="2" max="2" width="3.375" style="26" customWidth="1"/>
    <col min="3" max="3" width="7.50390625" style="26" customWidth="1"/>
    <col min="4" max="4" width="3.375" style="26" customWidth="1"/>
    <col min="5" max="5" width="7.50390625" style="26" customWidth="1"/>
    <col min="6" max="6" width="3.375" style="26" customWidth="1"/>
    <col min="7" max="7" width="7.50390625" style="26" customWidth="1"/>
    <col min="8" max="8" width="3.375" style="26" customWidth="1"/>
    <col min="9" max="9" width="7.50390625" style="26" customWidth="1"/>
    <col min="10" max="10" width="3.375" style="26" customWidth="1"/>
    <col min="11" max="11" width="7.50390625" style="26" customWidth="1"/>
    <col min="12" max="12" width="3.375" style="26" customWidth="1"/>
    <col min="13" max="13" width="7.50390625" style="26" customWidth="1"/>
    <col min="14" max="16384" width="8.125" style="26" customWidth="1"/>
  </cols>
  <sheetData>
    <row r="1" spans="1:2" s="154" customFormat="1" ht="15" customHeight="1">
      <c r="A1" s="337" t="s">
        <v>3</v>
      </c>
      <c r="B1" s="338"/>
    </row>
    <row r="2" spans="1:2" ht="15" customHeight="1">
      <c r="A2" s="224"/>
      <c r="B2" s="225"/>
    </row>
    <row r="3" spans="1:2" ht="15" customHeight="1">
      <c r="A3" s="226" t="s">
        <v>194</v>
      </c>
      <c r="B3" s="225"/>
    </row>
    <row r="5" ht="21" customHeight="1"/>
    <row r="6" ht="24.75" customHeight="1"/>
    <row r="7" ht="24.75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15" customHeight="1">
      <c r="Q14" s="161"/>
    </row>
    <row r="18" spans="1:13" ht="1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1">
    <mergeCell ref="A1:B1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2021-03-05T02:13:35Z</cp:lastPrinted>
  <dcterms:created xsi:type="dcterms:W3CDTF">2013-01-09T00:19:40Z</dcterms:created>
  <dcterms:modified xsi:type="dcterms:W3CDTF">2021-04-21T06:20:57Z</dcterms:modified>
  <cp:category/>
  <cp:version/>
  <cp:contentType/>
  <cp:contentStatus/>
</cp:coreProperties>
</file>