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901" activeTab="0"/>
  </bookViews>
  <sheets>
    <sheet name="P131" sheetId="1" r:id="rId1"/>
    <sheet name="P132 、P133" sheetId="2" r:id="rId2"/>
    <sheet name="P134、P135" sheetId="3" r:id="rId3"/>
    <sheet name="P136、P137" sheetId="4" r:id="rId4"/>
    <sheet name="P138～P141" sheetId="5" r:id="rId5"/>
    <sheet name="P142～P145" sheetId="6" r:id="rId6"/>
    <sheet name="Ｐ146、Ｐ147" sheetId="7" r:id="rId7"/>
    <sheet name="P148、P149" sheetId="8" r:id="rId8"/>
    <sheet name="P150、P151" sheetId="9" r:id="rId9"/>
    <sheet name="P152、P153" sheetId="10" r:id="rId10"/>
    <sheet name="P154、P155" sheetId="11" r:id="rId11"/>
    <sheet name="P156" sheetId="12" r:id="rId12"/>
    <sheet name="P157" sheetId="13" r:id="rId13"/>
    <sheet name="P158" sheetId="14" r:id="rId14"/>
  </sheets>
  <definedNames/>
  <calcPr fullCalcOnLoad="1"/>
</workbook>
</file>

<file path=xl/sharedStrings.xml><?xml version="1.0" encoding="utf-8"?>
<sst xmlns="http://schemas.openxmlformats.org/spreadsheetml/2006/main" count="1228" uniqueCount="446">
  <si>
    <t>総　　　数</t>
  </si>
  <si>
    <t>総　　数</t>
  </si>
  <si>
    <t>吹田市</t>
  </si>
  <si>
    <t>〃</t>
  </si>
  <si>
    <t>総　数</t>
  </si>
  <si>
    <t>－</t>
  </si>
  <si>
    <t>教育・文化</t>
  </si>
  <si>
    <t>大　学　院</t>
  </si>
  <si>
    <t>大　　　学</t>
  </si>
  <si>
    <t>短 期 大 学</t>
  </si>
  <si>
    <t>高 等 学 校</t>
  </si>
  <si>
    <t>中　学　校</t>
  </si>
  <si>
    <t>小　学　校</t>
  </si>
  <si>
    <t>幼　稚　園</t>
  </si>
  <si>
    <t>専 修 学 校</t>
  </si>
  <si>
    <t>各 種 学 校</t>
  </si>
  <si>
    <t>特別支援学校</t>
  </si>
  <si>
    <t>校</t>
  </si>
  <si>
    <t>教　員　数</t>
  </si>
  <si>
    <t>国　　立</t>
  </si>
  <si>
    <t>府　　立</t>
  </si>
  <si>
    <t>市　　立</t>
  </si>
  <si>
    <t>私　　立</t>
  </si>
  <si>
    <t>男</t>
  </si>
  <si>
    <t>女</t>
  </si>
  <si>
    <t>人</t>
  </si>
  <si>
    <t>74．教育施設数</t>
  </si>
  <si>
    <t>75．教育施設の状況</t>
  </si>
  <si>
    <t>年　　　度</t>
  </si>
  <si>
    <t>組　数</t>
  </si>
  <si>
    <t>　　　組</t>
  </si>
  <si>
    <t>　　　人</t>
  </si>
  <si>
    <t>　　　　　　㎡</t>
  </si>
  <si>
    <t>公立</t>
  </si>
  <si>
    <t>吹田第三幼稚園</t>
  </si>
  <si>
    <t>千里新田幼稚園</t>
  </si>
  <si>
    <t>東佐井寺幼稚園</t>
  </si>
  <si>
    <t>江坂大池幼稚園</t>
  </si>
  <si>
    <t>片山幼稚園</t>
  </si>
  <si>
    <t>東山田幼稚園</t>
  </si>
  <si>
    <t>南山田幼稚園</t>
  </si>
  <si>
    <t>私立</t>
  </si>
  <si>
    <t>…</t>
  </si>
  <si>
    <t>屋内運動場</t>
  </si>
  <si>
    <t>総面積</t>
  </si>
  <si>
    <t>　　　　㎡</t>
  </si>
  <si>
    <t>　　　　％</t>
  </si>
  <si>
    <t>吹田第一小学校</t>
  </si>
  <si>
    <t>吹田第二小学校</t>
  </si>
  <si>
    <t>吹田第三小学校</t>
  </si>
  <si>
    <t>吹田東小学校</t>
  </si>
  <si>
    <t>吹田南小学校</t>
  </si>
  <si>
    <t>吹田第六小学校</t>
  </si>
  <si>
    <t>千里第一小学校</t>
  </si>
  <si>
    <t>千里第二小学校</t>
  </si>
  <si>
    <t>千里第三小学校</t>
  </si>
  <si>
    <t>千里新田小学校</t>
  </si>
  <si>
    <t>佐井寺小学校</t>
  </si>
  <si>
    <t>東佐井寺小学校</t>
  </si>
  <si>
    <t>岸部第一小学校</t>
  </si>
  <si>
    <t>岸部第二小学校</t>
  </si>
  <si>
    <t>豊津第一小学校</t>
  </si>
  <si>
    <t>豊津第二小学校</t>
  </si>
  <si>
    <t>江坂大池小学校</t>
  </si>
  <si>
    <t>山手小学校</t>
  </si>
  <si>
    <t>片山小学校</t>
  </si>
  <si>
    <t>山田第一小学校</t>
  </si>
  <si>
    <t>山田第二小学校</t>
  </si>
  <si>
    <t>山田第三小学校</t>
  </si>
  <si>
    <t>山田第五小学校</t>
  </si>
  <si>
    <t>東山田小学校</t>
  </si>
  <si>
    <t>南山田小学校</t>
  </si>
  <si>
    <t>西山田小学校</t>
  </si>
  <si>
    <t>北山田小学校</t>
  </si>
  <si>
    <t>佐竹台小学校</t>
  </si>
  <si>
    <t>高野台小学校</t>
  </si>
  <si>
    <t>津雲台小学校</t>
  </si>
  <si>
    <t>古江台小学校</t>
  </si>
  <si>
    <t>藤白台小学校</t>
  </si>
  <si>
    <t>青山台小学校</t>
  </si>
  <si>
    <t>桃山台小学校</t>
  </si>
  <si>
    <t>千里たけみ小学校</t>
  </si>
  <si>
    <t>　　　校</t>
  </si>
  <si>
    <t>　　　　 人</t>
  </si>
  <si>
    <t>　　　　組</t>
  </si>
  <si>
    <t>　　　　　人</t>
  </si>
  <si>
    <t>　　　　 ㎡</t>
  </si>
  <si>
    <t>第一中学校</t>
  </si>
  <si>
    <t>第二中学校</t>
  </si>
  <si>
    <t>第三中学校</t>
  </si>
  <si>
    <t>第五中学校</t>
  </si>
  <si>
    <t>第六中学校</t>
  </si>
  <si>
    <t>片山中学校</t>
  </si>
  <si>
    <t>佐井寺中学校</t>
  </si>
  <si>
    <t>南千里中学校</t>
  </si>
  <si>
    <t>豊津中学校</t>
  </si>
  <si>
    <t>豊津西中学校</t>
  </si>
  <si>
    <t>山田中学校</t>
  </si>
  <si>
    <t>西山田中学校</t>
  </si>
  <si>
    <t>山田東中学校</t>
  </si>
  <si>
    <t>千里丘中学校</t>
  </si>
  <si>
    <t>高野台中学校</t>
  </si>
  <si>
    <t>青山台中学校</t>
  </si>
  <si>
    <t>竹見台中学校</t>
  </si>
  <si>
    <t>古江台中学校</t>
  </si>
  <si>
    <t>吹 田 市</t>
  </si>
  <si>
    <t>大阪府</t>
  </si>
  <si>
    <t>就　職　者</t>
  </si>
  <si>
    <t xml:space="preserve"> 不 詳・死 亡</t>
  </si>
  <si>
    <t>総　数</t>
  </si>
  <si>
    <t>人</t>
  </si>
  <si>
    <t>％</t>
  </si>
  <si>
    <t>専修学校</t>
  </si>
  <si>
    <t>等入学者</t>
  </si>
  <si>
    <t>総　　数</t>
  </si>
  <si>
    <t>産　業　分　類</t>
  </si>
  <si>
    <t>総　　　　　　　　　　　数　</t>
  </si>
  <si>
    <t>漁業</t>
  </si>
  <si>
    <t>建設業</t>
  </si>
  <si>
    <t>製造業</t>
  </si>
  <si>
    <t>電気・ガス・熱供給・水道業　</t>
  </si>
  <si>
    <t>情報通信業</t>
  </si>
  <si>
    <t>公務</t>
  </si>
  <si>
    <t>その他</t>
  </si>
  <si>
    <t>　　</t>
  </si>
  <si>
    <t>身</t>
  </si>
  <si>
    <t>長</t>
  </si>
  <si>
    <t>10</t>
  </si>
  <si>
    <t>11</t>
  </si>
  <si>
    <t>12</t>
  </si>
  <si>
    <t>（㎝）</t>
  </si>
  <si>
    <t>13</t>
  </si>
  <si>
    <t>14</t>
  </si>
  <si>
    <t>体</t>
  </si>
  <si>
    <t>重</t>
  </si>
  <si>
    <t>（㎏）</t>
  </si>
  <si>
    <t>一　 般　 書</t>
  </si>
  <si>
    <t>児　 童　 書</t>
  </si>
  <si>
    <t>タイトル総数</t>
  </si>
  <si>
    <t>テープ図書</t>
  </si>
  <si>
    <t>デイジー図書</t>
  </si>
  <si>
    <t>千里山・</t>
  </si>
  <si>
    <t>山田分室</t>
  </si>
  <si>
    <t>自　動　車　文　庫</t>
  </si>
  <si>
    <t>総　　　　　　数</t>
  </si>
  <si>
    <t>総　　　　　　　数</t>
  </si>
  <si>
    <t>視聴覚資料</t>
  </si>
  <si>
    <t>千里山・</t>
  </si>
  <si>
    <t>声の図書貸出数</t>
  </si>
  <si>
    <t>タイトル数</t>
  </si>
  <si>
    <t>北千里分室</t>
  </si>
  <si>
    <t>人</t>
  </si>
  <si>
    <t>区　　分</t>
  </si>
  <si>
    <t>鉱業,採石業,砂利採取業</t>
  </si>
  <si>
    <t>運輸業,郵便業</t>
  </si>
  <si>
    <t>卸売業,小売業</t>
  </si>
  <si>
    <t>金融業,保険業</t>
  </si>
  <si>
    <t>不動産業,物品賃貸業</t>
  </si>
  <si>
    <t>教育,学習支援業</t>
  </si>
  <si>
    <t>医療,福祉</t>
  </si>
  <si>
    <t>学術研究,専門・技術サ－ビス業</t>
  </si>
  <si>
    <t>宿泊業,飲食サ－ビス業</t>
  </si>
  <si>
    <t>複合サ－ビス事業</t>
  </si>
  <si>
    <t>サ－ビス業</t>
  </si>
  <si>
    <t>市民一人当り蔵書数</t>
  </si>
  <si>
    <t>就職者</t>
  </si>
  <si>
    <t>資料：総務室（学校基本調査）</t>
  </si>
  <si>
    <t>（本務者）</t>
  </si>
  <si>
    <t>各年度5月1日現在</t>
  </si>
  <si>
    <t>各年度5月1日現在</t>
  </si>
  <si>
    <t>各年度5月1日現在</t>
  </si>
  <si>
    <t>生活関連サ－ビス業，娯楽業</t>
  </si>
  <si>
    <t>6歳</t>
  </si>
  <si>
    <t>7</t>
  </si>
  <si>
    <t>8</t>
  </si>
  <si>
    <t>9</t>
  </si>
  <si>
    <t>進学率</t>
  </si>
  <si>
    <t>農業,林業　</t>
  </si>
  <si>
    <t>就職率</t>
  </si>
  <si>
    <t>各年度5月1日現在</t>
  </si>
  <si>
    <t>計</t>
  </si>
  <si>
    <t>自 動 車 文 庫</t>
  </si>
  <si>
    <t>左記以外の者</t>
  </si>
  <si>
    <t>左記以外の者</t>
  </si>
  <si>
    <t>千里丘北小学校</t>
  </si>
  <si>
    <t>平成26年度</t>
  </si>
  <si>
    <t>冊</t>
  </si>
  <si>
    <t>点</t>
  </si>
  <si>
    <t>園数</t>
  </si>
  <si>
    <t>81．中学校の進路別卒業者数</t>
  </si>
  <si>
    <t>82．高等学校の進路別卒業者数</t>
  </si>
  <si>
    <t>84．小学校・中学校在学者の体位比較</t>
  </si>
  <si>
    <t>87．図書館蔵書数</t>
  </si>
  <si>
    <t>83．高等学校卒業時の産業別就職者数</t>
  </si>
  <si>
    <t>77．幼保連携型認定こども園の状況</t>
  </si>
  <si>
    <t>組数</t>
  </si>
  <si>
    <t>総数</t>
  </si>
  <si>
    <t>0歳</t>
  </si>
  <si>
    <t>1歳</t>
  </si>
  <si>
    <t>2歳</t>
  </si>
  <si>
    <t>3歳</t>
  </si>
  <si>
    <t>4歳</t>
  </si>
  <si>
    <t>5歳</t>
  </si>
  <si>
    <t>園</t>
  </si>
  <si>
    <t xml:space="preserve">　　　　資料：保育幼稚園室 </t>
  </si>
  <si>
    <t>　　　　資料：保育幼稚園室</t>
  </si>
  <si>
    <t>88．図書館の図書の受入と除籍の状況</t>
  </si>
  <si>
    <t>総　　　　　数</t>
  </si>
  <si>
    <t>89．図書館の利用状況</t>
  </si>
  <si>
    <t>市民１人当り貸出数</t>
  </si>
  <si>
    <t>平成27年度(2015)</t>
  </si>
  <si>
    <t xml:space="preserve">資料：総務室（学校基本調査）・大阪府統計課 </t>
  </si>
  <si>
    <t>80．高等学校の状況</t>
  </si>
  <si>
    <t>　　　　　人</t>
  </si>
  <si>
    <t>78．小学校の状況</t>
  </si>
  <si>
    <t>各年度5月1日現在</t>
  </si>
  <si>
    <t>総　　　　数</t>
  </si>
  <si>
    <t>校</t>
  </si>
  <si>
    <t>人</t>
  </si>
  <si>
    <t>組</t>
  </si>
  <si>
    <t>人</t>
  </si>
  <si>
    <t>千里丘北小学校</t>
  </si>
  <si>
    <t>千里たけみ小学校</t>
  </si>
  <si>
    <t>79．中学校の状況</t>
  </si>
  <si>
    <t>　　校</t>
  </si>
  <si>
    <t>76．幼稚園の状況</t>
  </si>
  <si>
    <t>各年度5月1日現在</t>
  </si>
  <si>
    <t>　　園</t>
  </si>
  <si>
    <t>平成27年度</t>
  </si>
  <si>
    <t>認定こども園
吹田第一幼稚園</t>
  </si>
  <si>
    <t>認定こども園
吹田南幼稚園</t>
  </si>
  <si>
    <t>認定こども園
佐竹台幼稚園</t>
  </si>
  <si>
    <t xml:space="preserve"> </t>
  </si>
  <si>
    <t>平成28年度(2016)</t>
  </si>
  <si>
    <t>平成28年度</t>
  </si>
  <si>
    <t>平成29年度(2017)</t>
  </si>
  <si>
    <t>平成28年</t>
  </si>
  <si>
    <t>(2016)</t>
  </si>
  <si>
    <t>85．児童・生徒の体力及び運動能力の状況</t>
  </si>
  <si>
    <t>区　  　　　分</t>
  </si>
  <si>
    <t>握力</t>
  </si>
  <si>
    <t>50m走</t>
  </si>
  <si>
    <t>ボール投げ</t>
  </si>
  <si>
    <t>吹 田 市</t>
  </si>
  <si>
    <t>大 阪 府</t>
  </si>
  <si>
    <t>全　　国</t>
  </si>
  <si>
    <t>大 阪 府</t>
  </si>
  <si>
    <t>㎏</t>
  </si>
  <si>
    <t>秒</t>
  </si>
  <si>
    <t>m</t>
  </si>
  <si>
    <t>　</t>
  </si>
  <si>
    <t>　10歳</t>
  </si>
  <si>
    <t>　11歳</t>
  </si>
  <si>
    <t>　12歳</t>
  </si>
  <si>
    <t>　13歳</t>
  </si>
  <si>
    <t>　14歳</t>
  </si>
  <si>
    <t>年      度</t>
  </si>
  <si>
    <t>来所相談</t>
  </si>
  <si>
    <t>電話相談</t>
  </si>
  <si>
    <t>出張相談</t>
  </si>
  <si>
    <t>主訴別相談回数</t>
  </si>
  <si>
    <t>合計</t>
  </si>
  <si>
    <t>不登校</t>
  </si>
  <si>
    <t>発達障がい等</t>
  </si>
  <si>
    <t>家庭の問題</t>
  </si>
  <si>
    <t>自分の容姿</t>
  </si>
  <si>
    <t>自分の性格</t>
  </si>
  <si>
    <t>虐待</t>
  </si>
  <si>
    <t>その他</t>
  </si>
  <si>
    <t>発達障がい等</t>
  </si>
  <si>
    <t>家庭の問題</t>
  </si>
  <si>
    <t>件</t>
  </si>
  <si>
    <t>暴力行為</t>
  </si>
  <si>
    <t>86．教育相談状況</t>
  </si>
  <si>
    <t>発達障がい等</t>
  </si>
  <si>
    <t>家庭の問題</t>
  </si>
  <si>
    <t>…</t>
  </si>
  <si>
    <t>平成29年</t>
  </si>
  <si>
    <t>(2017)</t>
  </si>
  <si>
    <t>平成29年度</t>
  </si>
  <si>
    <t>平成30年度</t>
  </si>
  <si>
    <t>令和元年（2019年）5月1日現在</t>
  </si>
  <si>
    <t>平成30年</t>
  </si>
  <si>
    <t>(2018)</t>
  </si>
  <si>
    <t>幼保連携型
認定こども園</t>
  </si>
  <si>
    <t>年　　　度</t>
  </si>
  <si>
    <t>平成27年(2015)</t>
  </si>
  <si>
    <t>平成27年(2015)</t>
  </si>
  <si>
    <t>平成28年(2016)</t>
  </si>
  <si>
    <t>平成29年(2017)</t>
  </si>
  <si>
    <t>平成30年(2018)</t>
  </si>
  <si>
    <t>令和元年(2019)</t>
  </si>
  <si>
    <t>学　　　校　　　数</t>
  </si>
  <si>
    <t>区　　　分</t>
  </si>
  <si>
    <t>(内)私立</t>
  </si>
  <si>
    <t>在　　　　　籍　　　　　者　　　　　数</t>
  </si>
  <si>
    <t>年　　度
幼稚園名</t>
  </si>
  <si>
    <t>幼稚園数
設置者</t>
  </si>
  <si>
    <t>教員１人当り
園児数</t>
  </si>
  <si>
    <t>運動場及び
園舎敷地面積</t>
  </si>
  <si>
    <t>園児１人当り
敷地面積</t>
  </si>
  <si>
    <t>校 舎 等 の
面積</t>
  </si>
  <si>
    <t>園　　　　　児　　　　　数</t>
  </si>
  <si>
    <t>総数</t>
  </si>
  <si>
    <t>3歳</t>
  </si>
  <si>
    <t>教員数
(本務者)</t>
  </si>
  <si>
    <r>
      <t xml:space="preserve">教員数
</t>
    </r>
    <r>
      <rPr>
        <sz val="7"/>
        <color indexed="8"/>
        <rFont val="游明朝"/>
        <family val="1"/>
      </rPr>
      <t>(本務者)</t>
    </r>
  </si>
  <si>
    <t>学級数</t>
  </si>
  <si>
    <t>教員数（本務者）</t>
  </si>
  <si>
    <t>学校数
設置者</t>
  </si>
  <si>
    <t>年　　　度
学　校　名</t>
  </si>
  <si>
    <t>支援学級
(再掲)</t>
  </si>
  <si>
    <t>児　　　　　　　童　　　　　　　数</t>
  </si>
  <si>
    <t>総　　　数</t>
  </si>
  <si>
    <t>1　　年</t>
  </si>
  <si>
    <t>2　　年</t>
  </si>
  <si>
    <t>3　　年</t>
  </si>
  <si>
    <t>4　　年</t>
  </si>
  <si>
    <t>5　　年</t>
  </si>
  <si>
    <t>6　　年</t>
  </si>
  <si>
    <t>校　　　舎</t>
  </si>
  <si>
    <t>校　　　地</t>
  </si>
  <si>
    <t>運　動　場</t>
  </si>
  <si>
    <t>1人当り
面積</t>
  </si>
  <si>
    <t>鉄筋率</t>
  </si>
  <si>
    <t>生　　　　　　　徒　　　　　　　数</t>
  </si>
  <si>
    <t>教員
１人当り
生徒数　　　　　</t>
  </si>
  <si>
    <t>教員
１人当り
児童数　　　　　</t>
  </si>
  <si>
    <t>吹田高等学校</t>
  </si>
  <si>
    <t>千里高等学校</t>
  </si>
  <si>
    <t>吹田東高等学校</t>
  </si>
  <si>
    <t>北千里高等学校</t>
  </si>
  <si>
    <t>山田高等学校</t>
  </si>
  <si>
    <t>年　　　度</t>
  </si>
  <si>
    <t>総　　　数</t>
  </si>
  <si>
    <t>進　学　者</t>
  </si>
  <si>
    <t>専　修　学　校
等　入　学　者</t>
  </si>
  <si>
    <t>進学者、
専修学校等入学者の
うち就職
している者
  （再掲）</t>
  </si>
  <si>
    <t>進　　学　　率</t>
  </si>
  <si>
    <t>不詳
・
死亡</t>
  </si>
  <si>
    <t>一時的な
仕事に
就いた者</t>
  </si>
  <si>
    <t>短期大学
（本科）</t>
  </si>
  <si>
    <t>大学
（本科）</t>
  </si>
  <si>
    <t>卒　　業　　者</t>
  </si>
  <si>
    <t>進　　学　　者</t>
  </si>
  <si>
    <t>吹　　田　　市</t>
  </si>
  <si>
    <t>大　　阪　　府</t>
  </si>
  <si>
    <t>全　　　　国</t>
  </si>
  <si>
    <t>小学校</t>
  </si>
  <si>
    <t>中学校</t>
  </si>
  <si>
    <t>平成30年(2018年)</t>
  </si>
  <si>
    <t xml:space="preserve">　　　（10歳・13歳の数値はいずれも平成27年度の数値です。）   </t>
  </si>
  <si>
    <t>　　3）ボール投げについては、12歳以上はハンドボール投げです。</t>
  </si>
  <si>
    <t>平成26年
(2014)</t>
  </si>
  <si>
    <t>問題行動</t>
  </si>
  <si>
    <t>いじめ問題</t>
  </si>
  <si>
    <t>友人関係</t>
  </si>
  <si>
    <t>問題行動</t>
  </si>
  <si>
    <t>自分の容姿</t>
  </si>
  <si>
    <t>不登校</t>
  </si>
  <si>
    <t>学校生活</t>
  </si>
  <si>
    <t>虐待</t>
  </si>
  <si>
    <t>いじめ問題</t>
  </si>
  <si>
    <t>関係
教職員との</t>
  </si>
  <si>
    <t>非行・不良
行為</t>
  </si>
  <si>
    <t>小学生</t>
  </si>
  <si>
    <t>中学生</t>
  </si>
  <si>
    <t>小学生</t>
  </si>
  <si>
    <t>中学生　</t>
  </si>
  <si>
    <t>心や身体に
関すること</t>
  </si>
  <si>
    <t>教職員との
関係</t>
  </si>
  <si>
    <t>学習
(勉強等)</t>
  </si>
  <si>
    <t>進路
(将来)</t>
  </si>
  <si>
    <t>総　　　　　数</t>
  </si>
  <si>
    <t>区　　　　　分</t>
  </si>
  <si>
    <t>開　館　日　数</t>
  </si>
  <si>
    <t>貸　　出　　点　　数</t>
  </si>
  <si>
    <t>区　　　　分</t>
  </si>
  <si>
    <t>自　動　車　文　庫</t>
  </si>
  <si>
    <t>平成27年
(2015）</t>
  </si>
  <si>
    <t>平成28年
(2016）</t>
  </si>
  <si>
    <t>平成29年
(2017）</t>
  </si>
  <si>
    <t>平成30年
(2018）</t>
  </si>
  <si>
    <t>－</t>
  </si>
  <si>
    <t>声の図書</t>
  </si>
  <si>
    <t>購　　　入</t>
  </si>
  <si>
    <t>寄　　　贈</t>
  </si>
  <si>
    <t>除　　　籍</t>
  </si>
  <si>
    <t>注：平成27年度より、大阪府に合わせ主訴項目について一部変更しています。</t>
  </si>
  <si>
    <t>　資料：総務室（学校基本調査）・大阪府教育総務企画課</t>
  </si>
  <si>
    <t>資料：保健給食室</t>
  </si>
  <si>
    <t>資料：指導室</t>
  </si>
  <si>
    <t>資料：教育センター</t>
  </si>
  <si>
    <t>資料：中央図書館</t>
  </si>
  <si>
    <t>認定こども園
千里第二幼稚園</t>
  </si>
  <si>
    <t>認定こども園
岸部第一幼稚園</t>
  </si>
  <si>
    <t>認定こども園
豊津第一幼稚園</t>
  </si>
  <si>
    <t>認定こども園
山田第一幼稚園</t>
  </si>
  <si>
    <t>認定こども園
山田第三幼稚園</t>
  </si>
  <si>
    <t>資料：教職員課・資産経営室</t>
  </si>
  <si>
    <t>資料：教職員課・資産経営室</t>
  </si>
  <si>
    <t>注：施設の概況は、各年度とも公立のみの数値です。</t>
  </si>
  <si>
    <t>大学等
その他</t>
  </si>
  <si>
    <t>公共職業能力開発施設等
入学者</t>
  </si>
  <si>
    <t>平成30年度(2018)</t>
  </si>
  <si>
    <t>平成31年度(2019)</t>
  </si>
  <si>
    <t>　　2）大学の在籍者数には、科目履修生と聴講生は含みません。</t>
  </si>
  <si>
    <t>注：1）昼夜間併設校は、1校として数えています。</t>
  </si>
  <si>
    <t xml:space="preserve"> 　　2）校舎・校地・屋内運動場・運動場の1人当りの面積は、公立の数値です。</t>
  </si>
  <si>
    <t xml:space="preserve"> 注：1）大阪市立弘済中学校を除きます。</t>
  </si>
  <si>
    <t xml:space="preserve">     　ます。</t>
  </si>
  <si>
    <t>注：「進学者」欄の「その他」とは、大学・短期大学の別科及び通信教育部へ進んだ者をいい</t>
  </si>
  <si>
    <t>注：公立の数値です。</t>
  </si>
  <si>
    <t>　　2）集計の時期の関係上、大阪府・全国の数値は平成26年度の数値です。</t>
  </si>
  <si>
    <t>注：1）公立の数値です。</t>
  </si>
  <si>
    <t>注：貸出点数は団体貸出を含む。但し「市民１人当り貸出数」は貸出点数総数の内の個人貸出数を</t>
  </si>
  <si>
    <t>　　人口で除したもの。</t>
  </si>
  <si>
    <t>　　小学校の状況（つづき）</t>
  </si>
  <si>
    <t>　　中学校の状況（つづき）</t>
  </si>
  <si>
    <t>平成28年</t>
  </si>
  <si>
    <t>(2016)</t>
  </si>
  <si>
    <t>平成28年</t>
  </si>
  <si>
    <t>中央図書館</t>
  </si>
  <si>
    <t>江坂図書館</t>
  </si>
  <si>
    <t>千里丘図書館</t>
  </si>
  <si>
    <t>中央</t>
  </si>
  <si>
    <t>千里</t>
  </si>
  <si>
    <t>さんくす</t>
  </si>
  <si>
    <t>江坂</t>
  </si>
  <si>
    <t>佐井寺</t>
  </si>
  <si>
    <t>千里丘</t>
  </si>
  <si>
    <t>山田駅前</t>
  </si>
  <si>
    <t>佐井寺</t>
  </si>
  <si>
    <t>図書館</t>
  </si>
  <si>
    <t>山田駅前
図書館</t>
  </si>
  <si>
    <t>中央</t>
  </si>
  <si>
    <t>さんくす</t>
  </si>
  <si>
    <t>千里山・佐井寺</t>
  </si>
  <si>
    <t>山田分室</t>
  </si>
  <si>
    <r>
      <t xml:space="preserve">千里図書館
</t>
    </r>
    <r>
      <rPr>
        <sz val="8"/>
        <color indexed="8"/>
        <rFont val="游明朝"/>
        <family val="1"/>
      </rPr>
      <t>（北千里分室）</t>
    </r>
  </si>
  <si>
    <t>さんくす
図書館</t>
  </si>
  <si>
    <t>千里図書館</t>
  </si>
  <si>
    <r>
      <t xml:space="preserve">山田駅前図書館
（山田分室）
</t>
    </r>
    <r>
      <rPr>
        <sz val="7"/>
        <color indexed="8"/>
        <rFont val="游明朝"/>
        <family val="1"/>
      </rPr>
      <t>（旧山田図書館）</t>
    </r>
  </si>
  <si>
    <t>（旧山田図書館）</t>
  </si>
  <si>
    <r>
      <t xml:space="preserve">山田駅前図書館
（山田分室）
</t>
    </r>
    <r>
      <rPr>
        <sz val="7"/>
        <color indexed="8"/>
        <rFont val="游明朝"/>
        <family val="1"/>
      </rPr>
      <t>（旧山田図書館）</t>
    </r>
  </si>
  <si>
    <t>千里丘
図書館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</si>
</sst>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0;&quot;△ &quot;0.00"/>
    <numFmt numFmtId="178" formatCode="0.00_);[Red]\(0.00\)"/>
    <numFmt numFmtId="179" formatCode="0.00_ "/>
    <numFmt numFmtId="180" formatCode="0_);[Red]\(0\)"/>
    <numFmt numFmtId="181" formatCode="0.0;&quot;△ &quot;0.0"/>
    <numFmt numFmtId="182" formatCode="0.0"/>
    <numFmt numFmtId="183" formatCode="0.0_);[Red]\(0.0\)"/>
    <numFmt numFmtId="184" formatCode="#,##0_);[Red]\(#,##0\)"/>
    <numFmt numFmtId="185" formatCode="#,##0.0_);[Red]\(#,##0.0\)"/>
    <numFmt numFmtId="186" formatCode="0.0_ "/>
    <numFmt numFmtId="187" formatCode="#,##0.0"/>
    <numFmt numFmtId="188" formatCode="#,##0.0;&quot;△ &quot;#,##0.0"/>
    <numFmt numFmtId="189" formatCode="#,##0;&quot;△ &quot;#,##0"/>
    <numFmt numFmtId="190" formatCode="#,##0.00;&quot;△ &quot;#,##0.00"/>
    <numFmt numFmtId="191" formatCode="###,###,###,##0;&quot;-&quot;##,###,###,##0"/>
    <numFmt numFmtId="192" formatCode="#,##0_ "/>
    <numFmt numFmtId="193" formatCode="#,##0.0;\-#,##0.0"/>
    <numFmt numFmtId="194" formatCode="#,##0;&quot;△ &quot;#,##0;&quot;-&quot;"/>
    <numFmt numFmtId="195" formatCode="#,##0.0;&quot;△ &quot;#,##0.0;&quot;-&quot;"/>
    <numFmt numFmtId="196" formatCode="##,###,###,##0;&quot;-&quot;#,###,###,##0"/>
    <numFmt numFmtId="197" formatCode="#,###,###,##0;&quot; -&quot;###,###,##0"/>
    <numFmt numFmtId="198" formatCode="\ ###,###,##0;&quot;-&quot;###,###,##0"/>
    <numFmt numFmtId="199" formatCode="#,##0_);\(#,##0\)"/>
    <numFmt numFmtId="200" formatCode="#,##0\ ;\-#,##0"/>
    <numFmt numFmtId="201" formatCode="0_);\(0\)"/>
    <numFmt numFmtId="202" formatCode="0.0_);\(0.0\)"/>
    <numFmt numFmtId="203" formatCode="###\ ###\ ##0"/>
    <numFmt numFmtId="204" formatCode="0_ "/>
    <numFmt numFmtId="205" formatCode="#,##0.0_ "/>
    <numFmt numFmtId="206" formatCode="#,##0.0;[Red]\-#,##0.0"/>
    <numFmt numFmtId="207" formatCode="###,###,##0;&quot;-&quot;##,###,##0"/>
    <numFmt numFmtId="208" formatCode="##,###,##0.00;&quot;-&quot;#,###,##0.00"/>
    <numFmt numFmtId="209" formatCode="###,###,##0.0;&quot;-&quot;##,###,##0.0"/>
    <numFmt numFmtId="210" formatCode="#,##0;[Red]#,##0"/>
    <numFmt numFmtId="211" formatCode="\(#,##0\)"/>
    <numFmt numFmtId="212" formatCode="[DBNum3][$-411]0"/>
    <numFmt numFmtId="213" formatCode="\(#,###\);[Red]\(&quot;△&quot;#,###\);_*&quot;&quot;"/>
    <numFmt numFmtId="214" formatCode="_ * #,##0_ ;_ * &quot;△&quot;#,##0_ ;_ * &quot;-&quot;\ ;@"/>
    <numFmt numFmtId="215" formatCode="#,###;[Red]&quot;△&quot;#,###;\-"/>
    <numFmt numFmtId="216" formatCode="\(#,###\);[Red]\(&quot;△&quot;#,###\);"/>
    <numFmt numFmtId="217" formatCode="#,##0;\-#,##0;&quot;-&quot;"/>
    <numFmt numFmtId="218" formatCode="#,##0.0;&quot;▲ &quot;#,##0.0"/>
    <numFmt numFmtId="219" formatCode="0.0E+00"/>
    <numFmt numFmtId="220" formatCode="0.0000000"/>
    <numFmt numFmtId="221" formatCode="0.000000"/>
    <numFmt numFmtId="222" formatCode="0.00000"/>
    <numFmt numFmtId="223" formatCode="0.0000"/>
    <numFmt numFmtId="224" formatCode="0.000"/>
    <numFmt numFmtId="225" formatCode="#,##0.00;&quot;▲ &quot;#,##0.00"/>
    <numFmt numFmtId="226" formatCode="#,##0.000;&quot;▲ &quot;#,##0.000"/>
    <numFmt numFmtId="227" formatCode="#,##0.000;\-#,##0.000"/>
    <numFmt numFmtId="228" formatCode="#,##0;&quot;▲ &quot;#,##0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</numFmts>
  <fonts count="73">
    <font>
      <sz val="11"/>
      <name val="ＭＳ Ｐゴシック"/>
      <family val="3"/>
    </font>
    <font>
      <b/>
      <sz val="10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b/>
      <sz val="36"/>
      <name val="ＭＳ Ｐゴシック"/>
      <family val="3"/>
    </font>
    <font>
      <sz val="7"/>
      <name val="ＭＳ 明朝"/>
      <family val="1"/>
    </font>
    <font>
      <b/>
      <sz val="36"/>
      <name val="游明朝"/>
      <family val="1"/>
    </font>
    <font>
      <sz val="11"/>
      <name val="游明朝"/>
      <family val="1"/>
    </font>
    <font>
      <b/>
      <sz val="11"/>
      <color indexed="8"/>
      <name val="游明朝"/>
      <family val="1"/>
    </font>
    <font>
      <sz val="11"/>
      <color indexed="8"/>
      <name val="游明朝"/>
      <family val="1"/>
    </font>
    <font>
      <b/>
      <sz val="10"/>
      <color indexed="8"/>
      <name val="游明朝"/>
      <family val="1"/>
    </font>
    <font>
      <sz val="10"/>
      <color indexed="8"/>
      <name val="游明朝"/>
      <family val="1"/>
    </font>
    <font>
      <sz val="14"/>
      <color indexed="8"/>
      <name val="游明朝"/>
      <family val="1"/>
    </font>
    <font>
      <sz val="9"/>
      <color indexed="8"/>
      <name val="游明朝"/>
      <family val="1"/>
    </font>
    <font>
      <sz val="10"/>
      <name val="游明朝"/>
      <family val="1"/>
    </font>
    <font>
      <sz val="12"/>
      <name val="游明朝"/>
      <family val="1"/>
    </font>
    <font>
      <b/>
      <sz val="12"/>
      <name val="游明朝"/>
      <family val="1"/>
    </font>
    <font>
      <b/>
      <sz val="10"/>
      <name val="游明朝"/>
      <family val="1"/>
    </font>
    <font>
      <sz val="14"/>
      <name val="游明朝"/>
      <family val="1"/>
    </font>
    <font>
      <sz val="9"/>
      <name val="游明朝"/>
      <family val="1"/>
    </font>
    <font>
      <sz val="8"/>
      <name val="游明朝"/>
      <family val="1"/>
    </font>
    <font>
      <b/>
      <sz val="11"/>
      <name val="游明朝"/>
      <family val="1"/>
    </font>
    <font>
      <b/>
      <sz val="14"/>
      <color indexed="8"/>
      <name val="游明朝"/>
      <family val="1"/>
    </font>
    <font>
      <b/>
      <sz val="14"/>
      <name val="游明朝"/>
      <family val="1"/>
    </font>
    <font>
      <sz val="6"/>
      <name val="游明朝"/>
      <family val="1"/>
    </font>
    <font>
      <sz val="8"/>
      <color indexed="8"/>
      <name val="游明朝"/>
      <family val="1"/>
    </font>
    <font>
      <sz val="7"/>
      <color indexed="8"/>
      <name val="游明朝"/>
      <family val="1"/>
    </font>
    <font>
      <sz val="7"/>
      <name val="游明朝"/>
      <family val="1"/>
    </font>
    <font>
      <b/>
      <sz val="7"/>
      <name val="游明朝"/>
      <family val="1"/>
    </font>
    <font>
      <b/>
      <sz val="12"/>
      <color indexed="8"/>
      <name val="游明朝"/>
      <family val="1"/>
    </font>
    <font>
      <sz val="6"/>
      <color indexed="8"/>
      <name val="游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游明朝"/>
      <family val="1"/>
    </font>
    <font>
      <b/>
      <sz val="10"/>
      <color theme="1"/>
      <name val="游明朝"/>
      <family val="1"/>
    </font>
    <font>
      <sz val="14"/>
      <color theme="1"/>
      <name val="游明朝"/>
      <family val="1"/>
    </font>
    <font>
      <sz val="11"/>
      <color theme="1"/>
      <name val="游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1" fontId="2" fillId="0" borderId="0">
      <alignment/>
      <protection/>
    </xf>
    <xf numFmtId="0" fontId="0" fillId="0" borderId="0">
      <alignment/>
      <protection/>
    </xf>
    <xf numFmtId="0" fontId="67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678"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0" fontId="11" fillId="0" borderId="10" xfId="0" applyFont="1" applyBorder="1" applyAlignment="1" applyProtection="1">
      <alignment horizontal="centerContinuous" vertical="center"/>
      <protection/>
    </xf>
    <xf numFmtId="0" fontId="11" fillId="0" borderId="11" xfId="0" applyFont="1" applyBorder="1" applyAlignment="1" applyProtection="1">
      <alignment horizontal="right" vertical="center"/>
      <protection/>
    </xf>
    <xf numFmtId="0" fontId="11" fillId="0" borderId="12" xfId="0" applyFont="1" applyBorder="1" applyAlignment="1" applyProtection="1">
      <alignment horizontal="distributed" vertical="center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4" xfId="0" applyFont="1" applyBorder="1" applyAlignment="1" applyProtection="1">
      <alignment horizontal="distributed" vertical="center"/>
      <protection/>
    </xf>
    <xf numFmtId="0" fontId="11" fillId="0" borderId="15" xfId="0" applyFont="1" applyBorder="1" applyAlignment="1" applyProtection="1">
      <alignment horizontal="distributed" vertical="center"/>
      <protection/>
    </xf>
    <xf numFmtId="0" fontId="11" fillId="0" borderId="12" xfId="0" applyFont="1" applyFill="1" applyBorder="1" applyAlignment="1" applyProtection="1">
      <alignment horizontal="distributed" vertical="center"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11" fillId="0" borderId="14" xfId="0" applyFont="1" applyFill="1" applyBorder="1" applyAlignment="1" applyProtection="1">
      <alignment horizontal="distributed" vertical="center"/>
      <protection/>
    </xf>
    <xf numFmtId="0" fontId="11" fillId="0" borderId="15" xfId="0" applyFont="1" applyFill="1" applyBorder="1" applyAlignment="1" applyProtection="1">
      <alignment horizontal="distributed"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13" xfId="0" applyFont="1" applyBorder="1" applyAlignment="1" applyProtection="1">
      <alignment horizontal="distributed" vertical="center"/>
      <protection/>
    </xf>
    <xf numFmtId="0" fontId="11" fillId="0" borderId="0" xfId="0" applyFont="1" applyFill="1" applyBorder="1" applyAlignment="1" applyProtection="1">
      <alignment horizontal="centerContinuous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7" fillId="0" borderId="0" xfId="0" applyFont="1" applyBorder="1" applyAlignment="1">
      <alignment vertical="center"/>
    </xf>
    <xf numFmtId="0" fontId="11" fillId="0" borderId="0" xfId="0" applyFont="1" applyFill="1" applyBorder="1" applyAlignment="1" applyProtection="1">
      <alignment horizontal="right" vertical="center"/>
      <protection/>
    </xf>
    <xf numFmtId="0" fontId="16" fillId="0" borderId="0" xfId="0" applyFont="1" applyFill="1" applyAlignment="1">
      <alignment horizontal="right" vertical="center"/>
    </xf>
    <xf numFmtId="0" fontId="10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11" fillId="0" borderId="16" xfId="0" applyFont="1" applyFill="1" applyBorder="1" applyAlignment="1" applyProtection="1">
      <alignment horizontal="center" vertical="center"/>
      <protection/>
    </xf>
    <xf numFmtId="0" fontId="11" fillId="0" borderId="17" xfId="0" applyFont="1" applyFill="1" applyBorder="1" applyAlignment="1" applyProtection="1">
      <alignment horizontal="center" vertical="center"/>
      <protection/>
    </xf>
    <xf numFmtId="37" fontId="11" fillId="0" borderId="0" xfId="0" applyNumberFormat="1" applyFont="1" applyFill="1" applyAlignment="1" applyProtection="1">
      <alignment vertical="center"/>
      <protection/>
    </xf>
    <xf numFmtId="37" fontId="10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37" fontId="11" fillId="0" borderId="0" xfId="0" applyNumberFormat="1" applyFont="1" applyFill="1" applyAlignment="1" applyProtection="1">
      <alignment horizontal="right"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11" fillId="0" borderId="18" xfId="0" applyFont="1" applyFill="1" applyBorder="1" applyAlignment="1" applyProtection="1">
      <alignment vertical="center"/>
      <protection/>
    </xf>
    <xf numFmtId="189" fontId="11" fillId="0" borderId="0" xfId="0" applyNumberFormat="1" applyFont="1" applyFill="1" applyAlignment="1" applyProtection="1">
      <alignment horizontal="right" vertical="center"/>
      <protection/>
    </xf>
    <xf numFmtId="37" fontId="10" fillId="0" borderId="19" xfId="0" applyNumberFormat="1" applyFont="1" applyFill="1" applyBorder="1" applyAlignment="1" applyProtection="1">
      <alignment vertical="center"/>
      <protection/>
    </xf>
    <xf numFmtId="0" fontId="11" fillId="0" borderId="16" xfId="0" applyFont="1" applyFill="1" applyBorder="1" applyAlignment="1" applyProtection="1">
      <alignment vertical="center"/>
      <protection/>
    </xf>
    <xf numFmtId="0" fontId="9" fillId="0" borderId="16" xfId="0" applyFont="1" applyFill="1" applyBorder="1" applyAlignment="1">
      <alignment vertical="center"/>
    </xf>
    <xf numFmtId="0" fontId="16" fillId="0" borderId="0" xfId="0" applyFont="1" applyFill="1" applyAlignment="1">
      <alignment horizontal="left" vertical="center"/>
    </xf>
    <xf numFmtId="37" fontId="69" fillId="0" borderId="0" xfId="0" applyNumberFormat="1" applyFont="1" applyFill="1" applyAlignment="1" applyProtection="1">
      <alignment vertical="center"/>
      <protection/>
    </xf>
    <xf numFmtId="37" fontId="70" fillId="0" borderId="0" xfId="0" applyNumberFormat="1" applyFont="1" applyFill="1" applyBorder="1" applyAlignment="1" applyProtection="1">
      <alignment vertical="center"/>
      <protection/>
    </xf>
    <xf numFmtId="37" fontId="70" fillId="0" borderId="0" xfId="0" applyNumberFormat="1" applyFont="1" applyFill="1" applyBorder="1" applyAlignment="1" applyProtection="1">
      <alignment vertical="center"/>
      <protection locked="0"/>
    </xf>
    <xf numFmtId="37" fontId="70" fillId="0" borderId="0" xfId="0" applyNumberFormat="1" applyFont="1" applyFill="1" applyAlignment="1" applyProtection="1">
      <alignment vertical="center"/>
      <protection/>
    </xf>
    <xf numFmtId="37" fontId="69" fillId="0" borderId="0" xfId="0" applyNumberFormat="1" applyFont="1" applyFill="1" applyAlignment="1" applyProtection="1">
      <alignment horizontal="right" vertical="center"/>
      <protection/>
    </xf>
    <xf numFmtId="193" fontId="69" fillId="0" borderId="0" xfId="0" applyNumberFormat="1" applyFont="1" applyFill="1" applyAlignment="1" applyProtection="1">
      <alignment vertical="center"/>
      <protection/>
    </xf>
    <xf numFmtId="193" fontId="70" fillId="0" borderId="0" xfId="0" applyNumberFormat="1" applyFont="1" applyFill="1" applyBorder="1" applyAlignment="1" applyProtection="1">
      <alignment horizontal="right" vertical="center"/>
      <protection locked="0"/>
    </xf>
    <xf numFmtId="0" fontId="69" fillId="0" borderId="14" xfId="0" applyFont="1" applyFill="1" applyBorder="1" applyAlignment="1" applyProtection="1">
      <alignment horizontal="distributed" vertical="center"/>
      <protection/>
    </xf>
    <xf numFmtId="37" fontId="69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>
      <alignment vertical="center"/>
    </xf>
    <xf numFmtId="0" fontId="7" fillId="0" borderId="20" xfId="0" applyFont="1" applyFill="1" applyBorder="1" applyAlignment="1">
      <alignment vertical="center"/>
    </xf>
    <xf numFmtId="0" fontId="14" fillId="0" borderId="21" xfId="0" applyFont="1" applyFill="1" applyBorder="1" applyAlignment="1">
      <alignment horizontal="center" vertical="center"/>
    </xf>
    <xf numFmtId="180" fontId="14" fillId="0" borderId="0" xfId="0" applyNumberFormat="1" applyFont="1" applyFill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0" fontId="19" fillId="0" borderId="0" xfId="0" applyFont="1" applyFill="1" applyBorder="1" applyAlignment="1" applyProtection="1">
      <alignment horizontal="left" vertical="center"/>
      <protection/>
    </xf>
    <xf numFmtId="182" fontId="14" fillId="0" borderId="0" xfId="0" applyNumberFormat="1" applyFont="1" applyFill="1" applyBorder="1" applyAlignment="1" applyProtection="1">
      <alignment horizontal="right" vertical="center"/>
      <protection locked="0"/>
    </xf>
    <xf numFmtId="0" fontId="11" fillId="0" borderId="12" xfId="0" applyFont="1" applyFill="1" applyBorder="1" applyAlignment="1" applyProtection="1">
      <alignment horizontal="center" vertical="center" shrinkToFit="1"/>
      <protection/>
    </xf>
    <xf numFmtId="0" fontId="10" fillId="0" borderId="12" xfId="0" applyFont="1" applyFill="1" applyBorder="1" applyAlignment="1" applyProtection="1">
      <alignment horizontal="center" vertical="center" shrinkToFit="1"/>
      <protection/>
    </xf>
    <xf numFmtId="49" fontId="11" fillId="0" borderId="15" xfId="0" applyNumberFormat="1" applyFont="1" applyFill="1" applyBorder="1" applyAlignment="1" applyProtection="1">
      <alignment horizontal="center" vertical="center"/>
      <protection/>
    </xf>
    <xf numFmtId="49" fontId="10" fillId="0" borderId="15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right" vertical="center"/>
    </xf>
    <xf numFmtId="0" fontId="11" fillId="0" borderId="22" xfId="0" applyFont="1" applyFill="1" applyBorder="1" applyAlignment="1" applyProtection="1">
      <alignment horizontal="center" vertical="center"/>
      <protection/>
    </xf>
    <xf numFmtId="0" fontId="11" fillId="0" borderId="23" xfId="0" applyFont="1" applyFill="1" applyBorder="1" applyAlignment="1" applyProtection="1">
      <alignment horizontal="center" vertical="center"/>
      <protection/>
    </xf>
    <xf numFmtId="0" fontId="11" fillId="0" borderId="24" xfId="0" applyFont="1" applyFill="1" applyBorder="1" applyAlignment="1" applyProtection="1">
      <alignment horizontal="center" vertical="center"/>
      <protection/>
    </xf>
    <xf numFmtId="0" fontId="10" fillId="0" borderId="22" xfId="0" applyFont="1" applyFill="1" applyBorder="1" applyAlignment="1" applyProtection="1">
      <alignment horizontal="center" vertical="center"/>
      <protection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14" fillId="0" borderId="17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horizontal="centerContinuous" vertical="center"/>
      <protection/>
    </xf>
    <xf numFmtId="0" fontId="14" fillId="0" borderId="13" xfId="0" applyFont="1" applyFill="1" applyBorder="1" applyAlignment="1" applyProtection="1">
      <alignment vertical="center"/>
      <protection/>
    </xf>
    <xf numFmtId="0" fontId="14" fillId="0" borderId="25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centerContinuous"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14" fillId="0" borderId="13" xfId="0" applyFont="1" applyFill="1" applyBorder="1" applyAlignment="1" applyProtection="1">
      <alignment horizontal="center" vertical="center"/>
      <protection/>
    </xf>
    <xf numFmtId="0" fontId="18" fillId="0" borderId="26" xfId="0" applyFont="1" applyFill="1" applyBorder="1" applyAlignment="1">
      <alignment vertical="center"/>
    </xf>
    <xf numFmtId="0" fontId="11" fillId="0" borderId="27" xfId="0" applyFont="1" applyFill="1" applyBorder="1" applyAlignment="1" applyProtection="1">
      <alignment horizontal="center" vertical="center"/>
      <protection/>
    </xf>
    <xf numFmtId="0" fontId="18" fillId="0" borderId="18" xfId="0" applyFont="1" applyFill="1" applyBorder="1" applyAlignment="1">
      <alignment vertical="center"/>
    </xf>
    <xf numFmtId="0" fontId="18" fillId="0" borderId="15" xfId="0" applyFont="1" applyFill="1" applyBorder="1" applyAlignment="1">
      <alignment vertical="center"/>
    </xf>
    <xf numFmtId="0" fontId="18" fillId="0" borderId="28" xfId="0" applyFont="1" applyFill="1" applyBorder="1" applyAlignment="1">
      <alignment vertical="center"/>
    </xf>
    <xf numFmtId="0" fontId="11" fillId="0" borderId="10" xfId="0" applyFont="1" applyFill="1" applyBorder="1" applyAlignment="1" applyProtection="1">
      <alignment horizontal="right" vertical="center"/>
      <protection/>
    </xf>
    <xf numFmtId="0" fontId="11" fillId="0" borderId="0" xfId="0" applyFont="1" applyFill="1" applyAlignment="1" applyProtection="1">
      <alignment horizontal="centerContinuous" vertical="center"/>
      <protection/>
    </xf>
    <xf numFmtId="0" fontId="11" fillId="0" borderId="29" xfId="0" applyFont="1" applyFill="1" applyBorder="1" applyAlignment="1" applyProtection="1">
      <alignment vertical="center"/>
      <protection/>
    </xf>
    <xf numFmtId="1" fontId="13" fillId="0" borderId="0" xfId="61" applyFont="1" applyFill="1" applyBorder="1" applyAlignment="1" applyProtection="1">
      <alignment horizontal="center" vertical="center"/>
      <protection/>
    </xf>
    <xf numFmtId="37" fontId="11" fillId="0" borderId="0" xfId="61" applyNumberFormat="1" applyFont="1" applyFill="1" applyBorder="1" applyAlignment="1" applyProtection="1">
      <alignment horizontal="right" vertical="center"/>
      <protection/>
    </xf>
    <xf numFmtId="193" fontId="11" fillId="0" borderId="0" xfId="61" applyNumberFormat="1" applyFont="1" applyFill="1" applyAlignment="1" applyProtection="1">
      <alignment vertical="center"/>
      <protection/>
    </xf>
    <xf numFmtId="1" fontId="11" fillId="0" borderId="30" xfId="61" applyFont="1" applyFill="1" applyBorder="1" applyAlignment="1" applyProtection="1">
      <alignment horizontal="distributed" vertical="center"/>
      <protection/>
    </xf>
    <xf numFmtId="1" fontId="11" fillId="0" borderId="0" xfId="61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217" fontId="19" fillId="0" borderId="0" xfId="49" applyNumberFormat="1" applyFont="1" applyAlignment="1">
      <alignment vertical="center" shrinkToFit="1"/>
    </xf>
    <xf numFmtId="0" fontId="7" fillId="0" borderId="0" xfId="0" applyFont="1" applyAlignment="1">
      <alignment vertical="center"/>
    </xf>
    <xf numFmtId="0" fontId="10" fillId="0" borderId="0" xfId="0" applyFont="1" applyFill="1" applyAlignment="1" applyProtection="1">
      <alignment horizontal="left"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8" fillId="0" borderId="0" xfId="0" applyFont="1" applyFill="1" applyAlignment="1">
      <alignment vertical="center"/>
    </xf>
    <xf numFmtId="0" fontId="11" fillId="0" borderId="10" xfId="0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horizontal="centerContinuous" vertical="center"/>
      <protection/>
    </xf>
    <xf numFmtId="0" fontId="11" fillId="0" borderId="11" xfId="0" applyFont="1" applyFill="1" applyBorder="1" applyAlignment="1" applyProtection="1">
      <alignment vertical="center"/>
      <protection/>
    </xf>
    <xf numFmtId="0" fontId="11" fillId="0" borderId="31" xfId="0" applyFont="1" applyFill="1" applyBorder="1" applyAlignment="1" applyProtection="1">
      <alignment horizontal="right" vertical="center"/>
      <protection/>
    </xf>
    <xf numFmtId="0" fontId="18" fillId="0" borderId="0" xfId="0" applyFont="1" applyFill="1" applyBorder="1" applyAlignment="1">
      <alignment vertical="center"/>
    </xf>
    <xf numFmtId="0" fontId="11" fillId="0" borderId="0" xfId="0" applyFont="1" applyFill="1" applyAlignment="1" applyProtection="1">
      <alignment horizontal="left" vertical="center"/>
      <protection/>
    </xf>
    <xf numFmtId="37" fontId="11" fillId="0" borderId="13" xfId="0" applyNumberFormat="1" applyFont="1" applyFill="1" applyBorder="1" applyAlignment="1" applyProtection="1">
      <alignment vertical="center"/>
      <protection/>
    </xf>
    <xf numFmtId="37" fontId="11" fillId="0" borderId="0" xfId="61" applyNumberFormat="1" applyFont="1" applyFill="1" applyAlignment="1" applyProtection="1">
      <alignment horizontal="right" vertical="center"/>
      <protection/>
    </xf>
    <xf numFmtId="37" fontId="10" fillId="0" borderId="0" xfId="0" applyNumberFormat="1" applyFont="1" applyFill="1" applyAlignment="1" applyProtection="1">
      <alignment vertical="center"/>
      <protection/>
    </xf>
    <xf numFmtId="0" fontId="11" fillId="0" borderId="29" xfId="0" applyFont="1" applyFill="1" applyBorder="1" applyAlignment="1" applyProtection="1">
      <alignment horizontal="centerContinuous" vertical="center"/>
      <protection/>
    </xf>
    <xf numFmtId="0" fontId="12" fillId="0" borderId="29" xfId="0" applyFont="1" applyFill="1" applyBorder="1" applyAlignment="1" applyProtection="1">
      <alignment horizontal="centerContinuous" vertical="center"/>
      <protection/>
    </xf>
    <xf numFmtId="0" fontId="11" fillId="0" borderId="29" xfId="0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horizontal="left" vertical="center"/>
      <protection/>
    </xf>
    <xf numFmtId="0" fontId="14" fillId="0" borderId="0" xfId="0" applyFont="1" applyFill="1" applyAlignment="1" applyProtection="1">
      <alignment vertical="center"/>
      <protection/>
    </xf>
    <xf numFmtId="37" fontId="10" fillId="0" borderId="0" xfId="61" applyNumberFormat="1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0" fontId="14" fillId="0" borderId="1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4" fillId="0" borderId="27" xfId="0" applyFont="1" applyFill="1" applyBorder="1" applyAlignment="1" applyProtection="1">
      <alignment vertical="center"/>
      <protection/>
    </xf>
    <xf numFmtId="0" fontId="14" fillId="0" borderId="28" xfId="0" applyFont="1" applyFill="1" applyBorder="1" applyAlignment="1" applyProtection="1">
      <alignment vertical="center"/>
      <protection/>
    </xf>
    <xf numFmtId="0" fontId="14" fillId="0" borderId="11" xfId="0" applyFont="1" applyFill="1" applyBorder="1" applyAlignment="1" applyProtection="1">
      <alignment vertical="center"/>
      <protection/>
    </xf>
    <xf numFmtId="0" fontId="14" fillId="0" borderId="31" xfId="0" applyFont="1" applyFill="1" applyBorder="1" applyAlignment="1" applyProtection="1">
      <alignment horizontal="right" vertical="center"/>
      <protection/>
    </xf>
    <xf numFmtId="0" fontId="14" fillId="0" borderId="11" xfId="0" applyFont="1" applyFill="1" applyBorder="1" applyAlignment="1" applyProtection="1">
      <alignment horizontal="right" vertical="center"/>
      <protection/>
    </xf>
    <xf numFmtId="37" fontId="14" fillId="0" borderId="13" xfId="0" applyNumberFormat="1" applyFont="1" applyFill="1" applyBorder="1" applyAlignment="1" applyProtection="1">
      <alignment vertical="center"/>
      <protection/>
    </xf>
    <xf numFmtId="37" fontId="14" fillId="0" borderId="0" xfId="0" applyNumberFormat="1" applyFont="1" applyFill="1" applyBorder="1" applyAlignment="1" applyProtection="1">
      <alignment vertical="center"/>
      <protection/>
    </xf>
    <xf numFmtId="37" fontId="11" fillId="0" borderId="0" xfId="61" applyNumberFormat="1" applyFont="1" applyFill="1" applyBorder="1" applyAlignment="1" applyProtection="1">
      <alignment horizontal="right" vertical="center"/>
      <protection locked="0"/>
    </xf>
    <xf numFmtId="189" fontId="14" fillId="0" borderId="0" xfId="0" applyNumberFormat="1" applyFont="1" applyFill="1" applyBorder="1" applyAlignment="1" applyProtection="1">
      <alignment vertical="center"/>
      <protection/>
    </xf>
    <xf numFmtId="189" fontId="14" fillId="0" borderId="0" xfId="49" applyNumberFormat="1" applyFont="1" applyFill="1" applyAlignment="1" applyProtection="1">
      <alignment horizontal="right" vertical="center"/>
      <protection locked="0"/>
    </xf>
    <xf numFmtId="37" fontId="14" fillId="0" borderId="0" xfId="0" applyNumberFormat="1" applyFont="1" applyFill="1" applyBorder="1" applyAlignment="1" applyProtection="1">
      <alignment horizontal="right" vertical="center"/>
      <protection/>
    </xf>
    <xf numFmtId="189" fontId="14" fillId="0" borderId="0" xfId="0" applyNumberFormat="1" applyFont="1" applyFill="1" applyBorder="1" applyAlignment="1" applyProtection="1">
      <alignment horizontal="right" vertical="center"/>
      <protection/>
    </xf>
    <xf numFmtId="189" fontId="11" fillId="0" borderId="0" xfId="61" applyNumberFormat="1" applyFont="1" applyFill="1" applyAlignment="1" applyProtection="1">
      <alignment horizontal="right" vertical="center"/>
      <protection/>
    </xf>
    <xf numFmtId="0" fontId="14" fillId="0" borderId="29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Continuous" vertical="center"/>
      <protection/>
    </xf>
    <xf numFmtId="0" fontId="14" fillId="0" borderId="29" xfId="0" applyFont="1" applyFill="1" applyBorder="1" applyAlignment="1" applyProtection="1">
      <alignment vertical="center"/>
      <protection/>
    </xf>
    <xf numFmtId="0" fontId="18" fillId="0" borderId="29" xfId="0" applyFont="1" applyFill="1" applyBorder="1" applyAlignment="1" applyProtection="1">
      <alignment vertical="center"/>
      <protection/>
    </xf>
    <xf numFmtId="0" fontId="18" fillId="0" borderId="29" xfId="0" applyFont="1" applyFill="1" applyBorder="1" applyAlignment="1" applyProtection="1">
      <alignment horizontal="centerContinuous" vertical="center"/>
      <protection/>
    </xf>
    <xf numFmtId="0" fontId="14" fillId="0" borderId="29" xfId="0" applyFont="1" applyFill="1" applyBorder="1" applyAlignment="1" applyProtection="1">
      <alignment horizontal="right" vertical="center"/>
      <protection/>
    </xf>
    <xf numFmtId="0" fontId="1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centerContinuous"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11" fillId="0" borderId="27" xfId="0" applyFont="1" applyBorder="1" applyAlignment="1" applyProtection="1">
      <alignment horizontal="center" vertical="center"/>
      <protection/>
    </xf>
    <xf numFmtId="0" fontId="10" fillId="0" borderId="27" xfId="0" applyFont="1" applyFill="1" applyBorder="1" applyAlignment="1" applyProtection="1">
      <alignment horizontal="center" vertical="center"/>
      <protection/>
    </xf>
    <xf numFmtId="201" fontId="11" fillId="0" borderId="28" xfId="0" applyNumberFormat="1" applyFont="1" applyBorder="1" applyAlignment="1" applyProtection="1">
      <alignment horizontal="center" vertical="center"/>
      <protection/>
    </xf>
    <xf numFmtId="201" fontId="11" fillId="0" borderId="13" xfId="0" applyNumberFormat="1" applyFont="1" applyBorder="1" applyAlignment="1" applyProtection="1">
      <alignment horizontal="center" vertical="center"/>
      <protection/>
    </xf>
    <xf numFmtId="201" fontId="10" fillId="0" borderId="28" xfId="0" applyNumberFormat="1" applyFont="1" applyFill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vertical="center"/>
      <protection/>
    </xf>
    <xf numFmtId="0" fontId="10" fillId="0" borderId="11" xfId="0" applyFont="1" applyFill="1" applyBorder="1" applyAlignment="1" applyProtection="1">
      <alignment vertical="center"/>
      <protection/>
    </xf>
    <xf numFmtId="37" fontId="11" fillId="0" borderId="0" xfId="0" applyNumberFormat="1" applyFont="1" applyAlignment="1" applyProtection="1">
      <alignment vertical="center"/>
      <protection/>
    </xf>
    <xf numFmtId="37" fontId="10" fillId="0" borderId="0" xfId="0" applyNumberFormat="1" applyFont="1" applyFill="1" applyBorder="1" applyAlignment="1" applyProtection="1">
      <alignment vertical="center"/>
      <protection locked="0"/>
    </xf>
    <xf numFmtId="37" fontId="11" fillId="0" borderId="0" xfId="0" applyNumberFormat="1" applyFont="1" applyAlignment="1" applyProtection="1">
      <alignment horizontal="right" vertical="center"/>
      <protection/>
    </xf>
    <xf numFmtId="37" fontId="10" fillId="0" borderId="0" xfId="0" applyNumberFormat="1" applyFont="1" applyFill="1" applyAlignment="1" applyProtection="1">
      <alignment horizontal="right" vertical="center"/>
      <protection/>
    </xf>
    <xf numFmtId="37" fontId="10" fillId="0" borderId="0" xfId="0" applyNumberFormat="1" applyFont="1" applyFill="1" applyBorder="1" applyAlignment="1" applyProtection="1">
      <alignment horizontal="right" vertical="center"/>
      <protection locked="0"/>
    </xf>
    <xf numFmtId="210" fontId="11" fillId="0" borderId="0" xfId="0" applyNumberFormat="1" applyFont="1" applyAlignment="1" applyProtection="1">
      <alignment horizontal="right" vertical="center"/>
      <protection/>
    </xf>
    <xf numFmtId="210" fontId="11" fillId="0" borderId="0" xfId="0" applyNumberFormat="1" applyFont="1" applyAlignment="1" applyProtection="1">
      <alignment horizontal="right" vertical="center"/>
      <protection locked="0"/>
    </xf>
    <xf numFmtId="210" fontId="10" fillId="0" borderId="0" xfId="0" applyNumberFormat="1" applyFont="1" applyFill="1" applyBorder="1" applyAlignment="1" applyProtection="1">
      <alignment horizontal="right" vertical="center"/>
      <protection locked="0"/>
    </xf>
    <xf numFmtId="189" fontId="11" fillId="0" borderId="0" xfId="0" applyNumberFormat="1" applyFont="1" applyAlignment="1" applyProtection="1">
      <alignment vertical="center"/>
      <protection/>
    </xf>
    <xf numFmtId="189" fontId="10" fillId="0" borderId="0" xfId="0" applyNumberFormat="1" applyFont="1" applyFill="1" applyBorder="1" applyAlignment="1" applyProtection="1">
      <alignment horizontal="right" vertical="center"/>
      <protection locked="0"/>
    </xf>
    <xf numFmtId="37" fontId="11" fillId="0" borderId="0" xfId="0" applyNumberFormat="1" applyFont="1" applyAlignment="1" applyProtection="1">
      <alignment horizontal="right" vertical="center"/>
      <protection locked="0"/>
    </xf>
    <xf numFmtId="193" fontId="11" fillId="0" borderId="0" xfId="0" applyNumberFormat="1" applyFont="1" applyBorder="1" applyAlignment="1" applyProtection="1">
      <alignment vertical="center"/>
      <protection/>
    </xf>
    <xf numFmtId="193" fontId="10" fillId="0" borderId="0" xfId="0" applyNumberFormat="1" applyFont="1" applyFill="1" applyBorder="1" applyAlignment="1" applyProtection="1">
      <alignment vertical="center"/>
      <protection/>
    </xf>
    <xf numFmtId="37" fontId="11" fillId="0" borderId="32" xfId="0" applyNumberFormat="1" applyFont="1" applyBorder="1" applyAlignment="1" applyProtection="1">
      <alignment vertical="center"/>
      <protection/>
    </xf>
    <xf numFmtId="37" fontId="11" fillId="0" borderId="0" xfId="0" applyNumberFormat="1" applyFont="1" applyBorder="1" applyAlignment="1" applyProtection="1">
      <alignment vertical="center"/>
      <protection/>
    </xf>
    <xf numFmtId="37" fontId="11" fillId="0" borderId="0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 applyProtection="1">
      <alignment vertical="center"/>
      <protection/>
    </xf>
    <xf numFmtId="37" fontId="11" fillId="0" borderId="0" xfId="0" applyNumberFormat="1" applyFont="1" applyFill="1" applyBorder="1" applyAlignment="1" applyProtection="1">
      <alignment horizontal="right" vertical="center"/>
      <protection/>
    </xf>
    <xf numFmtId="37" fontId="11" fillId="0" borderId="0" xfId="0" applyNumberFormat="1" applyFont="1" applyBorder="1" applyAlignment="1" applyProtection="1">
      <alignment horizontal="right" vertical="center"/>
      <protection/>
    </xf>
    <xf numFmtId="37" fontId="11" fillId="0" borderId="19" xfId="0" applyNumberFormat="1" applyFont="1" applyBorder="1" applyAlignment="1" applyProtection="1">
      <alignment vertical="center"/>
      <protection/>
    </xf>
    <xf numFmtId="37" fontId="10" fillId="0" borderId="19" xfId="0" applyNumberFormat="1" applyFont="1" applyFill="1" applyBorder="1" applyAlignment="1" applyProtection="1">
      <alignment vertical="center"/>
      <protection locked="0"/>
    </xf>
    <xf numFmtId="37" fontId="14" fillId="0" borderId="0" xfId="0" applyNumberFormat="1" applyFont="1" applyFill="1" applyBorder="1" applyAlignment="1" applyProtection="1">
      <alignment horizontal="centerContinuous" vertical="center"/>
      <protection/>
    </xf>
    <xf numFmtId="0" fontId="15" fillId="0" borderId="0" xfId="0" applyFont="1" applyFill="1" applyAlignment="1">
      <alignment vertical="center"/>
    </xf>
    <xf numFmtId="0" fontId="10" fillId="0" borderId="27" xfId="0" applyFont="1" applyFill="1" applyBorder="1" applyAlignment="1" applyProtection="1">
      <alignment horizontal="center" vertical="center" shrinkToFit="1"/>
      <protection/>
    </xf>
    <xf numFmtId="201" fontId="14" fillId="0" borderId="18" xfId="0" applyNumberFormat="1" applyFont="1" applyFill="1" applyBorder="1" applyAlignment="1" applyProtection="1">
      <alignment horizontal="center" vertical="center"/>
      <protection/>
    </xf>
    <xf numFmtId="201" fontId="14" fillId="0" borderId="28" xfId="0" applyNumberFormat="1" applyFont="1" applyFill="1" applyBorder="1" applyAlignment="1" applyProtection="1">
      <alignment horizontal="center" vertical="center"/>
      <protection/>
    </xf>
    <xf numFmtId="201" fontId="17" fillId="0" borderId="28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horizontal="right" vertical="center"/>
      <protection/>
    </xf>
    <xf numFmtId="0" fontId="17" fillId="0" borderId="0" xfId="0" applyFont="1" applyFill="1" applyAlignment="1" applyProtection="1">
      <alignment vertical="center"/>
      <protection/>
    </xf>
    <xf numFmtId="37" fontId="11" fillId="0" borderId="16" xfId="0" applyNumberFormat="1" applyFont="1" applyFill="1" applyBorder="1" applyAlignment="1" applyProtection="1">
      <alignment horizontal="centerContinuous" vertical="center"/>
      <protection/>
    </xf>
    <xf numFmtId="37" fontId="11" fillId="0" borderId="16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Alignment="1">
      <alignment vertical="center"/>
    </xf>
    <xf numFmtId="201" fontId="11" fillId="0" borderId="28" xfId="0" applyNumberFormat="1" applyFont="1" applyFill="1" applyBorder="1" applyAlignment="1" applyProtection="1">
      <alignment horizontal="center" vertical="center"/>
      <protection/>
    </xf>
    <xf numFmtId="0" fontId="69" fillId="0" borderId="0" xfId="0" applyFont="1" applyFill="1" applyBorder="1" applyAlignment="1" applyProtection="1">
      <alignment horizontal="right" vertical="center"/>
      <protection/>
    </xf>
    <xf numFmtId="0" fontId="71" fillId="0" borderId="0" xfId="0" applyFont="1" applyFill="1" applyAlignment="1" applyProtection="1">
      <alignment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11" fillId="0" borderId="11" xfId="0" applyFont="1" applyFill="1" applyBorder="1" applyAlignment="1" applyProtection="1">
      <alignment horizontal="right" vertical="center"/>
      <protection/>
    </xf>
    <xf numFmtId="0" fontId="7" fillId="0" borderId="21" xfId="0" applyFont="1" applyFill="1" applyBorder="1" applyAlignment="1">
      <alignment vertical="center"/>
    </xf>
    <xf numFmtId="0" fontId="11" fillId="0" borderId="13" xfId="0" applyFont="1" applyFill="1" applyBorder="1" applyAlignment="1" applyProtection="1">
      <alignment vertical="center"/>
      <protection/>
    </xf>
    <xf numFmtId="0" fontId="11" fillId="0" borderId="30" xfId="0" applyFont="1" applyFill="1" applyBorder="1" applyAlignment="1" applyProtection="1">
      <alignment vertical="center"/>
      <protection/>
    </xf>
    <xf numFmtId="0" fontId="11" fillId="0" borderId="0" xfId="0" applyFont="1" applyFill="1" applyAlignment="1" applyProtection="1">
      <alignment horizontal="centerContinuous"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Alignment="1">
      <alignment vertical="center"/>
    </xf>
    <xf numFmtId="0" fontId="12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189" fontId="14" fillId="0" borderId="32" xfId="0" applyNumberFormat="1" applyFont="1" applyFill="1" applyBorder="1" applyAlignment="1" applyProtection="1">
      <alignment horizontal="right" vertical="center"/>
      <protection/>
    </xf>
    <xf numFmtId="189" fontId="14" fillId="0" borderId="0" xfId="0" applyNumberFormat="1" applyFont="1" applyFill="1" applyAlignment="1" applyProtection="1">
      <alignment horizontal="right" vertical="center"/>
      <protection/>
    </xf>
    <xf numFmtId="189" fontId="14" fillId="0" borderId="33" xfId="0" applyNumberFormat="1" applyFont="1" applyFill="1" applyBorder="1" applyAlignment="1" applyProtection="1">
      <alignment horizontal="right" vertical="center"/>
      <protection/>
    </xf>
    <xf numFmtId="189" fontId="14" fillId="0" borderId="21" xfId="0" applyNumberFormat="1" applyFont="1" applyFill="1" applyBorder="1" applyAlignment="1" applyProtection="1">
      <alignment horizontal="right" vertical="center"/>
      <protection/>
    </xf>
    <xf numFmtId="189" fontId="14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Fill="1" applyAlignment="1" applyProtection="1">
      <alignment horizontal="centerContinuous" vertical="center"/>
      <protection/>
    </xf>
    <xf numFmtId="0" fontId="12" fillId="0" borderId="10" xfId="0" applyFont="1" applyFill="1" applyBorder="1" applyAlignment="1" applyProtection="1">
      <alignment vertical="center"/>
      <protection/>
    </xf>
    <xf numFmtId="49" fontId="11" fillId="0" borderId="14" xfId="0" applyNumberFormat="1" applyFont="1" applyFill="1" applyBorder="1" applyAlignment="1" applyProtection="1">
      <alignment horizontal="left" vertical="center"/>
      <protection/>
    </xf>
    <xf numFmtId="188" fontId="11" fillId="0" borderId="0" xfId="0" applyNumberFormat="1" applyFont="1" applyFill="1" applyAlignment="1" applyProtection="1">
      <alignment vertical="center"/>
      <protection/>
    </xf>
    <xf numFmtId="188" fontId="11" fillId="0" borderId="0" xfId="0" applyNumberFormat="1" applyFont="1" applyFill="1" applyBorder="1" applyAlignment="1" applyProtection="1">
      <alignment vertical="center"/>
      <protection locked="0"/>
    </xf>
    <xf numFmtId="188" fontId="11" fillId="0" borderId="0" xfId="0" applyNumberFormat="1" applyFont="1" applyFill="1" applyBorder="1" applyAlignment="1" applyProtection="1">
      <alignment vertical="center"/>
      <protection/>
    </xf>
    <xf numFmtId="188" fontId="14" fillId="0" borderId="0" xfId="0" applyNumberFormat="1" applyFont="1" applyFill="1" applyBorder="1" applyAlignment="1">
      <alignment horizontal="right" vertical="center"/>
    </xf>
    <xf numFmtId="188" fontId="7" fillId="0" borderId="0" xfId="0" applyNumberFormat="1" applyFont="1" applyFill="1" applyAlignment="1">
      <alignment vertical="center"/>
    </xf>
    <xf numFmtId="49" fontId="11" fillId="0" borderId="12" xfId="0" applyNumberFormat="1" applyFont="1" applyFill="1" applyBorder="1" applyAlignment="1" applyProtection="1">
      <alignment horizontal="left" vertical="center"/>
      <protection/>
    </xf>
    <xf numFmtId="49" fontId="11" fillId="0" borderId="15" xfId="0" applyNumberFormat="1" applyFont="1" applyFill="1" applyBorder="1" applyAlignment="1" applyProtection="1">
      <alignment horizontal="left" vertical="center"/>
      <protection/>
    </xf>
    <xf numFmtId="0" fontId="11" fillId="0" borderId="29" xfId="0" applyFont="1" applyFill="1" applyBorder="1" applyAlignment="1" applyProtection="1">
      <alignment horizontal="left" vertical="center"/>
      <protection/>
    </xf>
    <xf numFmtId="0" fontId="11" fillId="0" borderId="29" xfId="0" applyFont="1" applyFill="1" applyBorder="1" applyAlignment="1" applyProtection="1">
      <alignment horizontal="centerContinuous" vertical="center"/>
      <protection locked="0"/>
    </xf>
    <xf numFmtId="0" fontId="11" fillId="0" borderId="29" xfId="0" applyFont="1" applyFill="1" applyBorder="1" applyAlignment="1" applyProtection="1">
      <alignment vertical="center"/>
      <protection locked="0"/>
    </xf>
    <xf numFmtId="0" fontId="12" fillId="0" borderId="29" xfId="0" applyFont="1" applyFill="1" applyBorder="1" applyAlignment="1" applyProtection="1">
      <alignment vertical="center"/>
      <protection/>
    </xf>
    <xf numFmtId="0" fontId="11" fillId="0" borderId="29" xfId="0" applyNumberFormat="1" applyFont="1" applyFill="1" applyBorder="1" applyAlignment="1" applyProtection="1">
      <alignment horizontal="right" vertical="center"/>
      <protection/>
    </xf>
    <xf numFmtId="0" fontId="11" fillId="0" borderId="34" xfId="0" applyFont="1" applyFill="1" applyBorder="1" applyAlignment="1" applyProtection="1">
      <alignment horizontal="distributed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0" fontId="11" fillId="0" borderId="30" xfId="0" applyFont="1" applyFill="1" applyBorder="1" applyAlignment="1" applyProtection="1">
      <alignment horizontal="distributed" vertical="center"/>
      <protection/>
    </xf>
    <xf numFmtId="37" fontId="11" fillId="0" borderId="0" xfId="0" applyNumberFormat="1" applyFont="1" applyFill="1" applyBorder="1" applyAlignment="1" applyProtection="1">
      <alignment vertical="center"/>
      <protection/>
    </xf>
    <xf numFmtId="189" fontId="17" fillId="0" borderId="0" xfId="0" applyNumberFormat="1" applyFont="1" applyFill="1" applyBorder="1" applyAlignment="1" applyProtection="1">
      <alignment horizontal="right" vertical="center"/>
      <protection/>
    </xf>
    <xf numFmtId="37" fontId="10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30" xfId="0" applyFont="1" applyFill="1" applyBorder="1" applyAlignment="1">
      <alignment horizontal="distributed" vertical="center"/>
    </xf>
    <xf numFmtId="0" fontId="17" fillId="0" borderId="0" xfId="0" applyFont="1" applyFill="1" applyBorder="1" applyAlignment="1">
      <alignment vertical="center"/>
    </xf>
    <xf numFmtId="0" fontId="11" fillId="0" borderId="35" xfId="0" applyFont="1" applyFill="1" applyBorder="1" applyAlignment="1" applyProtection="1">
      <alignment horizontal="distributed" vertical="center"/>
      <protection/>
    </xf>
    <xf numFmtId="37" fontId="11" fillId="0" borderId="29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Alignment="1">
      <alignment horizontal="left" vertical="center"/>
    </xf>
    <xf numFmtId="0" fontId="15" fillId="0" borderId="0" xfId="0" applyFont="1" applyAlignment="1">
      <alignment vertical="center"/>
    </xf>
    <xf numFmtId="0" fontId="14" fillId="0" borderId="10" xfId="0" applyFont="1" applyFill="1" applyBorder="1" applyAlignment="1" applyProtection="1">
      <alignment horizontal="centerContinuous" vertical="center"/>
      <protection/>
    </xf>
    <xf numFmtId="0" fontId="14" fillId="0" borderId="10" xfId="0" applyFont="1" applyFill="1" applyBorder="1" applyAlignment="1" applyProtection="1">
      <alignment horizontal="right"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vertical="center"/>
      <protection/>
    </xf>
    <xf numFmtId="37" fontId="11" fillId="0" borderId="13" xfId="0" applyNumberFormat="1" applyFont="1" applyBorder="1" applyAlignment="1" applyProtection="1">
      <alignment vertical="center"/>
      <protection/>
    </xf>
    <xf numFmtId="181" fontId="14" fillId="0" borderId="0" xfId="0" applyNumberFormat="1" applyFont="1" applyAlignment="1">
      <alignment vertical="center"/>
    </xf>
    <xf numFmtId="182" fontId="14" fillId="0" borderId="0" xfId="0" applyNumberFormat="1" applyFont="1" applyAlignment="1">
      <alignment vertical="center"/>
    </xf>
    <xf numFmtId="0" fontId="11" fillId="0" borderId="0" xfId="0" applyFont="1" applyFill="1" applyAlignment="1" applyProtection="1">
      <alignment horizontal="right" vertical="center"/>
      <protection/>
    </xf>
    <xf numFmtId="37" fontId="10" fillId="0" borderId="32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Alignment="1" applyProtection="1">
      <alignment horizontal="right" vertical="center"/>
      <protection/>
    </xf>
    <xf numFmtId="182" fontId="17" fillId="0" borderId="0" xfId="0" applyNumberFormat="1" applyFont="1" applyFill="1" applyBorder="1" applyAlignment="1">
      <alignment vertical="center"/>
    </xf>
    <xf numFmtId="0" fontId="14" fillId="0" borderId="29" xfId="0" applyFont="1" applyFill="1" applyBorder="1" applyAlignment="1">
      <alignment horizontal="distributed" vertical="center"/>
    </xf>
    <xf numFmtId="0" fontId="14" fillId="0" borderId="29" xfId="0" applyFont="1" applyFill="1" applyBorder="1" applyAlignment="1">
      <alignment horizontal="center" vertical="center"/>
    </xf>
    <xf numFmtId="37" fontId="14" fillId="0" borderId="29" xfId="0" applyNumberFormat="1" applyFont="1" applyFill="1" applyBorder="1" applyAlignment="1" applyProtection="1">
      <alignment vertical="center"/>
      <protection/>
    </xf>
    <xf numFmtId="37" fontId="17" fillId="0" borderId="29" xfId="0" applyNumberFormat="1" applyFont="1" applyFill="1" applyBorder="1" applyAlignment="1" applyProtection="1">
      <alignment vertical="center"/>
      <protection/>
    </xf>
    <xf numFmtId="0" fontId="7" fillId="0" borderId="29" xfId="0" applyFont="1" applyBorder="1" applyAlignment="1">
      <alignment vertical="center"/>
    </xf>
    <xf numFmtId="0" fontId="14" fillId="0" borderId="0" xfId="0" applyFont="1" applyFill="1" applyAlignment="1">
      <alignment horizontal="distributed" vertical="center"/>
    </xf>
    <xf numFmtId="37" fontId="14" fillId="0" borderId="0" xfId="0" applyNumberFormat="1" applyFont="1" applyFill="1" applyAlignment="1" applyProtection="1">
      <alignment vertical="center"/>
      <protection/>
    </xf>
    <xf numFmtId="37" fontId="17" fillId="0" borderId="0" xfId="0" applyNumberFormat="1" applyFont="1" applyFill="1" applyAlignment="1" applyProtection="1">
      <alignment vertical="center"/>
      <protection/>
    </xf>
    <xf numFmtId="0" fontId="11" fillId="0" borderId="25" xfId="0" applyFont="1" applyFill="1" applyBorder="1" applyAlignment="1" applyProtection="1">
      <alignment vertical="center"/>
      <protection/>
    </xf>
    <xf numFmtId="0" fontId="7" fillId="0" borderId="20" xfId="0" applyFont="1" applyBorder="1" applyAlignment="1">
      <alignment horizontal="center" vertical="center" wrapText="1"/>
    </xf>
    <xf numFmtId="0" fontId="12" fillId="0" borderId="11" xfId="0" applyFont="1" applyFill="1" applyBorder="1" applyAlignment="1" applyProtection="1">
      <alignment vertical="center"/>
      <protection/>
    </xf>
    <xf numFmtId="182" fontId="14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37" fontId="7" fillId="0" borderId="0" xfId="0" applyNumberFormat="1" applyFont="1" applyAlignment="1">
      <alignment vertical="center"/>
    </xf>
    <xf numFmtId="49" fontId="11" fillId="0" borderId="11" xfId="0" applyNumberFormat="1" applyFont="1" applyFill="1" applyBorder="1" applyAlignment="1" applyProtection="1">
      <alignment vertical="center"/>
      <protection/>
    </xf>
    <xf numFmtId="189" fontId="11" fillId="0" borderId="0" xfId="0" applyNumberFormat="1" applyFont="1" applyFill="1" applyAlignment="1" applyProtection="1">
      <alignment vertical="center"/>
      <protection/>
    </xf>
    <xf numFmtId="37" fontId="11" fillId="0" borderId="13" xfId="0" applyNumberFormat="1" applyFont="1" applyFill="1" applyBorder="1" applyAlignment="1" applyProtection="1">
      <alignment horizontal="right" vertical="center"/>
      <protection/>
    </xf>
    <xf numFmtId="0" fontId="14" fillId="0" borderId="13" xfId="0" applyFont="1" applyFill="1" applyBorder="1" applyAlignment="1">
      <alignment vertical="center"/>
    </xf>
    <xf numFmtId="189" fontId="14" fillId="0" borderId="0" xfId="0" applyNumberFormat="1" applyFont="1" applyFill="1" applyAlignment="1">
      <alignment vertical="center"/>
    </xf>
    <xf numFmtId="189" fontId="14" fillId="0" borderId="13" xfId="0" applyNumberFormat="1" applyFont="1" applyFill="1" applyBorder="1" applyAlignment="1">
      <alignment vertical="center"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>
      <alignment vertical="center"/>
    </xf>
    <xf numFmtId="37" fontId="11" fillId="0" borderId="32" xfId="0" applyNumberFormat="1" applyFont="1" applyFill="1" applyBorder="1" applyAlignment="1" applyProtection="1">
      <alignment horizontal="center" vertical="center"/>
      <protection/>
    </xf>
    <xf numFmtId="37" fontId="11" fillId="0" borderId="0" xfId="0" applyNumberFormat="1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horizontal="distributed" vertical="center"/>
      <protection/>
    </xf>
    <xf numFmtId="0" fontId="11" fillId="0" borderId="32" xfId="0" applyFont="1" applyFill="1" applyBorder="1" applyAlignment="1" applyProtection="1">
      <alignment vertical="center"/>
      <protection/>
    </xf>
    <xf numFmtId="37" fontId="11" fillId="0" borderId="0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horizontal="distributed" vertical="center"/>
      <protection/>
    </xf>
    <xf numFmtId="0" fontId="14" fillId="0" borderId="29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10" fillId="0" borderId="0" xfId="0" applyFont="1" applyFill="1" applyAlignment="1" applyProtection="1">
      <alignment horizontal="centerContinuous" vertical="center"/>
      <protection/>
    </xf>
    <xf numFmtId="182" fontId="11" fillId="0" borderId="11" xfId="0" applyNumberFormat="1" applyFont="1" applyFill="1" applyBorder="1" applyAlignment="1" applyProtection="1">
      <alignment vertical="center"/>
      <protection/>
    </xf>
    <xf numFmtId="0" fontId="11" fillId="0" borderId="36" xfId="0" applyFont="1" applyFill="1" applyBorder="1" applyAlignment="1" applyProtection="1">
      <alignment vertical="center"/>
      <protection/>
    </xf>
    <xf numFmtId="182" fontId="11" fillId="0" borderId="0" xfId="0" applyNumberFormat="1" applyFont="1" applyFill="1" applyAlignment="1" applyProtection="1">
      <alignment vertical="center"/>
      <protection/>
    </xf>
    <xf numFmtId="182" fontId="69" fillId="0" borderId="0" xfId="0" applyNumberFormat="1" applyFont="1" applyFill="1" applyAlignment="1" applyProtection="1">
      <alignment vertical="center"/>
      <protection/>
    </xf>
    <xf numFmtId="37" fontId="10" fillId="0" borderId="13" xfId="0" applyNumberFormat="1" applyFont="1" applyFill="1" applyBorder="1" applyAlignment="1" applyProtection="1">
      <alignment vertical="center"/>
      <protection/>
    </xf>
    <xf numFmtId="37" fontId="11" fillId="0" borderId="13" xfId="0" applyNumberFormat="1" applyFont="1" applyFill="1" applyBorder="1" applyAlignment="1" applyProtection="1">
      <alignment vertical="center"/>
      <protection locked="0"/>
    </xf>
    <xf numFmtId="37" fontId="11" fillId="0" borderId="0" xfId="0" applyNumberFormat="1" applyFont="1" applyFill="1" applyAlignment="1" applyProtection="1">
      <alignment vertical="center"/>
      <protection locked="0"/>
    </xf>
    <xf numFmtId="182" fontId="10" fillId="0" borderId="0" xfId="0" applyNumberFormat="1" applyFont="1" applyFill="1" applyAlignment="1" applyProtection="1">
      <alignment vertical="center"/>
      <protection/>
    </xf>
    <xf numFmtId="188" fontId="10" fillId="0" borderId="0" xfId="0" applyNumberFormat="1" applyFont="1" applyFill="1" applyAlignment="1" applyProtection="1">
      <alignment vertical="center"/>
      <protection/>
    </xf>
    <xf numFmtId="0" fontId="11" fillId="0" borderId="25" xfId="0" applyFont="1" applyFill="1" applyBorder="1" applyAlignment="1" applyProtection="1">
      <alignment horizontal="distributed" vertical="center"/>
      <protection/>
    </xf>
    <xf numFmtId="0" fontId="11" fillId="0" borderId="13" xfId="0" applyFont="1" applyFill="1" applyBorder="1" applyAlignment="1" applyProtection="1">
      <alignment vertical="center"/>
      <protection locked="0"/>
    </xf>
    <xf numFmtId="37" fontId="18" fillId="0" borderId="13" xfId="0" applyNumberFormat="1" applyFont="1" applyFill="1" applyBorder="1" applyAlignment="1" applyProtection="1">
      <alignment vertical="center"/>
      <protection/>
    </xf>
    <xf numFmtId="37" fontId="11" fillId="0" borderId="19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>
      <alignment vertical="center"/>
    </xf>
    <xf numFmtId="0" fontId="18" fillId="0" borderId="29" xfId="0" applyFont="1" applyFill="1" applyBorder="1" applyAlignment="1">
      <alignment vertical="center"/>
    </xf>
    <xf numFmtId="193" fontId="11" fillId="0" borderId="0" xfId="0" applyNumberFormat="1" applyFont="1" applyFill="1" applyAlignment="1" applyProtection="1">
      <alignment vertical="center"/>
      <protection/>
    </xf>
    <xf numFmtId="38" fontId="11" fillId="0" borderId="0" xfId="49" applyFont="1" applyFill="1" applyAlignment="1" applyProtection="1">
      <alignment vertical="center"/>
      <protection/>
    </xf>
    <xf numFmtId="182" fontId="10" fillId="0" borderId="0" xfId="0" applyNumberFormat="1" applyFont="1" applyFill="1" applyBorder="1" applyAlignment="1" applyProtection="1">
      <alignment vertical="center"/>
      <protection/>
    </xf>
    <xf numFmtId="184" fontId="11" fillId="0" borderId="0" xfId="0" applyNumberFormat="1" applyFont="1" applyFill="1" applyBorder="1" applyAlignment="1" applyProtection="1">
      <alignment horizontal="right" vertical="center"/>
      <protection locked="0"/>
    </xf>
    <xf numFmtId="184" fontId="11" fillId="0" borderId="0" xfId="0" applyNumberFormat="1" applyFont="1" applyFill="1" applyAlignment="1" applyProtection="1">
      <alignment horizontal="right" vertical="center"/>
      <protection locked="0"/>
    </xf>
    <xf numFmtId="1" fontId="11" fillId="0" borderId="29" xfId="61" applyFont="1" applyFill="1" applyBorder="1" applyAlignment="1" applyProtection="1">
      <alignment horizontal="right" vertical="center"/>
      <protection/>
    </xf>
    <xf numFmtId="1" fontId="11" fillId="0" borderId="0" xfId="61" applyFont="1" applyFill="1" applyAlignment="1" applyProtection="1">
      <alignment vertical="center"/>
      <protection/>
    </xf>
    <xf numFmtId="1" fontId="11" fillId="0" borderId="10" xfId="61" applyFont="1" applyFill="1" applyBorder="1" applyAlignment="1" applyProtection="1">
      <alignment vertical="center"/>
      <protection/>
    </xf>
    <xf numFmtId="1" fontId="18" fillId="0" borderId="10" xfId="61" applyFont="1" applyFill="1" applyBorder="1" applyAlignment="1">
      <alignment vertical="center"/>
      <protection/>
    </xf>
    <xf numFmtId="1" fontId="11" fillId="0" borderId="10" xfId="61" applyFont="1" applyFill="1" applyBorder="1" applyAlignment="1" applyProtection="1">
      <alignment horizontal="right" vertical="center"/>
      <protection/>
    </xf>
    <xf numFmtId="1" fontId="11" fillId="0" borderId="14" xfId="61" applyFont="1" applyFill="1" applyBorder="1" applyAlignment="1" applyProtection="1">
      <alignment vertical="center" shrinkToFit="1"/>
      <protection/>
    </xf>
    <xf numFmtId="1" fontId="11" fillId="0" borderId="34" xfId="61" applyFont="1" applyFill="1" applyBorder="1" applyAlignment="1" applyProtection="1">
      <alignment vertical="center"/>
      <protection/>
    </xf>
    <xf numFmtId="1" fontId="11" fillId="0" borderId="11" xfId="61" applyFont="1" applyFill="1" applyBorder="1" applyAlignment="1" applyProtection="1">
      <alignment horizontal="right" vertical="center"/>
      <protection/>
    </xf>
    <xf numFmtId="1" fontId="11" fillId="0" borderId="11" xfId="61" applyFont="1" applyFill="1" applyBorder="1" applyAlignment="1" applyProtection="1">
      <alignment vertical="center"/>
      <protection/>
    </xf>
    <xf numFmtId="1" fontId="11" fillId="0" borderId="30" xfId="61" applyFont="1" applyFill="1" applyBorder="1" applyAlignment="1" applyProtection="1">
      <alignment vertical="center"/>
      <protection/>
    </xf>
    <xf numFmtId="37" fontId="11" fillId="0" borderId="0" xfId="61" applyNumberFormat="1" applyFont="1" applyFill="1" applyBorder="1" applyAlignment="1" applyProtection="1">
      <alignment vertical="center"/>
      <protection/>
    </xf>
    <xf numFmtId="193" fontId="11" fillId="0" borderId="0" xfId="61" applyNumberFormat="1" applyFont="1" applyFill="1" applyBorder="1" applyAlignment="1" applyProtection="1">
      <alignment vertical="center"/>
      <protection/>
    </xf>
    <xf numFmtId="37" fontId="10" fillId="0" borderId="0" xfId="61" applyNumberFormat="1" applyFont="1" applyFill="1" applyBorder="1" applyAlignment="1" applyProtection="1">
      <alignment vertical="center"/>
      <protection/>
    </xf>
    <xf numFmtId="193" fontId="10" fillId="0" borderId="0" xfId="61" applyNumberFormat="1" applyFont="1" applyFill="1" applyBorder="1" applyAlignment="1" applyProtection="1">
      <alignment vertical="center"/>
      <protection/>
    </xf>
    <xf numFmtId="37" fontId="10" fillId="0" borderId="0" xfId="61" applyNumberFormat="1" applyFont="1" applyFill="1" applyBorder="1" applyAlignment="1" applyProtection="1">
      <alignment horizontal="right" vertical="center"/>
      <protection/>
    </xf>
    <xf numFmtId="37" fontId="11" fillId="0" borderId="0" xfId="61" applyNumberFormat="1" applyFont="1" applyFill="1" applyBorder="1" applyAlignment="1" applyProtection="1">
      <alignment vertical="center"/>
      <protection locked="0"/>
    </xf>
    <xf numFmtId="37" fontId="11" fillId="0" borderId="0" xfId="61" applyNumberFormat="1" applyFont="1" applyFill="1" applyAlignment="1" applyProtection="1">
      <alignment vertical="center"/>
      <protection locked="0"/>
    </xf>
    <xf numFmtId="1" fontId="11" fillId="0" borderId="0" xfId="61" applyFont="1" applyFill="1" applyAlignment="1" applyProtection="1">
      <alignment vertical="center"/>
      <protection locked="0"/>
    </xf>
    <xf numFmtId="182" fontId="10" fillId="0" borderId="0" xfId="61" applyNumberFormat="1" applyFont="1" applyFill="1" applyBorder="1" applyAlignment="1" applyProtection="1">
      <alignment vertical="center"/>
      <protection/>
    </xf>
    <xf numFmtId="37" fontId="11" fillId="0" borderId="0" xfId="61" applyNumberFormat="1" applyFont="1" applyFill="1" applyAlignment="1" applyProtection="1">
      <alignment vertical="center"/>
      <protection/>
    </xf>
    <xf numFmtId="183" fontId="11" fillId="0" borderId="0" xfId="61" applyNumberFormat="1" applyFont="1" applyFill="1" applyAlignment="1" applyProtection="1">
      <alignment vertical="center"/>
      <protection/>
    </xf>
    <xf numFmtId="189" fontId="69" fillId="0" borderId="0" xfId="0" applyNumberFormat="1" applyFont="1" applyFill="1" applyBorder="1" applyAlignment="1" applyProtection="1">
      <alignment horizontal="right" vertical="center"/>
      <protection/>
    </xf>
    <xf numFmtId="188" fontId="69" fillId="0" borderId="0" xfId="0" applyNumberFormat="1" applyFont="1" applyFill="1" applyBorder="1" applyAlignment="1" applyProtection="1">
      <alignment horizontal="right" vertical="center"/>
      <protection/>
    </xf>
    <xf numFmtId="188" fontId="14" fillId="0" borderId="0" xfId="0" applyNumberFormat="1" applyFont="1" applyFill="1" applyBorder="1" applyAlignment="1" applyProtection="1">
      <alignment horizontal="right" vertical="center"/>
      <protection/>
    </xf>
    <xf numFmtId="182" fontId="69" fillId="0" borderId="0" xfId="61" applyNumberFormat="1" applyFont="1" applyFill="1" applyBorder="1" applyAlignment="1" applyProtection="1">
      <alignment vertical="center"/>
      <protection/>
    </xf>
    <xf numFmtId="37" fontId="69" fillId="0" borderId="0" xfId="61" applyNumberFormat="1" applyFont="1" applyFill="1" applyAlignment="1" applyProtection="1">
      <alignment vertical="center"/>
      <protection/>
    </xf>
    <xf numFmtId="1" fontId="69" fillId="0" borderId="0" xfId="61" applyFont="1" applyFill="1" applyBorder="1" applyAlignment="1" applyProtection="1">
      <alignment vertical="center"/>
      <protection/>
    </xf>
    <xf numFmtId="37" fontId="69" fillId="0" borderId="0" xfId="61" applyNumberFormat="1" applyFont="1" applyFill="1" applyBorder="1" applyAlignment="1" applyProtection="1">
      <alignment vertical="center"/>
      <protection/>
    </xf>
    <xf numFmtId="182" fontId="11" fillId="0" borderId="0" xfId="61" applyNumberFormat="1" applyFont="1" applyFill="1" applyAlignment="1" applyProtection="1">
      <alignment vertical="center"/>
      <protection/>
    </xf>
    <xf numFmtId="1" fontId="11" fillId="0" borderId="35" xfId="61" applyFont="1" applyFill="1" applyBorder="1" applyAlignment="1" applyProtection="1">
      <alignment horizontal="distributed" vertical="center"/>
      <protection/>
    </xf>
    <xf numFmtId="37" fontId="69" fillId="0" borderId="19" xfId="61" applyNumberFormat="1" applyFont="1" applyFill="1" applyBorder="1" applyAlignment="1" applyProtection="1">
      <alignment vertical="center"/>
      <protection/>
    </xf>
    <xf numFmtId="1" fontId="11" fillId="0" borderId="29" xfId="61" applyFont="1" applyFill="1" applyBorder="1" applyAlignment="1" applyProtection="1">
      <alignment horizontal="left" vertical="center"/>
      <protection/>
    </xf>
    <xf numFmtId="1" fontId="11" fillId="0" borderId="29" xfId="61" applyFont="1" applyFill="1" applyBorder="1" applyAlignment="1" applyProtection="1">
      <alignment horizontal="centerContinuous" vertical="center"/>
      <protection/>
    </xf>
    <xf numFmtId="1" fontId="11" fillId="0" borderId="29" xfId="61" applyFont="1" applyFill="1" applyBorder="1" applyAlignment="1" applyProtection="1">
      <alignment vertical="center"/>
      <protection/>
    </xf>
    <xf numFmtId="1" fontId="18" fillId="0" borderId="29" xfId="61" applyFont="1" applyFill="1" applyBorder="1" applyAlignment="1">
      <alignment vertical="center"/>
      <protection/>
    </xf>
    <xf numFmtId="1" fontId="18" fillId="0" borderId="0" xfId="61" applyFont="1" applyFill="1" applyAlignment="1">
      <alignment vertical="center"/>
      <protection/>
    </xf>
    <xf numFmtId="1" fontId="10" fillId="0" borderId="0" xfId="61" applyFont="1" applyFill="1" applyAlignment="1" applyProtection="1">
      <alignment horizontal="left" vertical="center"/>
      <protection/>
    </xf>
    <xf numFmtId="1" fontId="11" fillId="0" borderId="0" xfId="61" applyFont="1" applyFill="1" applyAlignment="1" applyProtection="1">
      <alignment horizontal="centerContinuous" vertical="center"/>
      <protection/>
    </xf>
    <xf numFmtId="1" fontId="11" fillId="0" borderId="36" xfId="61" applyFont="1" applyFill="1" applyBorder="1" applyAlignment="1" applyProtection="1">
      <alignment vertical="center"/>
      <protection/>
    </xf>
    <xf numFmtId="1" fontId="11" fillId="0" borderId="31" xfId="61" applyFont="1" applyFill="1" applyBorder="1" applyAlignment="1" applyProtection="1">
      <alignment horizontal="right" vertical="center"/>
      <protection/>
    </xf>
    <xf numFmtId="37" fontId="11" fillId="0" borderId="13" xfId="61" applyNumberFormat="1" applyFont="1" applyFill="1" applyBorder="1" applyAlignment="1" applyProtection="1">
      <alignment vertical="center"/>
      <protection/>
    </xf>
    <xf numFmtId="37" fontId="10" fillId="0" borderId="13" xfId="61" applyNumberFormat="1" applyFont="1" applyFill="1" applyBorder="1" applyAlignment="1" applyProtection="1">
      <alignment vertical="center"/>
      <protection/>
    </xf>
    <xf numFmtId="193" fontId="10" fillId="0" borderId="0" xfId="61" applyNumberFormat="1" applyFont="1" applyFill="1" applyBorder="1" applyAlignment="1" applyProtection="1">
      <alignment horizontal="right" vertical="center"/>
      <protection/>
    </xf>
    <xf numFmtId="37" fontId="11" fillId="0" borderId="13" xfId="61" applyNumberFormat="1" applyFont="1" applyFill="1" applyBorder="1" applyAlignment="1" applyProtection="1">
      <alignment vertical="center"/>
      <protection locked="0"/>
    </xf>
    <xf numFmtId="226" fontId="10" fillId="0" borderId="0" xfId="61" applyNumberFormat="1" applyFont="1" applyFill="1" applyAlignment="1" applyProtection="1">
      <alignment vertical="center"/>
      <protection/>
    </xf>
    <xf numFmtId="1" fontId="11" fillId="0" borderId="0" xfId="61" applyFont="1" applyFill="1" applyBorder="1" applyAlignment="1" applyProtection="1">
      <alignment vertical="center"/>
      <protection locked="0"/>
    </xf>
    <xf numFmtId="182" fontId="11" fillId="0" borderId="0" xfId="61" applyNumberFormat="1" applyFont="1" applyFill="1" applyBorder="1" applyAlignment="1" applyProtection="1">
      <alignment vertical="center"/>
      <protection/>
    </xf>
    <xf numFmtId="228" fontId="11" fillId="0" borderId="0" xfId="61" applyNumberFormat="1" applyFont="1" applyFill="1" applyAlignment="1" applyProtection="1">
      <alignment vertical="center"/>
      <protection/>
    </xf>
    <xf numFmtId="1" fontId="11" fillId="0" borderId="0" xfId="61" applyFont="1" applyFill="1" applyBorder="1" applyAlignment="1" applyProtection="1">
      <alignment vertical="center"/>
      <protection/>
    </xf>
    <xf numFmtId="1" fontId="69" fillId="0" borderId="0" xfId="61" applyFont="1" applyFill="1" applyAlignment="1">
      <alignment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3" fillId="0" borderId="13" xfId="0" applyFont="1" applyFill="1" applyBorder="1" applyAlignment="1" applyProtection="1">
      <alignment horizontal="distributed" vertical="center"/>
      <protection/>
    </xf>
    <xf numFmtId="0" fontId="13" fillId="0" borderId="14" xfId="0" applyFont="1" applyFill="1" applyBorder="1" applyAlignment="1" applyProtection="1">
      <alignment horizontal="distributed" vertical="center"/>
      <protection/>
    </xf>
    <xf numFmtId="0" fontId="13" fillId="0" borderId="0" xfId="0" applyFont="1" applyFill="1" applyAlignment="1" applyProtection="1">
      <alignment horizontal="distributed" vertical="center"/>
      <protection/>
    </xf>
    <xf numFmtId="0" fontId="13" fillId="0" borderId="24" xfId="0" applyFont="1" applyFill="1" applyBorder="1" applyAlignment="1" applyProtection="1">
      <alignment horizontal="distributed" vertical="center" wrapText="1"/>
      <protection/>
    </xf>
    <xf numFmtId="0" fontId="13" fillId="0" borderId="13" xfId="0" applyFont="1" applyFill="1" applyBorder="1" applyAlignment="1" applyProtection="1">
      <alignment horizontal="distributed" vertical="center" shrinkToFit="1"/>
      <protection/>
    </xf>
    <xf numFmtId="0" fontId="70" fillId="0" borderId="30" xfId="0" applyFont="1" applyFill="1" applyBorder="1" applyAlignment="1" applyProtection="1">
      <alignment horizontal="distributed" vertical="center"/>
      <protection/>
    </xf>
    <xf numFmtId="0" fontId="14" fillId="0" borderId="0" xfId="0" applyFont="1" applyFill="1" applyAlignment="1" applyProtection="1">
      <alignment horizontal="distributed" vertical="center"/>
      <protection/>
    </xf>
    <xf numFmtId="0" fontId="14" fillId="0" borderId="30" xfId="0" applyFont="1" applyFill="1" applyBorder="1" applyAlignment="1" applyProtection="1">
      <alignment horizontal="distributed" vertical="center"/>
      <protection/>
    </xf>
    <xf numFmtId="0" fontId="14" fillId="0" borderId="37" xfId="0" applyFont="1" applyFill="1" applyBorder="1" applyAlignment="1" applyProtection="1">
      <alignment horizontal="distributed" vertical="center"/>
      <protection/>
    </xf>
    <xf numFmtId="0" fontId="14" fillId="0" borderId="38" xfId="0" applyFont="1" applyFill="1" applyBorder="1" applyAlignment="1" applyProtection="1">
      <alignment horizontal="distributed" vertical="center"/>
      <protection/>
    </xf>
    <xf numFmtId="1" fontId="25" fillId="0" borderId="30" xfId="61" applyFont="1" applyFill="1" applyBorder="1" applyAlignment="1" applyProtection="1">
      <alignment horizontal="distributed" vertical="center"/>
      <protection/>
    </xf>
    <xf numFmtId="1" fontId="11" fillId="0" borderId="25" xfId="61" applyFont="1" applyFill="1" applyBorder="1" applyAlignment="1" applyProtection="1">
      <alignment horizontal="distributed" vertical="center"/>
      <protection/>
    </xf>
    <xf numFmtId="1" fontId="10" fillId="0" borderId="25" xfId="61" applyFont="1" applyFill="1" applyBorder="1" applyAlignment="1" applyProtection="1">
      <alignment horizontal="distributed" vertical="center"/>
      <protection/>
    </xf>
    <xf numFmtId="1" fontId="11" fillId="0" borderId="13" xfId="61" applyFont="1" applyFill="1" applyBorder="1" applyAlignment="1" applyProtection="1">
      <alignment horizontal="distributed" vertical="center" shrinkToFit="1"/>
      <protection/>
    </xf>
    <xf numFmtId="1" fontId="11" fillId="0" borderId="14" xfId="61" applyFont="1" applyFill="1" applyBorder="1" applyAlignment="1" applyProtection="1">
      <alignment horizontal="distributed" vertical="center" shrinkToFit="1"/>
      <protection/>
    </xf>
    <xf numFmtId="184" fontId="11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13" xfId="0" applyFont="1" applyFill="1" applyBorder="1" applyAlignment="1" applyProtection="1">
      <alignment horizontal="distributed" vertical="center"/>
      <protection/>
    </xf>
    <xf numFmtId="0" fontId="11" fillId="0" borderId="39" xfId="0" applyFont="1" applyFill="1" applyBorder="1" applyAlignment="1" applyProtection="1">
      <alignment horizontal="distributed" vertical="center"/>
      <protection/>
    </xf>
    <xf numFmtId="0" fontId="11" fillId="0" borderId="34" xfId="0" applyFont="1" applyFill="1" applyBorder="1" applyAlignment="1" applyProtection="1">
      <alignment vertical="center"/>
      <protection/>
    </xf>
    <xf numFmtId="1" fontId="10" fillId="0" borderId="30" xfId="61" applyFont="1" applyFill="1" applyBorder="1" applyAlignment="1" applyProtection="1">
      <alignment horizontal="distributed" vertical="center"/>
      <protection/>
    </xf>
    <xf numFmtId="182" fontId="10" fillId="0" borderId="19" xfId="0" applyNumberFormat="1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>
      <alignment horizontal="distributed" vertical="center" wrapText="1"/>
    </xf>
    <xf numFmtId="0" fontId="13" fillId="0" borderId="0" xfId="0" applyFont="1" applyFill="1" applyBorder="1" applyAlignment="1" applyProtection="1">
      <alignment horizontal="distributed" vertical="center" wrapText="1"/>
      <protection/>
    </xf>
    <xf numFmtId="182" fontId="11" fillId="0" borderId="0" xfId="0" applyNumberFormat="1" applyFont="1" applyFill="1" applyBorder="1" applyAlignment="1" applyProtection="1">
      <alignment vertical="center"/>
      <protection/>
    </xf>
    <xf numFmtId="0" fontId="11" fillId="0" borderId="20" xfId="0" applyFont="1" applyFill="1" applyBorder="1" applyAlignment="1" applyProtection="1">
      <alignment horizontal="distributed" vertical="center"/>
      <protection/>
    </xf>
    <xf numFmtId="0" fontId="11" fillId="0" borderId="18" xfId="0" applyFont="1" applyFill="1" applyBorder="1" applyAlignment="1" applyProtection="1">
      <alignment horizontal="distributed"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4" fillId="0" borderId="13" xfId="0" applyFont="1" applyFill="1" applyBorder="1" applyAlignment="1" applyProtection="1">
      <alignment horizontal="distributed" vertical="center"/>
      <protection/>
    </xf>
    <xf numFmtId="0" fontId="14" fillId="0" borderId="31" xfId="0" applyFont="1" applyFill="1" applyBorder="1" applyAlignment="1" applyProtection="1">
      <alignment horizontal="distributed" vertical="center"/>
      <protection/>
    </xf>
    <xf numFmtId="0" fontId="14" fillId="0" borderId="12" xfId="0" applyFont="1" applyFill="1" applyBorder="1" applyAlignment="1" applyProtection="1">
      <alignment horizontal="distributed" vertical="center"/>
      <protection/>
    </xf>
    <xf numFmtId="0" fontId="14" fillId="0" borderId="11" xfId="0" applyFont="1" applyFill="1" applyBorder="1" applyAlignment="1" applyProtection="1">
      <alignment horizontal="distributed" vertical="center"/>
      <protection/>
    </xf>
    <xf numFmtId="0" fontId="14" fillId="0" borderId="40" xfId="0" applyFont="1" applyFill="1" applyBorder="1" applyAlignment="1" applyProtection="1">
      <alignment horizontal="distributed" vertical="center"/>
      <protection/>
    </xf>
    <xf numFmtId="0" fontId="14" fillId="0" borderId="0" xfId="0" applyFont="1" applyFill="1" applyBorder="1" applyAlignment="1" applyProtection="1">
      <alignment horizontal="distributed" vertical="center"/>
      <protection/>
    </xf>
    <xf numFmtId="0" fontId="14" fillId="0" borderId="41" xfId="0" applyFont="1" applyFill="1" applyBorder="1" applyAlignment="1" applyProtection="1">
      <alignment horizontal="distributed" vertical="center"/>
      <protection/>
    </xf>
    <xf numFmtId="0" fontId="10" fillId="0" borderId="31" xfId="0" applyFont="1" applyFill="1" applyBorder="1" applyAlignment="1" applyProtection="1">
      <alignment horizontal="center" vertical="center" shrinkToFit="1"/>
      <protection/>
    </xf>
    <xf numFmtId="49" fontId="10" fillId="0" borderId="28" xfId="0" applyNumberFormat="1" applyFont="1" applyFill="1" applyBorder="1" applyAlignment="1" applyProtection="1">
      <alignment horizontal="center" vertical="center"/>
      <protection/>
    </xf>
    <xf numFmtId="177" fontId="11" fillId="0" borderId="32" xfId="0" applyNumberFormat="1" applyFont="1" applyFill="1" applyBorder="1" applyAlignment="1" applyProtection="1">
      <alignment horizontal="right" vertical="center"/>
      <protection locked="0"/>
    </xf>
    <xf numFmtId="177" fontId="11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42" xfId="0" applyFont="1" applyFill="1" applyBorder="1" applyAlignment="1">
      <alignment horizontal="center" vertical="center" textRotation="255" wrapText="1" shrinkToFit="1"/>
    </xf>
    <xf numFmtId="0" fontId="14" fillId="0" borderId="43" xfId="0" applyFont="1" applyFill="1" applyBorder="1" applyAlignment="1">
      <alignment horizontal="center" vertical="center" textRotation="255" wrapText="1" shrinkToFit="1"/>
    </xf>
    <xf numFmtId="0" fontId="14" fillId="0" borderId="44" xfId="0" applyFont="1" applyFill="1" applyBorder="1" applyAlignment="1">
      <alignment horizontal="center" vertical="center" textRotation="255" wrapText="1" shrinkToFit="1"/>
    </xf>
    <xf numFmtId="0" fontId="20" fillId="0" borderId="42" xfId="0" applyFont="1" applyFill="1" applyBorder="1" applyAlignment="1">
      <alignment horizontal="center" vertical="center" textRotation="255" wrapText="1" shrinkToFit="1"/>
    </xf>
    <xf numFmtId="0" fontId="27" fillId="0" borderId="44" xfId="0" applyFont="1" applyFill="1" applyBorder="1" applyAlignment="1">
      <alignment horizontal="center" vertical="center" textRotation="255" wrapText="1" shrinkToFit="1"/>
    </xf>
    <xf numFmtId="0" fontId="24" fillId="0" borderId="42" xfId="0" applyFont="1" applyFill="1" applyBorder="1" applyAlignment="1">
      <alignment horizontal="center" vertical="center" textRotation="255" wrapText="1" shrinkToFit="1"/>
    </xf>
    <xf numFmtId="0" fontId="27" fillId="0" borderId="42" xfId="0" applyFont="1" applyFill="1" applyBorder="1" applyAlignment="1">
      <alignment horizontal="center" vertical="center" textRotation="255" wrapText="1" shrinkToFit="1"/>
    </xf>
    <xf numFmtId="177" fontId="7" fillId="0" borderId="0" xfId="0" applyNumberFormat="1" applyFont="1" applyFill="1" applyBorder="1" applyAlignment="1">
      <alignment vertical="center"/>
    </xf>
    <xf numFmtId="0" fontId="11" fillId="0" borderId="19" xfId="0" applyFont="1" applyFill="1" applyBorder="1" applyAlignment="1" applyProtection="1">
      <alignment vertical="center"/>
      <protection/>
    </xf>
    <xf numFmtId="0" fontId="7" fillId="0" borderId="19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182" fontId="14" fillId="0" borderId="21" xfId="0" applyNumberFormat="1" applyFont="1" applyFill="1" applyBorder="1" applyAlignment="1" applyProtection="1">
      <alignment horizontal="right" vertical="center"/>
      <protection locked="0"/>
    </xf>
    <xf numFmtId="182" fontId="14" fillId="0" borderId="32" xfId="0" applyNumberFormat="1" applyFont="1" applyFill="1" applyBorder="1" applyAlignment="1" applyProtection="1">
      <alignment horizontal="right" vertical="center"/>
      <protection locked="0"/>
    </xf>
    <xf numFmtId="0" fontId="69" fillId="0" borderId="12" xfId="0" applyFont="1" applyFill="1" applyBorder="1" applyAlignment="1" applyProtection="1">
      <alignment horizontal="distributed" vertical="center"/>
      <protection/>
    </xf>
    <xf numFmtId="0" fontId="11" fillId="0" borderId="31" xfId="0" applyFont="1" applyFill="1" applyBorder="1" applyAlignment="1" applyProtection="1">
      <alignment horizontal="distributed" vertical="center"/>
      <protection/>
    </xf>
    <xf numFmtId="0" fontId="29" fillId="0" borderId="0" xfId="0" applyFont="1" applyAlignment="1">
      <alignment horizontal="left" vertical="center"/>
    </xf>
    <xf numFmtId="0" fontId="11" fillId="0" borderId="31" xfId="0" applyFont="1" applyBorder="1" applyAlignment="1" applyProtection="1">
      <alignment horizontal="distributed" vertical="center"/>
      <protection/>
    </xf>
    <xf numFmtId="0" fontId="11" fillId="0" borderId="28" xfId="0" applyFont="1" applyBorder="1" applyAlignment="1" applyProtection="1">
      <alignment horizontal="distributed" vertical="center"/>
      <protection/>
    </xf>
    <xf numFmtId="182" fontId="11" fillId="0" borderId="0" xfId="0" applyNumberFormat="1" applyFont="1" applyFill="1" applyBorder="1" applyAlignment="1" applyProtection="1">
      <alignment vertical="center"/>
      <protection locked="0"/>
    </xf>
    <xf numFmtId="37" fontId="14" fillId="0" borderId="0" xfId="0" applyNumberFormat="1" applyFont="1" applyFill="1" applyBorder="1" applyAlignment="1" applyProtection="1">
      <alignment vertical="center"/>
      <protection locked="0"/>
    </xf>
    <xf numFmtId="37" fontId="11" fillId="0" borderId="19" xfId="0" applyNumberFormat="1" applyFont="1" applyFill="1" applyBorder="1" applyAlignment="1" applyProtection="1">
      <alignment vertical="center"/>
      <protection locked="0"/>
    </xf>
    <xf numFmtId="182" fontId="11" fillId="0" borderId="19" xfId="0" applyNumberFormat="1" applyFont="1" applyFill="1" applyBorder="1" applyAlignment="1" applyProtection="1">
      <alignment vertical="center"/>
      <protection locked="0"/>
    </xf>
    <xf numFmtId="189" fontId="17" fillId="0" borderId="45" xfId="0" applyNumberFormat="1" applyFont="1" applyFill="1" applyBorder="1" applyAlignment="1" applyProtection="1">
      <alignment horizontal="right" vertical="center"/>
      <protection/>
    </xf>
    <xf numFmtId="189" fontId="17" fillId="0" borderId="19" xfId="0" applyNumberFormat="1" applyFont="1" applyFill="1" applyBorder="1" applyAlignment="1" applyProtection="1">
      <alignment horizontal="right" vertical="center"/>
      <protection/>
    </xf>
    <xf numFmtId="189" fontId="17" fillId="0" borderId="19" xfId="0" applyNumberFormat="1" applyFont="1" applyFill="1" applyBorder="1" applyAlignment="1" applyProtection="1">
      <alignment horizontal="right" vertical="center"/>
      <protection locked="0"/>
    </xf>
    <xf numFmtId="188" fontId="10" fillId="0" borderId="0" xfId="0" applyNumberFormat="1" applyFont="1" applyFill="1" applyBorder="1" applyAlignment="1" applyProtection="1">
      <alignment vertical="center"/>
      <protection locked="0"/>
    </xf>
    <xf numFmtId="188" fontId="17" fillId="0" borderId="0" xfId="0" applyNumberFormat="1" applyFont="1" applyFill="1" applyBorder="1" applyAlignment="1">
      <alignment horizontal="right" vertical="center"/>
    </xf>
    <xf numFmtId="37" fontId="11" fillId="0" borderId="32" xfId="61" applyNumberFormat="1" applyFont="1" applyFill="1" applyBorder="1" applyAlignment="1" applyProtection="1">
      <alignment vertical="center"/>
      <protection locked="0"/>
    </xf>
    <xf numFmtId="1" fontId="11" fillId="0" borderId="0" xfId="61" applyFont="1" applyFill="1" applyBorder="1" applyAlignment="1" applyProtection="1">
      <alignment horizontal="right" vertical="center"/>
      <protection locked="0"/>
    </xf>
    <xf numFmtId="37" fontId="11" fillId="0" borderId="45" xfId="61" applyNumberFormat="1" applyFont="1" applyFill="1" applyBorder="1" applyAlignment="1" applyProtection="1">
      <alignment vertical="center"/>
      <protection locked="0"/>
    </xf>
    <xf numFmtId="37" fontId="69" fillId="0" borderId="19" xfId="61" applyNumberFormat="1" applyFont="1" applyFill="1" applyBorder="1" applyAlignment="1" applyProtection="1">
      <alignment vertical="center"/>
      <protection locked="0"/>
    </xf>
    <xf numFmtId="38" fontId="11" fillId="0" borderId="0" xfId="49" applyFont="1" applyFill="1" applyBorder="1" applyAlignment="1" applyProtection="1">
      <alignment horizontal="right" vertical="center"/>
      <protection locked="0"/>
    </xf>
    <xf numFmtId="38" fontId="11" fillId="0" borderId="0" xfId="49" applyFont="1" applyFill="1" applyBorder="1" applyAlignment="1" applyProtection="1">
      <alignment vertical="center"/>
      <protection locked="0"/>
    </xf>
    <xf numFmtId="0" fontId="14" fillId="0" borderId="0" xfId="62" applyFont="1" applyFill="1" applyBorder="1" applyAlignment="1" applyProtection="1">
      <alignment vertical="center"/>
      <protection locked="0"/>
    </xf>
    <xf numFmtId="189" fontId="11" fillId="0" borderId="0" xfId="0" applyNumberFormat="1" applyFont="1" applyFill="1" applyBorder="1" applyAlignment="1" applyProtection="1">
      <alignment horizontal="right" vertical="center"/>
      <protection/>
    </xf>
    <xf numFmtId="189" fontId="11" fillId="0" borderId="0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0" fontId="14" fillId="0" borderId="0" xfId="62" applyFont="1" applyFill="1" applyBorder="1" applyAlignment="1" applyProtection="1">
      <alignment horizontal="right" vertical="center"/>
      <protection locked="0"/>
    </xf>
    <xf numFmtId="37" fontId="11" fillId="0" borderId="0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37" fontId="11" fillId="0" borderId="32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 locked="0"/>
    </xf>
    <xf numFmtId="37" fontId="11" fillId="0" borderId="0" xfId="0" applyNumberFormat="1" applyFont="1" applyFill="1" applyBorder="1" applyAlignment="1" applyProtection="1">
      <alignment vertical="center"/>
      <protection hidden="1" locked="0"/>
    </xf>
    <xf numFmtId="189" fontId="14" fillId="0" borderId="45" xfId="0" applyNumberFormat="1" applyFont="1" applyFill="1" applyBorder="1" applyAlignment="1" applyProtection="1">
      <alignment vertical="center"/>
      <protection hidden="1"/>
    </xf>
    <xf numFmtId="189" fontId="14" fillId="0" borderId="19" xfId="0" applyNumberFormat="1" applyFont="1" applyFill="1" applyBorder="1" applyAlignment="1" applyProtection="1">
      <alignment vertical="center"/>
      <protection hidden="1"/>
    </xf>
    <xf numFmtId="189" fontId="14" fillId="0" borderId="19" xfId="0" applyNumberFormat="1" applyFont="1" applyFill="1" applyBorder="1" applyAlignment="1" applyProtection="1">
      <alignment horizontal="right" vertical="center"/>
      <protection hidden="1"/>
    </xf>
    <xf numFmtId="189" fontId="14" fillId="0" borderId="19" xfId="49" applyNumberFormat="1" applyFont="1" applyFill="1" applyBorder="1" applyAlignment="1" applyProtection="1">
      <alignment horizontal="right" vertical="center"/>
      <protection locked="0"/>
    </xf>
    <xf numFmtId="37" fontId="14" fillId="0" borderId="13" xfId="0" applyNumberFormat="1" applyFont="1" applyFill="1" applyBorder="1" applyAlignment="1" applyProtection="1">
      <alignment horizontal="right" vertical="center"/>
      <protection/>
    </xf>
    <xf numFmtId="193" fontId="11" fillId="0" borderId="0" xfId="61" applyNumberFormat="1" applyFont="1" applyFill="1" applyBorder="1" applyAlignment="1" applyProtection="1">
      <alignment horizontal="right" vertical="center"/>
      <protection/>
    </xf>
    <xf numFmtId="182" fontId="17" fillId="0" borderId="19" xfId="0" applyNumberFormat="1" applyFont="1" applyFill="1" applyBorder="1" applyAlignment="1">
      <alignment vertical="center"/>
    </xf>
    <xf numFmtId="182" fontId="14" fillId="0" borderId="0" xfId="0" applyNumberFormat="1" applyFont="1" applyFill="1" applyBorder="1" applyAlignment="1">
      <alignment vertical="center"/>
    </xf>
    <xf numFmtId="1" fontId="11" fillId="0" borderId="15" xfId="61" applyFont="1" applyFill="1" applyBorder="1" applyAlignment="1" applyProtection="1">
      <alignment horizontal="distributed" vertical="center" shrinkToFit="1"/>
      <protection/>
    </xf>
    <xf numFmtId="0" fontId="14" fillId="0" borderId="46" xfId="0" applyFont="1" applyFill="1" applyBorder="1" applyAlignment="1">
      <alignment horizontal="center" vertical="center" textRotation="255" wrapText="1" shrinkToFit="1"/>
    </xf>
    <xf numFmtId="0" fontId="24" fillId="0" borderId="30" xfId="0" applyFont="1" applyFill="1" applyBorder="1" applyAlignment="1" applyProtection="1">
      <alignment horizontal="distributed" vertical="center" wrapText="1" shrinkToFit="1"/>
      <protection/>
    </xf>
    <xf numFmtId="0" fontId="13" fillId="0" borderId="24" xfId="0" applyFont="1" applyFill="1" applyBorder="1" applyAlignment="1" applyProtection="1">
      <alignment horizontal="distributed" vertical="center"/>
      <protection/>
    </xf>
    <xf numFmtId="0" fontId="14" fillId="0" borderId="15" xfId="0" applyFont="1" applyFill="1" applyBorder="1" applyAlignment="1" applyProtection="1">
      <alignment vertical="center"/>
      <protection/>
    </xf>
    <xf numFmtId="1" fontId="11" fillId="0" borderId="40" xfId="61" applyFont="1" applyFill="1" applyBorder="1" applyAlignment="1" applyProtection="1">
      <alignment horizontal="distributed" vertical="center" shrinkToFit="1"/>
      <protection/>
    </xf>
    <xf numFmtId="0" fontId="11" fillId="0" borderId="40" xfId="0" applyFont="1" applyFill="1" applyBorder="1" applyAlignment="1" applyProtection="1">
      <alignment horizontal="distributed" vertical="center"/>
      <protection/>
    </xf>
    <xf numFmtId="0" fontId="14" fillId="0" borderId="17" xfId="0" applyFont="1" applyFill="1" applyBorder="1" applyAlignment="1" applyProtection="1">
      <alignment vertical="center"/>
      <protection/>
    </xf>
    <xf numFmtId="0" fontId="11" fillId="0" borderId="15" xfId="0" applyFont="1" applyFill="1" applyBorder="1" applyAlignment="1" applyProtection="1">
      <alignment vertical="center"/>
      <protection/>
    </xf>
    <xf numFmtId="0" fontId="11" fillId="0" borderId="26" xfId="0" applyFont="1" applyFill="1" applyBorder="1" applyAlignment="1" applyProtection="1">
      <alignment horizontal="center" vertical="center"/>
      <protection/>
    </xf>
    <xf numFmtId="0" fontId="7" fillId="0" borderId="15" xfId="0" applyFont="1" applyBorder="1" applyAlignment="1">
      <alignment horizontal="center" vertical="center" wrapText="1"/>
    </xf>
    <xf numFmtId="1" fontId="14" fillId="0" borderId="0" xfId="61" applyFont="1" applyFill="1" applyAlignment="1">
      <alignment vertical="center"/>
      <protection/>
    </xf>
    <xf numFmtId="0" fontId="11" fillId="0" borderId="0" xfId="0" applyFont="1" applyAlignment="1">
      <alignment vertical="center"/>
    </xf>
    <xf numFmtId="1" fontId="30" fillId="0" borderId="30" xfId="61" applyFont="1" applyFill="1" applyBorder="1" applyAlignment="1" applyProtection="1">
      <alignment horizontal="distributed" vertical="center" wrapText="1"/>
      <protection/>
    </xf>
    <xf numFmtId="1" fontId="30" fillId="0" borderId="30" xfId="61" applyFont="1" applyFill="1" applyBorder="1" applyAlignment="1" applyProtection="1">
      <alignment horizontal="distributed" vertical="center"/>
      <protection/>
    </xf>
    <xf numFmtId="0" fontId="25" fillId="0" borderId="14" xfId="0" applyFont="1" applyBorder="1" applyAlignment="1" applyProtection="1">
      <alignment horizontal="distributed" vertical="center"/>
      <protection/>
    </xf>
    <xf numFmtId="0" fontId="30" fillId="0" borderId="14" xfId="0" applyFont="1" applyBorder="1" applyAlignment="1" applyProtection="1">
      <alignment horizontal="distributed" vertical="center"/>
      <protection/>
    </xf>
    <xf numFmtId="0" fontId="25" fillId="0" borderId="47" xfId="0" applyFont="1" applyBorder="1" applyAlignment="1" applyProtection="1">
      <alignment horizontal="distributed" vertical="center"/>
      <protection/>
    </xf>
    <xf numFmtId="0" fontId="25" fillId="0" borderId="14" xfId="0" applyFont="1" applyFill="1" applyBorder="1" applyAlignment="1" applyProtection="1">
      <alignment horizontal="distributed" vertical="center"/>
      <protection/>
    </xf>
    <xf numFmtId="0" fontId="25" fillId="0" borderId="48" xfId="0" applyFont="1" applyBorder="1" applyAlignment="1" applyProtection="1">
      <alignment horizontal="distributed" vertical="center"/>
      <protection/>
    </xf>
    <xf numFmtId="0" fontId="16" fillId="0" borderId="0" xfId="0" applyFont="1" applyFill="1" applyBorder="1" applyAlignment="1">
      <alignment horizontal="left" vertical="center"/>
    </xf>
    <xf numFmtId="0" fontId="11" fillId="0" borderId="11" xfId="0" applyFont="1" applyBorder="1" applyAlignment="1" applyProtection="1">
      <alignment horizontal="distributed" vertical="center"/>
      <protection/>
    </xf>
    <xf numFmtId="0" fontId="11" fillId="0" borderId="0" xfId="0" applyFont="1" applyBorder="1" applyAlignment="1" applyProtection="1">
      <alignment horizontal="distributed" vertical="center"/>
      <protection/>
    </xf>
    <xf numFmtId="0" fontId="11" fillId="0" borderId="18" xfId="0" applyFont="1" applyBorder="1" applyAlignment="1" applyProtection="1">
      <alignment horizontal="distributed" vertical="center"/>
      <protection/>
    </xf>
    <xf numFmtId="0" fontId="11" fillId="0" borderId="11" xfId="0" applyFont="1" applyFill="1" applyBorder="1" applyAlignment="1" applyProtection="1">
      <alignment horizontal="distributed" vertical="center"/>
      <protection/>
    </xf>
    <xf numFmtId="0" fontId="24" fillId="0" borderId="15" xfId="0" applyFont="1" applyFill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17" fillId="0" borderId="0" xfId="0" applyFont="1" applyFill="1" applyAlignment="1" applyProtection="1">
      <alignment horizontal="left" vertical="center"/>
      <protection/>
    </xf>
    <xf numFmtId="0" fontId="7" fillId="0" borderId="0" xfId="0" applyFont="1" applyAlignment="1">
      <alignment vertical="center"/>
    </xf>
    <xf numFmtId="0" fontId="14" fillId="0" borderId="17" xfId="0" applyFont="1" applyFill="1" applyBorder="1" applyAlignment="1" applyProtection="1">
      <alignment horizontal="distributed" vertical="center"/>
      <protection/>
    </xf>
    <xf numFmtId="0" fontId="7" fillId="0" borderId="20" xfId="0" applyFont="1" applyBorder="1" applyAlignment="1">
      <alignment horizontal="distributed" vertical="center"/>
    </xf>
    <xf numFmtId="0" fontId="14" fillId="0" borderId="12" xfId="0" applyFont="1" applyFill="1" applyBorder="1" applyAlignment="1" applyProtection="1">
      <alignment horizontal="center" vertical="center"/>
      <protection/>
    </xf>
    <xf numFmtId="0" fontId="7" fillId="0" borderId="15" xfId="0" applyFont="1" applyBorder="1" applyAlignment="1">
      <alignment horizontal="center" vertical="center"/>
    </xf>
    <xf numFmtId="0" fontId="14" fillId="0" borderId="49" xfId="0" applyFont="1" applyFill="1" applyBorder="1" applyAlignment="1" applyProtection="1">
      <alignment horizontal="center" vertical="center"/>
      <protection/>
    </xf>
    <xf numFmtId="0" fontId="14" fillId="0" borderId="22" xfId="0" applyFont="1" applyFill="1" applyBorder="1" applyAlignment="1" applyProtection="1">
      <alignment horizontal="center" vertical="center"/>
      <protection/>
    </xf>
    <xf numFmtId="0" fontId="14" fillId="0" borderId="50" xfId="0" applyFont="1" applyFill="1" applyBorder="1" applyAlignment="1" applyProtection="1">
      <alignment horizontal="center" vertical="center"/>
      <protection/>
    </xf>
    <xf numFmtId="0" fontId="14" fillId="0" borderId="31" xfId="0" applyFont="1" applyFill="1" applyBorder="1" applyAlignment="1" applyProtection="1">
      <alignment horizontal="center" vertical="center"/>
      <protection/>
    </xf>
    <xf numFmtId="0" fontId="7" fillId="0" borderId="28" xfId="0" applyFont="1" applyBorder="1" applyAlignment="1">
      <alignment horizontal="center" vertical="center"/>
    </xf>
    <xf numFmtId="210" fontId="14" fillId="0" borderId="51" xfId="0" applyNumberFormat="1" applyFont="1" applyFill="1" applyBorder="1" applyAlignment="1" applyProtection="1">
      <alignment horizontal="right" vertical="center" wrapText="1"/>
      <protection/>
    </xf>
    <xf numFmtId="210" fontId="14" fillId="0" borderId="21" xfId="0" applyNumberFormat="1" applyFont="1" applyFill="1" applyBorder="1" applyAlignment="1" applyProtection="1">
      <alignment horizontal="right" vertical="center"/>
      <protection/>
    </xf>
    <xf numFmtId="3" fontId="14" fillId="0" borderId="51" xfId="0" applyNumberFormat="1" applyFont="1" applyFill="1" applyBorder="1" applyAlignment="1" applyProtection="1">
      <alignment horizontal="right" vertical="center"/>
      <protection/>
    </xf>
    <xf numFmtId="3" fontId="14" fillId="0" borderId="21" xfId="0" applyNumberFormat="1" applyFont="1" applyFill="1" applyBorder="1" applyAlignment="1" applyProtection="1">
      <alignment horizontal="right" vertical="center"/>
      <protection/>
    </xf>
    <xf numFmtId="1" fontId="11" fillId="0" borderId="26" xfId="61" applyFont="1" applyFill="1" applyBorder="1" applyAlignment="1" applyProtection="1">
      <alignment horizontal="distributed" vertical="center" wrapText="1" shrinkToFit="1"/>
      <protection/>
    </xf>
    <xf numFmtId="1" fontId="11" fillId="0" borderId="14" xfId="61" applyFont="1" applyFill="1" applyBorder="1" applyAlignment="1" applyProtection="1">
      <alignment horizontal="distributed" vertical="center" wrapText="1" shrinkToFit="1"/>
      <protection/>
    </xf>
    <xf numFmtId="1" fontId="11" fillId="0" borderId="15" xfId="61" applyFont="1" applyFill="1" applyBorder="1" applyAlignment="1" applyProtection="1">
      <alignment horizontal="distributed" vertical="center" wrapText="1" shrinkToFit="1"/>
      <protection/>
    </xf>
    <xf numFmtId="1" fontId="11" fillId="0" borderId="27" xfId="61" applyFont="1" applyFill="1" applyBorder="1" applyAlignment="1" applyProtection="1">
      <alignment horizontal="distributed" vertical="center" wrapText="1" shrinkToFit="1"/>
      <protection/>
    </xf>
    <xf numFmtId="1" fontId="11" fillId="0" borderId="13" xfId="61" applyFont="1" applyFill="1" applyBorder="1" applyAlignment="1" applyProtection="1">
      <alignment horizontal="distributed" vertical="center" wrapText="1" shrinkToFit="1"/>
      <protection/>
    </xf>
    <xf numFmtId="1" fontId="11" fillId="0" borderId="28" xfId="61" applyFont="1" applyFill="1" applyBorder="1" applyAlignment="1" applyProtection="1">
      <alignment horizontal="distributed" vertical="center" wrapText="1" shrinkToFit="1"/>
      <protection/>
    </xf>
    <xf numFmtId="1" fontId="11" fillId="0" borderId="52" xfId="61" applyFont="1" applyFill="1" applyBorder="1" applyAlignment="1" applyProtection="1">
      <alignment horizontal="center" vertical="center" shrinkToFit="1"/>
      <protection/>
    </xf>
    <xf numFmtId="1" fontId="11" fillId="0" borderId="53" xfId="61" applyFont="1" applyFill="1" applyBorder="1" applyAlignment="1" applyProtection="1">
      <alignment horizontal="center" vertical="center" shrinkToFit="1"/>
      <protection/>
    </xf>
    <xf numFmtId="1" fontId="11" fillId="0" borderId="41" xfId="61" applyFont="1" applyFill="1" applyBorder="1" applyAlignment="1" applyProtection="1">
      <alignment horizontal="center" vertical="center" shrinkToFit="1"/>
      <protection/>
    </xf>
    <xf numFmtId="1" fontId="11" fillId="0" borderId="49" xfId="61" applyFont="1" applyFill="1" applyBorder="1" applyAlignment="1" applyProtection="1">
      <alignment horizontal="center" vertical="center"/>
      <protection/>
    </xf>
    <xf numFmtId="1" fontId="11" fillId="0" borderId="22" xfId="61" applyFont="1" applyFill="1" applyBorder="1" applyAlignment="1" applyProtection="1">
      <alignment horizontal="center" vertical="center"/>
      <protection/>
    </xf>
    <xf numFmtId="1" fontId="11" fillId="0" borderId="50" xfId="61" applyFont="1" applyFill="1" applyBorder="1" applyAlignment="1" applyProtection="1">
      <alignment horizontal="center" vertical="center"/>
      <protection/>
    </xf>
    <xf numFmtId="1" fontId="11" fillId="0" borderId="12" xfId="61" applyFont="1" applyFill="1" applyBorder="1" applyAlignment="1" applyProtection="1">
      <alignment horizontal="distributed" vertical="center" shrinkToFit="1"/>
      <protection/>
    </xf>
    <xf numFmtId="1" fontId="18" fillId="0" borderId="15" xfId="61" applyFont="1" applyFill="1" applyBorder="1" applyAlignment="1">
      <alignment horizontal="distributed" vertical="center" shrinkToFit="1"/>
      <protection/>
    </xf>
    <xf numFmtId="1" fontId="11" fillId="0" borderId="17" xfId="61" applyFont="1" applyFill="1" applyBorder="1" applyAlignment="1" applyProtection="1">
      <alignment horizontal="center" vertical="center" wrapText="1"/>
      <protection/>
    </xf>
    <xf numFmtId="1" fontId="11" fillId="0" borderId="25" xfId="61" applyFont="1" applyFill="1" applyBorder="1" applyAlignment="1" applyProtection="1">
      <alignment horizontal="center" vertical="center"/>
      <protection/>
    </xf>
    <xf numFmtId="1" fontId="11" fillId="0" borderId="20" xfId="61" applyFont="1" applyFill="1" applyBorder="1" applyAlignment="1" applyProtection="1">
      <alignment horizontal="center" vertical="center"/>
      <protection/>
    </xf>
    <xf numFmtId="1" fontId="25" fillId="0" borderId="26" xfId="61" applyFont="1" applyFill="1" applyBorder="1" applyAlignment="1" applyProtection="1">
      <alignment horizontal="distributed" vertical="center" wrapText="1" shrinkToFit="1"/>
      <protection/>
    </xf>
    <xf numFmtId="1" fontId="25" fillId="0" borderId="14" xfId="61" applyFont="1" applyFill="1" applyBorder="1" applyAlignment="1" applyProtection="1">
      <alignment horizontal="distributed" vertical="center" wrapText="1" shrinkToFit="1"/>
      <protection/>
    </xf>
    <xf numFmtId="1" fontId="25" fillId="0" borderId="15" xfId="61" applyFont="1" applyFill="1" applyBorder="1" applyAlignment="1" applyProtection="1">
      <alignment horizontal="distributed" vertical="center" wrapText="1" shrinkToFit="1"/>
      <protection/>
    </xf>
    <xf numFmtId="1" fontId="11" fillId="0" borderId="40" xfId="61" applyFont="1" applyFill="1" applyBorder="1" applyAlignment="1" applyProtection="1">
      <alignment horizontal="distributed" vertical="center" shrinkToFit="1"/>
      <protection/>
    </xf>
    <xf numFmtId="1" fontId="10" fillId="0" borderId="0" xfId="61" applyFont="1" applyFill="1" applyAlignment="1" applyProtection="1">
      <alignment horizontal="left" vertical="center" wrapText="1"/>
      <protection/>
    </xf>
    <xf numFmtId="0" fontId="7" fillId="0" borderId="0" xfId="0" applyFont="1" applyFill="1" applyAlignment="1">
      <alignment horizontal="left" vertical="center" wrapText="1"/>
    </xf>
    <xf numFmtId="1" fontId="11" fillId="0" borderId="17" xfId="61" applyFont="1" applyFill="1" applyBorder="1" applyAlignment="1" applyProtection="1">
      <alignment horizontal="center" vertical="center"/>
      <protection/>
    </xf>
    <xf numFmtId="0" fontId="7" fillId="0" borderId="25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1" fontId="11" fillId="0" borderId="26" xfId="61" applyFont="1" applyFill="1" applyBorder="1" applyAlignment="1" applyProtection="1">
      <alignment horizontal="distributed" vertical="center" shrinkToFit="1"/>
      <protection/>
    </xf>
    <xf numFmtId="0" fontId="7" fillId="0" borderId="14" xfId="0" applyFont="1" applyFill="1" applyBorder="1" applyAlignment="1">
      <alignment horizontal="distributed" vertical="center" shrinkToFit="1"/>
    </xf>
    <xf numFmtId="0" fontId="7" fillId="0" borderId="15" xfId="0" applyFont="1" applyFill="1" applyBorder="1" applyAlignment="1">
      <alignment horizontal="distributed" vertical="center" shrinkToFit="1"/>
    </xf>
    <xf numFmtId="1" fontId="13" fillId="0" borderId="26" xfId="61" applyFont="1" applyFill="1" applyBorder="1" applyAlignment="1" applyProtection="1">
      <alignment horizontal="distributed" vertical="center" wrapText="1" shrinkToFit="1"/>
      <protection/>
    </xf>
    <xf numFmtId="1" fontId="13" fillId="0" borderId="14" xfId="61" applyFont="1" applyFill="1" applyBorder="1" applyAlignment="1" applyProtection="1">
      <alignment horizontal="distributed" vertical="center" wrapText="1" shrinkToFit="1"/>
      <protection/>
    </xf>
    <xf numFmtId="1" fontId="13" fillId="0" borderId="15" xfId="61" applyFont="1" applyFill="1" applyBorder="1" applyAlignment="1" applyProtection="1">
      <alignment horizontal="distributed" vertical="center" wrapText="1" shrinkToFit="1"/>
      <protection/>
    </xf>
    <xf numFmtId="0" fontId="11" fillId="0" borderId="12" xfId="0" applyFont="1" applyFill="1" applyBorder="1" applyAlignment="1" applyProtection="1">
      <alignment horizontal="distributed" vertical="center" wrapText="1"/>
      <protection/>
    </xf>
    <xf numFmtId="0" fontId="7" fillId="0" borderId="15" xfId="0" applyFont="1" applyFill="1" applyBorder="1" applyAlignment="1">
      <alignment horizontal="distributed" vertical="center" wrapText="1"/>
    </xf>
    <xf numFmtId="0" fontId="11" fillId="0" borderId="36" xfId="0" applyFont="1" applyFill="1" applyBorder="1" applyAlignment="1" applyProtection="1">
      <alignment horizontal="distributed" vertical="center" wrapText="1"/>
      <protection/>
    </xf>
    <xf numFmtId="0" fontId="7" fillId="0" borderId="20" xfId="0" applyFont="1" applyFill="1" applyBorder="1" applyAlignment="1">
      <alignment horizontal="distributed" vertical="center" wrapText="1"/>
    </xf>
    <xf numFmtId="0" fontId="11" fillId="0" borderId="54" xfId="0" applyFont="1" applyFill="1" applyBorder="1" applyAlignment="1" applyProtection="1">
      <alignment horizontal="distributed" vertical="center" wrapText="1"/>
      <protection/>
    </xf>
    <xf numFmtId="0" fontId="14" fillId="0" borderId="30" xfId="0" applyFont="1" applyFill="1" applyBorder="1" applyAlignment="1">
      <alignment horizontal="distributed" vertical="center" wrapText="1"/>
    </xf>
    <xf numFmtId="0" fontId="14" fillId="0" borderId="39" xfId="0" applyFont="1" applyFill="1" applyBorder="1" applyAlignment="1">
      <alignment horizontal="distributed" vertical="center" wrapText="1"/>
    </xf>
    <xf numFmtId="0" fontId="11" fillId="0" borderId="12" xfId="0" applyFont="1" applyFill="1" applyBorder="1" applyAlignment="1" applyProtection="1">
      <alignment horizontal="distributed" vertical="center"/>
      <protection/>
    </xf>
    <xf numFmtId="0" fontId="7" fillId="0" borderId="15" xfId="0" applyFont="1" applyFill="1" applyBorder="1" applyAlignment="1">
      <alignment horizontal="distributed" vertical="center"/>
    </xf>
    <xf numFmtId="0" fontId="11" fillId="0" borderId="52" xfId="0" applyFont="1" applyFill="1" applyBorder="1" applyAlignment="1" applyProtection="1">
      <alignment horizontal="center" vertical="center"/>
      <protection/>
    </xf>
    <xf numFmtId="0" fontId="11" fillId="0" borderId="53" xfId="0" applyFont="1" applyFill="1" applyBorder="1" applyAlignment="1" applyProtection="1">
      <alignment horizontal="center" vertical="center"/>
      <protection/>
    </xf>
    <xf numFmtId="0" fontId="11" fillId="0" borderId="41" xfId="0" applyFont="1" applyFill="1" applyBorder="1" applyAlignment="1" applyProtection="1">
      <alignment horizontal="center" vertical="center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0" fontId="11" fillId="0" borderId="25" xfId="0" applyFont="1" applyFill="1" applyBorder="1" applyAlignment="1" applyProtection="1">
      <alignment horizontal="center" vertical="center" wrapText="1"/>
      <protection/>
    </xf>
    <xf numFmtId="0" fontId="11" fillId="0" borderId="20" xfId="0" applyFont="1" applyFill="1" applyBorder="1" applyAlignment="1" applyProtection="1">
      <alignment horizontal="center" vertical="center" wrapText="1"/>
      <protection/>
    </xf>
    <xf numFmtId="0" fontId="11" fillId="0" borderId="26" xfId="0" applyFont="1" applyFill="1" applyBorder="1" applyAlignment="1" applyProtection="1">
      <alignment horizontal="distributed" vertical="center" wrapText="1"/>
      <protection/>
    </xf>
    <xf numFmtId="0" fontId="11" fillId="0" borderId="14" xfId="0" applyFont="1" applyFill="1" applyBorder="1" applyAlignment="1" applyProtection="1">
      <alignment horizontal="distributed" vertical="center" wrapText="1"/>
      <protection/>
    </xf>
    <xf numFmtId="0" fontId="11" fillId="0" borderId="15" xfId="0" applyFont="1" applyFill="1" applyBorder="1" applyAlignment="1" applyProtection="1">
      <alignment horizontal="distributed" vertical="center" wrapText="1"/>
      <protection/>
    </xf>
    <xf numFmtId="0" fontId="25" fillId="0" borderId="33" xfId="0" applyFont="1" applyFill="1" applyBorder="1" applyAlignment="1" applyProtection="1">
      <alignment horizontal="distributed" vertical="center" wrapText="1"/>
      <protection/>
    </xf>
    <xf numFmtId="0" fontId="25" fillId="0" borderId="55" xfId="0" applyFont="1" applyFill="1" applyBorder="1" applyAlignment="1" applyProtection="1">
      <alignment horizontal="distributed" vertical="center" wrapText="1"/>
      <protection/>
    </xf>
    <xf numFmtId="0" fontId="11" fillId="0" borderId="49" xfId="0" applyFont="1" applyFill="1" applyBorder="1" applyAlignment="1" applyProtection="1">
      <alignment horizontal="center" vertical="center"/>
      <protection/>
    </xf>
    <xf numFmtId="0" fontId="11" fillId="0" borderId="22" xfId="0" applyFont="1" applyFill="1" applyBorder="1" applyAlignment="1" applyProtection="1">
      <alignment horizontal="center" vertical="center"/>
      <protection/>
    </xf>
    <xf numFmtId="0" fontId="11" fillId="0" borderId="50" xfId="0" applyFont="1" applyFill="1" applyBorder="1" applyAlignment="1" applyProtection="1">
      <alignment horizontal="center" vertical="center"/>
      <protection/>
    </xf>
    <xf numFmtId="0" fontId="11" fillId="0" borderId="56" xfId="0" applyFont="1" applyFill="1" applyBorder="1" applyAlignment="1" applyProtection="1">
      <alignment horizontal="center" vertical="center"/>
      <protection/>
    </xf>
    <xf numFmtId="0" fontId="11" fillId="0" borderId="31" xfId="0" applyFont="1" applyFill="1" applyBorder="1" applyAlignment="1" applyProtection="1">
      <alignment horizontal="distributed" vertical="center" wrapText="1"/>
      <protection/>
    </xf>
    <xf numFmtId="0" fontId="11" fillId="0" borderId="28" xfId="0" applyFont="1" applyFill="1" applyBorder="1" applyAlignment="1" applyProtection="1">
      <alignment horizontal="distributed" vertical="center" wrapText="1"/>
      <protection/>
    </xf>
    <xf numFmtId="0" fontId="11" fillId="0" borderId="57" xfId="0" applyFont="1" applyFill="1" applyBorder="1" applyAlignment="1" applyProtection="1">
      <alignment horizontal="center" vertical="center"/>
      <protection/>
    </xf>
    <xf numFmtId="0" fontId="11" fillId="0" borderId="58" xfId="0" applyFont="1" applyFill="1" applyBorder="1" applyAlignment="1" applyProtection="1">
      <alignment horizontal="center" vertical="center"/>
      <protection/>
    </xf>
    <xf numFmtId="0" fontId="11" fillId="0" borderId="54" xfId="0" applyFont="1" applyFill="1" applyBorder="1" applyAlignment="1" applyProtection="1">
      <alignment horizontal="center" vertical="center" wrapText="1"/>
      <protection/>
    </xf>
    <xf numFmtId="0" fontId="11" fillId="0" borderId="30" xfId="0" applyFont="1" applyFill="1" applyBorder="1" applyAlignment="1" applyProtection="1">
      <alignment horizontal="center" vertical="center" wrapText="1"/>
      <protection/>
    </xf>
    <xf numFmtId="0" fontId="11" fillId="0" borderId="39" xfId="0" applyFont="1" applyFill="1" applyBorder="1" applyAlignment="1" applyProtection="1">
      <alignment horizontal="center" vertical="center" wrapText="1"/>
      <protection/>
    </xf>
    <xf numFmtId="0" fontId="11" fillId="0" borderId="27" xfId="0" applyFont="1" applyFill="1" applyBorder="1" applyAlignment="1" applyProtection="1">
      <alignment horizontal="center" vertical="center"/>
      <protection/>
    </xf>
    <xf numFmtId="0" fontId="11" fillId="0" borderId="16" xfId="0" applyFont="1" applyFill="1" applyBorder="1" applyAlignment="1" applyProtection="1">
      <alignment horizontal="center" vertical="center"/>
      <protection/>
    </xf>
    <xf numFmtId="0" fontId="11" fillId="0" borderId="49" xfId="0" applyFont="1" applyFill="1" applyBorder="1" applyAlignment="1" applyProtection="1">
      <alignment horizontal="distributed" vertical="center"/>
      <protection/>
    </xf>
    <xf numFmtId="0" fontId="11" fillId="0" borderId="22" xfId="0" applyFont="1" applyFill="1" applyBorder="1" applyAlignment="1" applyProtection="1">
      <alignment horizontal="distributed" vertical="center"/>
      <protection/>
    </xf>
    <xf numFmtId="0" fontId="11" fillId="0" borderId="50" xfId="0" applyFont="1" applyFill="1" applyBorder="1" applyAlignment="1" applyProtection="1">
      <alignment horizontal="distributed" vertical="center"/>
      <protection/>
    </xf>
    <xf numFmtId="0" fontId="11" fillId="0" borderId="16" xfId="0" applyFont="1" applyFill="1" applyBorder="1" applyAlignment="1" applyProtection="1">
      <alignment horizontal="distributed" vertical="center" wrapText="1"/>
      <protection/>
    </xf>
    <xf numFmtId="0" fontId="14" fillId="0" borderId="0" xfId="0" applyFont="1" applyFill="1" applyBorder="1" applyAlignment="1">
      <alignment horizontal="distributed" vertical="center" wrapText="1"/>
    </xf>
    <xf numFmtId="0" fontId="14" fillId="0" borderId="18" xfId="0" applyFont="1" applyFill="1" applyBorder="1" applyAlignment="1">
      <alignment horizontal="distributed" vertical="center" wrapText="1"/>
    </xf>
    <xf numFmtId="0" fontId="11" fillId="0" borderId="24" xfId="0" applyFont="1" applyFill="1" applyBorder="1" applyAlignment="1" applyProtection="1">
      <alignment horizontal="center" vertical="center"/>
      <protection/>
    </xf>
    <xf numFmtId="0" fontId="11" fillId="0" borderId="59" xfId="0" applyFont="1" applyFill="1" applyBorder="1" applyAlignment="1" applyProtection="1">
      <alignment horizontal="distributed" vertical="center" wrapText="1"/>
      <protection/>
    </xf>
    <xf numFmtId="0" fontId="11" fillId="0" borderId="60" xfId="0" applyFont="1" applyFill="1" applyBorder="1" applyAlignment="1" applyProtection="1">
      <alignment horizontal="distributed" vertical="center" wrapText="1"/>
      <protection/>
    </xf>
    <xf numFmtId="0" fontId="11" fillId="0" borderId="13" xfId="0" applyFont="1" applyFill="1" applyBorder="1" applyAlignment="1" applyProtection="1">
      <alignment horizontal="distributed" vertical="center" wrapText="1"/>
      <protection/>
    </xf>
    <xf numFmtId="0" fontId="7" fillId="0" borderId="13" xfId="0" applyFont="1" applyBorder="1" applyAlignment="1">
      <alignment horizontal="distributed" vertical="center" wrapText="1"/>
    </xf>
    <xf numFmtId="0" fontId="14" fillId="0" borderId="13" xfId="0" applyFont="1" applyFill="1" applyBorder="1" applyAlignment="1" applyProtection="1">
      <alignment horizontal="center" vertical="center"/>
      <protection/>
    </xf>
    <xf numFmtId="0" fontId="14" fillId="0" borderId="25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26" xfId="0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 horizontal="center" vertical="center" wrapText="1"/>
      <protection/>
    </xf>
    <xf numFmtId="0" fontId="14" fillId="0" borderId="15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Border="1" applyAlignment="1">
      <alignment horizontal="distributed" vertical="center" wrapText="1"/>
    </xf>
    <xf numFmtId="0" fontId="11" fillId="0" borderId="26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17" xfId="0" applyFont="1" applyFill="1" applyBorder="1" applyAlignment="1" applyProtection="1">
      <alignment horizontal="center" vertical="center" wrapText="1"/>
      <protection/>
    </xf>
    <xf numFmtId="0" fontId="14" fillId="0" borderId="13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14" fillId="0" borderId="28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1" fillId="0" borderId="14" xfId="0" applyFont="1" applyFill="1" applyBorder="1" applyAlignment="1" applyProtection="1">
      <alignment horizontal="distributed" vertical="center"/>
      <protection/>
    </xf>
    <xf numFmtId="0" fontId="11" fillId="0" borderId="15" xfId="0" applyFont="1" applyFill="1" applyBorder="1" applyAlignment="1" applyProtection="1">
      <alignment horizontal="distributed" vertical="center"/>
      <protection/>
    </xf>
    <xf numFmtId="0" fontId="11" fillId="0" borderId="14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26" fillId="0" borderId="26" xfId="0" applyFont="1" applyFill="1" applyBorder="1" applyAlignment="1" applyProtection="1">
      <alignment horizontal="left" vertical="center" wrapText="1"/>
      <protection/>
    </xf>
    <xf numFmtId="0" fontId="27" fillId="0" borderId="14" xfId="0" applyFont="1" applyBorder="1" applyAlignment="1">
      <alignment horizontal="left" vertical="center" wrapText="1"/>
    </xf>
    <xf numFmtId="0" fontId="27" fillId="0" borderId="15" xfId="0" applyFont="1" applyBorder="1" applyAlignment="1">
      <alignment horizontal="left" vertical="center" wrapText="1"/>
    </xf>
    <xf numFmtId="0" fontId="7" fillId="0" borderId="25" xfId="0" applyFont="1" applyBorder="1" applyAlignment="1">
      <alignment vertical="center"/>
    </xf>
    <xf numFmtId="0" fontId="11" fillId="0" borderId="25" xfId="0" applyFont="1" applyFill="1" applyBorder="1" applyAlignment="1" applyProtection="1">
      <alignment horizontal="center" vertical="center"/>
      <protection/>
    </xf>
    <xf numFmtId="0" fontId="7" fillId="0" borderId="14" xfId="0" applyFont="1" applyBorder="1" applyAlignment="1">
      <alignment horizontal="center" vertical="center" wrapText="1"/>
    </xf>
    <xf numFmtId="0" fontId="11" fillId="0" borderId="25" xfId="0" applyFont="1" applyFill="1" applyBorder="1" applyAlignment="1" applyProtection="1">
      <alignment horizontal="distributed" vertical="center" wrapText="1"/>
      <protection/>
    </xf>
    <xf numFmtId="0" fontId="7" fillId="0" borderId="25" xfId="0" applyFont="1" applyBorder="1" applyAlignment="1">
      <alignment horizontal="distributed" vertical="center" wrapText="1"/>
    </xf>
    <xf numFmtId="0" fontId="14" fillId="0" borderId="16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11" fillId="0" borderId="12" xfId="0" applyFont="1" applyFill="1" applyBorder="1" applyAlignment="1" applyProtection="1">
      <alignment horizontal="distributed" vertical="center" textRotation="255"/>
      <protection/>
    </xf>
    <xf numFmtId="0" fontId="7" fillId="0" borderId="14" xfId="0" applyFont="1" applyFill="1" applyBorder="1" applyAlignment="1">
      <alignment horizontal="distributed" vertical="center" textRotation="255"/>
    </xf>
    <xf numFmtId="0" fontId="7" fillId="0" borderId="15" xfId="0" applyFont="1" applyFill="1" applyBorder="1" applyAlignment="1">
      <alignment horizontal="distributed" vertical="center" textRotation="255"/>
    </xf>
    <xf numFmtId="0" fontId="11" fillId="0" borderId="40" xfId="0" applyFont="1" applyFill="1" applyBorder="1" applyAlignment="1" applyProtection="1">
      <alignment horizontal="center" vertical="center"/>
      <protection/>
    </xf>
    <xf numFmtId="0" fontId="11" fillId="0" borderId="31" xfId="0" applyFont="1" applyFill="1" applyBorder="1" applyAlignment="1" applyProtection="1">
      <alignment horizontal="center" vertical="center"/>
      <protection/>
    </xf>
    <xf numFmtId="0" fontId="11" fillId="0" borderId="11" xfId="0" applyFont="1" applyFill="1" applyBorder="1" applyAlignment="1" applyProtection="1">
      <alignment horizontal="center" vertical="center"/>
      <protection/>
    </xf>
    <xf numFmtId="0" fontId="14" fillId="0" borderId="61" xfId="0" applyFont="1" applyFill="1" applyBorder="1" applyAlignment="1">
      <alignment horizontal="distributed" vertical="center" wrapText="1"/>
    </xf>
    <xf numFmtId="0" fontId="14" fillId="0" borderId="46" xfId="0" applyFont="1" applyFill="1" applyBorder="1" applyAlignment="1">
      <alignment horizontal="distributed" vertical="center" wrapText="1"/>
    </xf>
    <xf numFmtId="0" fontId="14" fillId="0" borderId="44" xfId="0" applyFont="1" applyFill="1" applyBorder="1" applyAlignment="1">
      <alignment horizontal="distributed" vertical="center" wrapText="1"/>
    </xf>
    <xf numFmtId="0" fontId="10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>
      <alignment vertical="center"/>
    </xf>
    <xf numFmtId="0" fontId="14" fillId="0" borderId="59" xfId="0" applyFont="1" applyFill="1" applyBorder="1" applyAlignment="1">
      <alignment horizontal="center" vertical="center" textRotation="255" wrapText="1" shrinkToFit="1"/>
    </xf>
    <xf numFmtId="0" fontId="14" fillId="0" borderId="60" xfId="0" applyFont="1" applyFill="1" applyBorder="1" applyAlignment="1">
      <alignment horizontal="center" vertical="center" textRotation="255" wrapText="1" shrinkToFit="1"/>
    </xf>
    <xf numFmtId="0" fontId="20" fillId="0" borderId="59" xfId="0" applyFont="1" applyFill="1" applyBorder="1" applyAlignment="1">
      <alignment horizontal="center" vertical="center" textRotation="255" wrapText="1" shrinkToFit="1"/>
    </xf>
    <xf numFmtId="0" fontId="20" fillId="0" borderId="60" xfId="0" applyFont="1" applyFill="1" applyBorder="1" applyAlignment="1">
      <alignment horizontal="center" vertical="center" textRotation="255" wrapText="1" shrinkToFit="1"/>
    </xf>
    <xf numFmtId="0" fontId="14" fillId="0" borderId="62" xfId="0" applyFont="1" applyFill="1" applyBorder="1" applyAlignment="1">
      <alignment horizontal="center" vertical="center"/>
    </xf>
    <xf numFmtId="0" fontId="14" fillId="0" borderId="61" xfId="0" applyFont="1" applyFill="1" applyBorder="1" applyAlignment="1">
      <alignment horizontal="center" vertical="center"/>
    </xf>
    <xf numFmtId="0" fontId="14" fillId="0" borderId="63" xfId="0" applyFont="1" applyFill="1" applyBorder="1" applyAlignment="1">
      <alignment horizontal="distributed" vertical="center" wrapText="1"/>
    </xf>
    <xf numFmtId="0" fontId="14" fillId="0" borderId="62" xfId="0" applyFont="1" applyFill="1" applyBorder="1" applyAlignment="1">
      <alignment horizontal="distributed" vertical="center" wrapText="1"/>
    </xf>
    <xf numFmtId="0" fontId="14" fillId="0" borderId="64" xfId="0" applyFont="1" applyFill="1" applyBorder="1" applyAlignment="1">
      <alignment horizontal="center" vertical="center" textRotation="255" wrapText="1"/>
    </xf>
    <xf numFmtId="0" fontId="7" fillId="0" borderId="30" xfId="0" applyFont="1" applyFill="1" applyBorder="1" applyAlignment="1">
      <alignment horizontal="center" vertical="center" textRotation="255" wrapText="1"/>
    </xf>
    <xf numFmtId="0" fontId="7" fillId="0" borderId="65" xfId="0" applyFont="1" applyFill="1" applyBorder="1" applyAlignment="1">
      <alignment horizontal="center" vertical="center" textRotation="255" wrapText="1"/>
    </xf>
    <xf numFmtId="0" fontId="14" fillId="0" borderId="59" xfId="0" applyFont="1" applyFill="1" applyBorder="1" applyAlignment="1">
      <alignment horizontal="center" vertical="center" textRotation="255" wrapText="1"/>
    </xf>
    <xf numFmtId="0" fontId="7" fillId="0" borderId="60" xfId="0" applyFont="1" applyFill="1" applyBorder="1" applyAlignment="1">
      <alignment horizontal="center" vertical="center" textRotation="255" wrapText="1"/>
    </xf>
    <xf numFmtId="0" fontId="14" fillId="0" borderId="33" xfId="0" applyFont="1" applyFill="1" applyBorder="1" applyAlignment="1">
      <alignment horizontal="center" vertical="center" textRotation="255" wrapText="1"/>
    </xf>
    <xf numFmtId="0" fontId="14" fillId="0" borderId="55" xfId="0" applyFont="1" applyFill="1" applyBorder="1" applyAlignment="1">
      <alignment horizontal="center" vertical="center" textRotation="255" wrapText="1"/>
    </xf>
    <xf numFmtId="0" fontId="14" fillId="0" borderId="33" xfId="0" applyFont="1" applyFill="1" applyBorder="1" applyAlignment="1">
      <alignment horizontal="center" vertical="center" textRotation="255" wrapText="1" shrinkToFit="1"/>
    </xf>
    <xf numFmtId="0" fontId="14" fillId="0" borderId="55" xfId="0" applyFont="1" applyFill="1" applyBorder="1" applyAlignment="1">
      <alignment horizontal="center" vertical="center" textRotation="255" wrapText="1" shrinkToFit="1"/>
    </xf>
    <xf numFmtId="189" fontId="14" fillId="0" borderId="66" xfId="0" applyNumberFormat="1" applyFont="1" applyFill="1" applyBorder="1" applyAlignment="1" applyProtection="1">
      <alignment horizontal="center" vertical="center" textRotation="255" wrapText="1"/>
      <protection/>
    </xf>
    <xf numFmtId="189" fontId="14" fillId="0" borderId="65" xfId="0" applyNumberFormat="1" applyFont="1" applyFill="1" applyBorder="1" applyAlignment="1" applyProtection="1">
      <alignment horizontal="center" vertical="center" textRotation="255" wrapText="1"/>
      <protection/>
    </xf>
    <xf numFmtId="0" fontId="14" fillId="0" borderId="66" xfId="0" applyFont="1" applyFill="1" applyBorder="1" applyAlignment="1">
      <alignment horizontal="center" vertical="center" textRotation="255" wrapText="1"/>
    </xf>
    <xf numFmtId="0" fontId="14" fillId="0" borderId="46" xfId="0" applyNumberFormat="1" applyFont="1" applyFill="1" applyBorder="1" applyAlignment="1" applyProtection="1">
      <alignment horizontal="distributed" vertical="center" wrapText="1"/>
      <protection/>
    </xf>
    <xf numFmtId="0" fontId="14" fillId="0" borderId="61" xfId="0" applyNumberFormat="1" applyFont="1" applyFill="1" applyBorder="1" applyAlignment="1" applyProtection="1">
      <alignment horizontal="distributed" vertical="center" wrapText="1"/>
      <protection/>
    </xf>
    <xf numFmtId="0" fontId="14" fillId="0" borderId="44" xfId="0" applyNumberFormat="1" applyFont="1" applyFill="1" applyBorder="1" applyAlignment="1" applyProtection="1">
      <alignment horizontal="distributed" vertical="center" wrapText="1"/>
      <protection/>
    </xf>
    <xf numFmtId="0" fontId="20" fillId="0" borderId="60" xfId="0" applyFont="1" applyFill="1" applyBorder="1" applyAlignment="1">
      <alignment vertical="center" textRotation="255"/>
    </xf>
    <xf numFmtId="0" fontId="27" fillId="0" borderId="59" xfId="0" applyFont="1" applyFill="1" applyBorder="1" applyAlignment="1">
      <alignment horizontal="center" vertical="center" textRotation="255" wrapText="1" shrinkToFit="1"/>
    </xf>
    <xf numFmtId="0" fontId="27" fillId="0" borderId="60" xfId="0" applyFont="1" applyFill="1" applyBorder="1" applyAlignment="1">
      <alignment horizontal="center" vertical="center" textRotation="255" wrapText="1" shrinkToFit="1"/>
    </xf>
    <xf numFmtId="0" fontId="14" fillId="0" borderId="66" xfId="0" applyFont="1" applyFill="1" applyBorder="1" applyAlignment="1">
      <alignment horizontal="center" vertical="center" textRotation="255" wrapText="1" shrinkToFit="1"/>
    </xf>
    <xf numFmtId="0" fontId="14" fillId="0" borderId="65" xfId="0" applyFont="1" applyFill="1" applyBorder="1" applyAlignment="1">
      <alignment horizontal="center" vertical="center" textRotation="255" wrapText="1" shrinkToFit="1"/>
    </xf>
    <xf numFmtId="0" fontId="11" fillId="0" borderId="29" xfId="0" applyFont="1" applyFill="1" applyBorder="1" applyAlignment="1" applyProtection="1">
      <alignment horizontal="center" vertical="center"/>
      <protection/>
    </xf>
    <xf numFmtId="0" fontId="11" fillId="0" borderId="67" xfId="0" applyFont="1" applyFill="1" applyBorder="1" applyAlignment="1" applyProtection="1">
      <alignment horizontal="center" vertical="center"/>
      <protection/>
    </xf>
    <xf numFmtId="0" fontId="11" fillId="0" borderId="51" xfId="0" applyFont="1" applyFill="1" applyBorder="1" applyAlignment="1" applyProtection="1">
      <alignment horizontal="center" vertical="center"/>
      <protection/>
    </xf>
    <xf numFmtId="0" fontId="11" fillId="0" borderId="68" xfId="0" applyFont="1" applyFill="1" applyBorder="1" applyAlignment="1" applyProtection="1">
      <alignment horizontal="center" vertical="center"/>
      <protection/>
    </xf>
    <xf numFmtId="0" fontId="11" fillId="0" borderId="69" xfId="0" applyFont="1" applyFill="1" applyBorder="1" applyAlignment="1" applyProtection="1">
      <alignment horizontal="center" vertical="center"/>
      <protection/>
    </xf>
    <xf numFmtId="0" fontId="11" fillId="0" borderId="70" xfId="0" applyFont="1" applyFill="1" applyBorder="1" applyAlignment="1" applyProtection="1">
      <alignment horizontal="center" vertical="center"/>
      <protection/>
    </xf>
    <xf numFmtId="0" fontId="11" fillId="0" borderId="71" xfId="0" applyFont="1" applyFill="1" applyBorder="1" applyAlignment="1" applyProtection="1">
      <alignment horizontal="center" vertical="center"/>
      <protection/>
    </xf>
    <xf numFmtId="0" fontId="14" fillId="0" borderId="69" xfId="0" applyFont="1" applyFill="1" applyBorder="1" applyAlignment="1">
      <alignment horizontal="center" vertical="center"/>
    </xf>
    <xf numFmtId="0" fontId="14" fillId="0" borderId="70" xfId="0" applyFont="1" applyFill="1" applyBorder="1" applyAlignment="1">
      <alignment horizontal="center" vertical="center"/>
    </xf>
    <xf numFmtId="177" fontId="11" fillId="0" borderId="32" xfId="0" applyNumberFormat="1" applyFont="1" applyFill="1" applyBorder="1" applyAlignment="1" applyProtection="1">
      <alignment horizontal="right" vertical="center"/>
      <protection locked="0"/>
    </xf>
    <xf numFmtId="177" fontId="11" fillId="0" borderId="0" xfId="0" applyNumberFormat="1" applyFont="1" applyFill="1" applyBorder="1" applyAlignment="1" applyProtection="1">
      <alignment horizontal="right" vertical="center"/>
      <protection locked="0"/>
    </xf>
    <xf numFmtId="177" fontId="11" fillId="0" borderId="45" xfId="0" applyNumberFormat="1" applyFont="1" applyFill="1" applyBorder="1" applyAlignment="1" applyProtection="1">
      <alignment horizontal="right" vertical="center"/>
      <protection locked="0"/>
    </xf>
    <xf numFmtId="177" fontId="11" fillId="0" borderId="19" xfId="0" applyNumberFormat="1" applyFont="1" applyFill="1" applyBorder="1" applyAlignment="1" applyProtection="1">
      <alignment horizontal="right" vertical="center"/>
      <protection locked="0"/>
    </xf>
    <xf numFmtId="0" fontId="11" fillId="0" borderId="36" xfId="0" applyFont="1" applyBorder="1" applyAlignment="1" applyProtection="1">
      <alignment horizontal="distributed" vertical="center" wrapText="1"/>
      <protection/>
    </xf>
    <xf numFmtId="0" fontId="11" fillId="0" borderId="25" xfId="0" applyFont="1" applyBorder="1" applyAlignment="1" applyProtection="1">
      <alignment horizontal="distributed" vertical="center" wrapText="1"/>
      <protection/>
    </xf>
    <xf numFmtId="0" fontId="11" fillId="0" borderId="20" xfId="0" applyFont="1" applyBorder="1" applyAlignment="1" applyProtection="1">
      <alignment horizontal="distributed" vertical="center" wrapText="1"/>
      <protection/>
    </xf>
    <xf numFmtId="0" fontId="25" fillId="0" borderId="36" xfId="0" applyFont="1" applyBorder="1" applyAlignment="1" applyProtection="1">
      <alignment horizontal="distributed" vertical="center" wrapText="1"/>
      <protection/>
    </xf>
    <xf numFmtId="0" fontId="25" fillId="0" borderId="25" xfId="0" applyFont="1" applyBorder="1" applyAlignment="1" applyProtection="1">
      <alignment horizontal="distributed" vertical="center" wrapText="1"/>
      <protection/>
    </xf>
    <xf numFmtId="0" fontId="25" fillId="0" borderId="20" xfId="0" applyFont="1" applyBorder="1" applyAlignment="1" applyProtection="1">
      <alignment horizontal="distributed" vertical="center" wrapText="1"/>
      <protection/>
    </xf>
    <xf numFmtId="0" fontId="11" fillId="0" borderId="17" xfId="0" applyFont="1" applyFill="1" applyBorder="1" applyAlignment="1" applyProtection="1">
      <alignment horizontal="center" vertical="center"/>
      <protection/>
    </xf>
    <xf numFmtId="0" fontId="11" fillId="0" borderId="18" xfId="0" applyFont="1" applyFill="1" applyBorder="1" applyAlignment="1" applyProtection="1">
      <alignment horizontal="center" vertical="center"/>
      <protection/>
    </xf>
    <xf numFmtId="0" fontId="11" fillId="0" borderId="20" xfId="0" applyFont="1" applyFill="1" applyBorder="1" applyAlignment="1" applyProtection="1">
      <alignment horizontal="center" vertical="center"/>
      <protection/>
    </xf>
    <xf numFmtId="0" fontId="69" fillId="0" borderId="53" xfId="0" applyFont="1" applyFill="1" applyBorder="1" applyAlignment="1" applyProtection="1">
      <alignment horizontal="distributed" vertical="center"/>
      <protection/>
    </xf>
    <xf numFmtId="0" fontId="69" fillId="0" borderId="41" xfId="0" applyFont="1" applyFill="1" applyBorder="1" applyAlignment="1" applyProtection="1">
      <alignment horizontal="distributed" vertical="center"/>
      <protection/>
    </xf>
    <xf numFmtId="0" fontId="69" fillId="0" borderId="25" xfId="0" applyFont="1" applyFill="1" applyBorder="1" applyAlignment="1" applyProtection="1">
      <alignment horizontal="distributed" vertical="center"/>
      <protection/>
    </xf>
    <xf numFmtId="0" fontId="69" fillId="0" borderId="11" xfId="0" applyFont="1" applyFill="1" applyBorder="1" applyAlignment="1" applyProtection="1">
      <alignment horizontal="center" vertical="center"/>
      <protection/>
    </xf>
    <xf numFmtId="0" fontId="69" fillId="0" borderId="36" xfId="0" applyFont="1" applyFill="1" applyBorder="1" applyAlignment="1" applyProtection="1">
      <alignment horizontal="center" vertical="center"/>
      <protection/>
    </xf>
    <xf numFmtId="0" fontId="72" fillId="0" borderId="18" xfId="0" applyFont="1" applyFill="1" applyBorder="1" applyAlignment="1">
      <alignment horizontal="center" vertical="center"/>
    </xf>
    <xf numFmtId="0" fontId="72" fillId="0" borderId="20" xfId="0" applyFont="1" applyFill="1" applyBorder="1" applyAlignment="1">
      <alignment horizontal="center" vertical="center"/>
    </xf>
    <xf numFmtId="0" fontId="11" fillId="0" borderId="36" xfId="0" applyFont="1" applyFill="1" applyBorder="1" applyAlignment="1" applyProtection="1">
      <alignment horizontal="center" vertical="center" textRotation="255"/>
      <protection/>
    </xf>
    <xf numFmtId="0" fontId="11" fillId="0" borderId="25" xfId="0" applyFont="1" applyFill="1" applyBorder="1" applyAlignment="1" applyProtection="1">
      <alignment horizontal="center" vertical="center" textRotation="255"/>
      <protection/>
    </xf>
    <xf numFmtId="0" fontId="11" fillId="0" borderId="72" xfId="0" applyFont="1" applyFill="1" applyBorder="1" applyAlignment="1" applyProtection="1">
      <alignment horizontal="center" vertical="center" textRotation="255"/>
      <protection/>
    </xf>
    <xf numFmtId="0" fontId="11" fillId="0" borderId="73" xfId="0" applyFont="1" applyFill="1" applyBorder="1" applyAlignment="1" applyProtection="1">
      <alignment horizontal="center" vertical="center"/>
      <protection/>
    </xf>
    <xf numFmtId="0" fontId="11" fillId="0" borderId="74" xfId="0" applyFont="1" applyFill="1" applyBorder="1" applyAlignment="1" applyProtection="1">
      <alignment horizontal="center" vertical="center"/>
      <protection/>
    </xf>
    <xf numFmtId="0" fontId="11" fillId="0" borderId="20" xfId="0" applyFont="1" applyFill="1" applyBorder="1" applyAlignment="1" applyProtection="1">
      <alignment horizontal="center" vertical="center" textRotation="255"/>
      <protection/>
    </xf>
    <xf numFmtId="0" fontId="7" fillId="0" borderId="36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25" fillId="0" borderId="12" xfId="0" applyFont="1" applyBorder="1" applyAlignment="1" applyProtection="1">
      <alignment horizontal="distributed" vertical="center" wrapText="1"/>
      <protection/>
    </xf>
    <xf numFmtId="0" fontId="25" fillId="0" borderId="14" xfId="0" applyFont="1" applyBorder="1" applyAlignment="1" applyProtection="1">
      <alignment horizontal="distributed" vertical="center" wrapText="1"/>
      <protection/>
    </xf>
    <xf numFmtId="0" fontId="25" fillId="0" borderId="15" xfId="0" applyFont="1" applyBorder="1" applyAlignment="1" applyProtection="1">
      <alignment horizontal="distributed" vertical="center" wrapText="1"/>
      <protection/>
    </xf>
    <xf numFmtId="0" fontId="11" fillId="0" borderId="12" xfId="0" applyFont="1" applyBorder="1" applyAlignment="1" applyProtection="1">
      <alignment horizontal="distributed" vertical="center" wrapText="1"/>
      <protection/>
    </xf>
    <xf numFmtId="0" fontId="11" fillId="0" borderId="14" xfId="0" applyFont="1" applyBorder="1" applyAlignment="1" applyProtection="1">
      <alignment horizontal="distributed" vertical="center" wrapText="1"/>
      <protection/>
    </xf>
    <xf numFmtId="0" fontId="11" fillId="0" borderId="15" xfId="0" applyFont="1" applyBorder="1" applyAlignment="1" applyProtection="1">
      <alignment horizontal="distributed" vertical="center" wrapText="1"/>
      <protection/>
    </xf>
    <xf numFmtId="0" fontId="11" fillId="0" borderId="16" xfId="0" applyFont="1" applyBorder="1" applyAlignment="1" applyProtection="1">
      <alignment horizontal="center" vertical="center"/>
      <protection/>
    </xf>
    <xf numFmtId="0" fontId="11" fillId="0" borderId="17" xfId="0" applyFont="1" applyBorder="1" applyAlignment="1" applyProtection="1">
      <alignment horizontal="center" vertical="center"/>
      <protection/>
    </xf>
    <xf numFmtId="0" fontId="11" fillId="0" borderId="18" xfId="0" applyFont="1" applyBorder="1" applyAlignment="1" applyProtection="1">
      <alignment horizontal="center" vertical="center"/>
      <protection/>
    </xf>
    <xf numFmtId="0" fontId="11" fillId="0" borderId="20" xfId="0" applyFont="1" applyBorder="1" applyAlignment="1" applyProtection="1">
      <alignment horizontal="center" vertical="center"/>
      <protection/>
    </xf>
    <xf numFmtId="0" fontId="7" fillId="0" borderId="3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1" fillId="0" borderId="53" xfId="0" applyFont="1" applyBorder="1" applyAlignment="1" applyProtection="1">
      <alignment horizontal="distributed" vertical="center"/>
      <protection/>
    </xf>
    <xf numFmtId="0" fontId="11" fillId="0" borderId="41" xfId="0" applyFont="1" applyBorder="1" applyAlignment="1" applyProtection="1">
      <alignment horizontal="distributed" vertical="center"/>
      <protection/>
    </xf>
    <xf numFmtId="0" fontId="11" fillId="0" borderId="75" xfId="0" applyFont="1" applyBorder="1" applyAlignment="1" applyProtection="1">
      <alignment horizontal="distributed" vertical="center"/>
      <protection/>
    </xf>
    <xf numFmtId="0" fontId="11" fillId="0" borderId="76" xfId="0" applyFont="1" applyBorder="1" applyAlignment="1" applyProtection="1">
      <alignment horizontal="distributed" vertical="center"/>
      <protection/>
    </xf>
    <xf numFmtId="0" fontId="11" fillId="0" borderId="21" xfId="0" applyFont="1" applyBorder="1" applyAlignment="1" applyProtection="1">
      <alignment horizontal="center" vertical="center" textRotation="255"/>
      <protection/>
    </xf>
    <xf numFmtId="0" fontId="11" fillId="0" borderId="77" xfId="0" applyFont="1" applyBorder="1" applyAlignment="1" applyProtection="1">
      <alignment horizontal="center" vertical="center" textRotation="255"/>
      <protection/>
    </xf>
    <xf numFmtId="0" fontId="11" fillId="0" borderId="0" xfId="0" applyFont="1" applyBorder="1" applyAlignment="1" applyProtection="1">
      <alignment horizontal="center" vertical="center" textRotation="255"/>
      <protection/>
    </xf>
    <xf numFmtId="0" fontId="11" fillId="0" borderId="25" xfId="0" applyFont="1" applyBorder="1" applyAlignment="1" applyProtection="1">
      <alignment horizontal="center" vertical="center" textRotation="255"/>
      <protection/>
    </xf>
    <xf numFmtId="0" fontId="11" fillId="0" borderId="19" xfId="0" applyFont="1" applyBorder="1" applyAlignment="1" applyProtection="1">
      <alignment horizontal="center" vertical="center" textRotation="255"/>
      <protection/>
    </xf>
    <xf numFmtId="0" fontId="11" fillId="0" borderId="78" xfId="0" applyFont="1" applyBorder="1" applyAlignment="1" applyProtection="1">
      <alignment horizontal="center" vertical="center" textRotation="255"/>
      <protection/>
    </xf>
    <xf numFmtId="0" fontId="11" fillId="0" borderId="36" xfId="0" applyFont="1" applyBorder="1" applyAlignment="1" applyProtection="1">
      <alignment horizontal="center" vertical="center" textRotation="255"/>
      <protection/>
    </xf>
    <xf numFmtId="0" fontId="11" fillId="0" borderId="20" xfId="0" applyFont="1" applyBorder="1" applyAlignment="1" applyProtection="1">
      <alignment horizontal="center" vertical="center" textRotation="255"/>
      <protection/>
    </xf>
    <xf numFmtId="0" fontId="11" fillId="0" borderId="52" xfId="0" applyFont="1" applyBorder="1" applyAlignment="1" applyProtection="1">
      <alignment horizontal="center" vertical="center"/>
      <protection/>
    </xf>
    <xf numFmtId="0" fontId="11" fillId="0" borderId="41" xfId="0" applyFont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3" xfId="61"/>
    <cellStyle name="標準_統計書提出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19</xdr:row>
      <xdr:rowOff>57150</xdr:rowOff>
    </xdr:from>
    <xdr:to>
      <xdr:col>6</xdr:col>
      <xdr:colOff>95250</xdr:colOff>
      <xdr:row>20</xdr:row>
      <xdr:rowOff>209550</xdr:rowOff>
    </xdr:to>
    <xdr:sp>
      <xdr:nvSpPr>
        <xdr:cNvPr id="1" name="AutoShape 1"/>
        <xdr:cNvSpPr>
          <a:spLocks/>
        </xdr:cNvSpPr>
      </xdr:nvSpPr>
      <xdr:spPr>
        <a:xfrm>
          <a:off x="5419725" y="4838700"/>
          <a:ext cx="5715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16</xdr:row>
      <xdr:rowOff>66675</xdr:rowOff>
    </xdr:from>
    <xdr:to>
      <xdr:col>2</xdr:col>
      <xdr:colOff>114300</xdr:colOff>
      <xdr:row>18</xdr:row>
      <xdr:rowOff>180975</xdr:rowOff>
    </xdr:to>
    <xdr:sp>
      <xdr:nvSpPr>
        <xdr:cNvPr id="1" name="AutoShape 3"/>
        <xdr:cNvSpPr>
          <a:spLocks/>
        </xdr:cNvSpPr>
      </xdr:nvSpPr>
      <xdr:spPr>
        <a:xfrm>
          <a:off x="809625" y="3505200"/>
          <a:ext cx="428625" cy="609600"/>
        </a:xfrm>
        <a:prstGeom prst="leftBrace">
          <a:avLst>
            <a:gd name="adj" fmla="val -4855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14</xdr:row>
      <xdr:rowOff>66675</xdr:rowOff>
    </xdr:from>
    <xdr:to>
      <xdr:col>2</xdr:col>
      <xdr:colOff>114300</xdr:colOff>
      <xdr:row>15</xdr:row>
      <xdr:rowOff>180975</xdr:rowOff>
    </xdr:to>
    <xdr:sp>
      <xdr:nvSpPr>
        <xdr:cNvPr id="2" name="AutoShape 3"/>
        <xdr:cNvSpPr>
          <a:spLocks/>
        </xdr:cNvSpPr>
      </xdr:nvSpPr>
      <xdr:spPr>
        <a:xfrm>
          <a:off x="809625" y="3009900"/>
          <a:ext cx="428625" cy="361950"/>
        </a:xfrm>
        <a:prstGeom prst="leftBrace">
          <a:avLst>
            <a:gd name="adj1" fmla="val -47902"/>
            <a:gd name="adj2" fmla="val -322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10</xdr:row>
      <xdr:rowOff>66675</xdr:rowOff>
    </xdr:from>
    <xdr:to>
      <xdr:col>2</xdr:col>
      <xdr:colOff>114300</xdr:colOff>
      <xdr:row>12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809625" y="2076450"/>
          <a:ext cx="428625" cy="609600"/>
        </a:xfrm>
        <a:prstGeom prst="leftBrace">
          <a:avLst>
            <a:gd name="adj" fmla="val -4855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8</xdr:row>
      <xdr:rowOff>57150</xdr:rowOff>
    </xdr:from>
    <xdr:to>
      <xdr:col>2</xdr:col>
      <xdr:colOff>114300</xdr:colOff>
      <xdr:row>9</xdr:row>
      <xdr:rowOff>171450</xdr:rowOff>
    </xdr:to>
    <xdr:sp>
      <xdr:nvSpPr>
        <xdr:cNvPr id="4" name="AutoShape 3"/>
        <xdr:cNvSpPr>
          <a:spLocks/>
        </xdr:cNvSpPr>
      </xdr:nvSpPr>
      <xdr:spPr>
        <a:xfrm>
          <a:off x="809625" y="1571625"/>
          <a:ext cx="428625" cy="361950"/>
        </a:xfrm>
        <a:prstGeom prst="leftBrace">
          <a:avLst>
            <a:gd name="adj1" fmla="val -47902"/>
            <a:gd name="adj2" fmla="val -322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38100</xdr:rowOff>
    </xdr:to>
    <xdr:sp>
      <xdr:nvSpPr>
        <xdr:cNvPr id="1" name="Line 26"/>
        <xdr:cNvSpPr>
          <a:spLocks/>
        </xdr:cNvSpPr>
      </xdr:nvSpPr>
      <xdr:spPr>
        <a:xfrm>
          <a:off x="914400" y="9163050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2" name="Line 36"/>
        <xdr:cNvSpPr>
          <a:spLocks/>
        </xdr:cNvSpPr>
      </xdr:nvSpPr>
      <xdr:spPr>
        <a:xfrm>
          <a:off x="914400" y="965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38100</xdr:rowOff>
    </xdr:to>
    <xdr:sp>
      <xdr:nvSpPr>
        <xdr:cNvPr id="3" name="Line 26"/>
        <xdr:cNvSpPr>
          <a:spLocks/>
        </xdr:cNvSpPr>
      </xdr:nvSpPr>
      <xdr:spPr>
        <a:xfrm>
          <a:off x="914400" y="9163050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41</xdr:row>
      <xdr:rowOff>9525</xdr:rowOff>
    </xdr:from>
    <xdr:to>
      <xdr:col>1</xdr:col>
      <xdr:colOff>0</xdr:colOff>
      <xdr:row>41</xdr:row>
      <xdr:rowOff>104775</xdr:rowOff>
    </xdr:to>
    <xdr:sp>
      <xdr:nvSpPr>
        <xdr:cNvPr id="1" name="Line 26"/>
        <xdr:cNvSpPr>
          <a:spLocks/>
        </xdr:cNvSpPr>
      </xdr:nvSpPr>
      <xdr:spPr>
        <a:xfrm>
          <a:off x="409575" y="57054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9525</xdr:rowOff>
    </xdr:from>
    <xdr:to>
      <xdr:col>1</xdr:col>
      <xdr:colOff>0</xdr:colOff>
      <xdr:row>43</xdr:row>
      <xdr:rowOff>104775</xdr:rowOff>
    </xdr:to>
    <xdr:sp>
      <xdr:nvSpPr>
        <xdr:cNvPr id="2" name="Line 36"/>
        <xdr:cNvSpPr>
          <a:spLocks/>
        </xdr:cNvSpPr>
      </xdr:nvSpPr>
      <xdr:spPr>
        <a:xfrm>
          <a:off x="409575" y="59721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E8"/>
  <sheetViews>
    <sheetView tabSelected="1" workbookViewId="0" topLeftCell="A1">
      <selection activeCell="B8" sqref="B8:E8"/>
    </sheetView>
  </sheetViews>
  <sheetFormatPr defaultColWidth="9.00390625" defaultRowHeight="13.5"/>
  <cols>
    <col min="1" max="6" width="12.50390625" style="85" customWidth="1"/>
    <col min="7" max="16384" width="9.00390625" style="85" customWidth="1"/>
  </cols>
  <sheetData>
    <row r="8" spans="2:5" ht="62.25" customHeight="1">
      <c r="B8" s="449" t="s">
        <v>6</v>
      </c>
      <c r="C8" s="449"/>
      <c r="D8" s="449"/>
      <c r="E8" s="449"/>
    </row>
  </sheetData>
  <sheetProtection/>
  <mergeCells count="1">
    <mergeCell ref="B8:E8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 xml:space="preserve">&amp;C&amp;"游明朝 Demibold,標準"&amp;P+130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V28"/>
  <sheetViews>
    <sheetView workbookViewId="0" topLeftCell="A1">
      <selection activeCell="A1" sqref="A1"/>
    </sheetView>
  </sheetViews>
  <sheetFormatPr defaultColWidth="9.00390625" defaultRowHeight="15" customHeight="1"/>
  <cols>
    <col min="1" max="3" width="4.75390625" style="43" customWidth="1"/>
    <col min="4" max="21" width="7.50390625" style="43" customWidth="1"/>
    <col min="22" max="22" width="14.25390625" style="43" customWidth="1"/>
    <col min="23" max="16384" width="9.00390625" style="43" customWidth="1"/>
  </cols>
  <sheetData>
    <row r="1" spans="1:22" s="161" customFormat="1" ht="15" customHeight="1">
      <c r="A1" s="33" t="s">
        <v>6</v>
      </c>
      <c r="V1" s="18" t="s">
        <v>6</v>
      </c>
    </row>
    <row r="3" spans="1:21" ht="15" customHeight="1">
      <c r="A3" s="86" t="s">
        <v>191</v>
      </c>
      <c r="B3" s="75"/>
      <c r="C3" s="75"/>
      <c r="D3" s="75"/>
      <c r="E3" s="75"/>
      <c r="F3" s="190"/>
      <c r="G3" s="27"/>
      <c r="H3" s="27"/>
      <c r="I3" s="27"/>
      <c r="J3" s="27"/>
      <c r="K3" s="27"/>
      <c r="L3" s="87"/>
      <c r="M3" s="75"/>
      <c r="N3" s="75"/>
      <c r="O3" s="190"/>
      <c r="P3" s="27"/>
      <c r="Q3" s="27"/>
      <c r="R3" s="27"/>
      <c r="S3" s="27"/>
      <c r="T3" s="27"/>
      <c r="U3" s="87"/>
    </row>
    <row r="4" spans="1:21" ht="15" customHeight="1" thickBo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191"/>
      <c r="M4" s="89"/>
      <c r="N4" s="89"/>
      <c r="O4" s="89"/>
      <c r="P4" s="89"/>
      <c r="Q4" s="89"/>
      <c r="R4" s="89"/>
      <c r="S4" s="89"/>
      <c r="T4" s="90"/>
      <c r="U4" s="74" t="s">
        <v>169</v>
      </c>
    </row>
    <row r="5" spans="1:22" ht="21" customHeight="1">
      <c r="A5" s="569" t="s">
        <v>152</v>
      </c>
      <c r="B5" s="570"/>
      <c r="C5" s="571"/>
      <c r="D5" s="517" t="s">
        <v>23</v>
      </c>
      <c r="E5" s="518"/>
      <c r="F5" s="518"/>
      <c r="G5" s="518"/>
      <c r="H5" s="518"/>
      <c r="I5" s="518"/>
      <c r="J5" s="518"/>
      <c r="K5" s="518"/>
      <c r="L5" s="518"/>
      <c r="M5" s="518" t="s">
        <v>24</v>
      </c>
      <c r="N5" s="518"/>
      <c r="O5" s="518"/>
      <c r="P5" s="518"/>
      <c r="Q5" s="518"/>
      <c r="R5" s="518"/>
      <c r="S5" s="518"/>
      <c r="T5" s="518"/>
      <c r="U5" s="518"/>
      <c r="V5" s="274"/>
    </row>
    <row r="6" spans="1:22" ht="21" customHeight="1">
      <c r="A6" s="572"/>
      <c r="B6" s="572"/>
      <c r="C6" s="573"/>
      <c r="D6" s="506" t="s">
        <v>345</v>
      </c>
      <c r="E6" s="507"/>
      <c r="F6" s="508"/>
      <c r="G6" s="506" t="s">
        <v>346</v>
      </c>
      <c r="H6" s="507"/>
      <c r="I6" s="508"/>
      <c r="J6" s="579" t="s">
        <v>347</v>
      </c>
      <c r="K6" s="579"/>
      <c r="L6" s="579"/>
      <c r="M6" s="579" t="s">
        <v>345</v>
      </c>
      <c r="N6" s="579"/>
      <c r="O6" s="579"/>
      <c r="P6" s="506" t="s">
        <v>346</v>
      </c>
      <c r="Q6" s="507"/>
      <c r="R6" s="508"/>
      <c r="S6" s="506" t="s">
        <v>347</v>
      </c>
      <c r="T6" s="507"/>
      <c r="U6" s="507"/>
      <c r="V6" s="274"/>
    </row>
    <row r="7" spans="1:22" ht="21" customHeight="1">
      <c r="A7" s="572"/>
      <c r="B7" s="572"/>
      <c r="C7" s="573"/>
      <c r="D7" s="50" t="s">
        <v>236</v>
      </c>
      <c r="E7" s="50" t="s">
        <v>277</v>
      </c>
      <c r="F7" s="51" t="s">
        <v>282</v>
      </c>
      <c r="G7" s="50" t="s">
        <v>236</v>
      </c>
      <c r="H7" s="50" t="s">
        <v>277</v>
      </c>
      <c r="I7" s="51" t="s">
        <v>282</v>
      </c>
      <c r="J7" s="50" t="s">
        <v>421</v>
      </c>
      <c r="K7" s="50" t="s">
        <v>277</v>
      </c>
      <c r="L7" s="51" t="s">
        <v>282</v>
      </c>
      <c r="M7" s="50" t="s">
        <v>419</v>
      </c>
      <c r="N7" s="50" t="s">
        <v>277</v>
      </c>
      <c r="O7" s="51" t="s">
        <v>282</v>
      </c>
      <c r="P7" s="50" t="s">
        <v>236</v>
      </c>
      <c r="Q7" s="50" t="s">
        <v>277</v>
      </c>
      <c r="R7" s="51" t="s">
        <v>282</v>
      </c>
      <c r="S7" s="50" t="s">
        <v>236</v>
      </c>
      <c r="T7" s="50" t="s">
        <v>277</v>
      </c>
      <c r="U7" s="366" t="s">
        <v>282</v>
      </c>
      <c r="V7" s="274"/>
    </row>
    <row r="8" spans="1:22" ht="21" customHeight="1">
      <c r="A8" s="574"/>
      <c r="B8" s="574"/>
      <c r="C8" s="575"/>
      <c r="D8" s="52" t="s">
        <v>237</v>
      </c>
      <c r="E8" s="52" t="s">
        <v>278</v>
      </c>
      <c r="F8" s="53" t="s">
        <v>283</v>
      </c>
      <c r="G8" s="52" t="s">
        <v>237</v>
      </c>
      <c r="H8" s="52" t="s">
        <v>278</v>
      </c>
      <c r="I8" s="53" t="s">
        <v>283</v>
      </c>
      <c r="J8" s="52" t="s">
        <v>420</v>
      </c>
      <c r="K8" s="52" t="s">
        <v>278</v>
      </c>
      <c r="L8" s="53" t="s">
        <v>283</v>
      </c>
      <c r="M8" s="52" t="s">
        <v>420</v>
      </c>
      <c r="N8" s="52" t="s">
        <v>278</v>
      </c>
      <c r="O8" s="53" t="s">
        <v>283</v>
      </c>
      <c r="P8" s="52" t="s">
        <v>237</v>
      </c>
      <c r="Q8" s="52" t="s">
        <v>278</v>
      </c>
      <c r="R8" s="53" t="s">
        <v>283</v>
      </c>
      <c r="S8" s="52" t="s">
        <v>237</v>
      </c>
      <c r="T8" s="52" t="s">
        <v>278</v>
      </c>
      <c r="U8" s="367" t="s">
        <v>283</v>
      </c>
      <c r="V8" s="274"/>
    </row>
    <row r="9" spans="1:22" ht="21" customHeight="1">
      <c r="A9" s="27"/>
      <c r="B9" s="576" t="s">
        <v>348</v>
      </c>
      <c r="C9" s="192" t="s">
        <v>172</v>
      </c>
      <c r="D9" s="193">
        <v>116.7</v>
      </c>
      <c r="E9" s="194">
        <v>116.5</v>
      </c>
      <c r="F9" s="397">
        <v>116.5</v>
      </c>
      <c r="G9" s="195">
        <v>116.6</v>
      </c>
      <c r="H9" s="196">
        <v>116.5</v>
      </c>
      <c r="I9" s="398">
        <v>116.2</v>
      </c>
      <c r="J9" s="195">
        <v>116.5</v>
      </c>
      <c r="K9" s="196">
        <v>116.5</v>
      </c>
      <c r="L9" s="398">
        <v>116.5</v>
      </c>
      <c r="M9" s="193">
        <v>115.5</v>
      </c>
      <c r="N9" s="196">
        <v>115.8</v>
      </c>
      <c r="O9" s="398">
        <v>115.5</v>
      </c>
      <c r="P9" s="195">
        <v>115.4</v>
      </c>
      <c r="Q9" s="196">
        <v>115.5</v>
      </c>
      <c r="R9" s="398">
        <v>115.5</v>
      </c>
      <c r="S9" s="195">
        <v>115.6</v>
      </c>
      <c r="T9" s="196">
        <v>115.7</v>
      </c>
      <c r="U9" s="398">
        <v>115.6</v>
      </c>
      <c r="V9" s="197"/>
    </row>
    <row r="10" spans="1:22" ht="21" customHeight="1">
      <c r="A10" s="25" t="s">
        <v>125</v>
      </c>
      <c r="B10" s="577"/>
      <c r="C10" s="192" t="s">
        <v>173</v>
      </c>
      <c r="D10" s="193">
        <v>122.5</v>
      </c>
      <c r="E10" s="194">
        <v>122.7</v>
      </c>
      <c r="F10" s="397">
        <v>122.3</v>
      </c>
      <c r="G10" s="195">
        <v>122.3</v>
      </c>
      <c r="H10" s="196">
        <v>122.2</v>
      </c>
      <c r="I10" s="398">
        <v>122.6</v>
      </c>
      <c r="J10" s="195">
        <v>122.5</v>
      </c>
      <c r="K10" s="196">
        <v>122.5</v>
      </c>
      <c r="L10" s="398">
        <v>122.5</v>
      </c>
      <c r="M10" s="193">
        <v>121.5</v>
      </c>
      <c r="N10" s="196">
        <v>121.4</v>
      </c>
      <c r="O10" s="398">
        <v>121.6</v>
      </c>
      <c r="P10" s="195">
        <v>121.3</v>
      </c>
      <c r="Q10" s="196">
        <v>121.4</v>
      </c>
      <c r="R10" s="398">
        <v>121.4</v>
      </c>
      <c r="S10" s="195">
        <v>121.5</v>
      </c>
      <c r="T10" s="196">
        <v>121.5</v>
      </c>
      <c r="U10" s="398">
        <v>121.5</v>
      </c>
      <c r="V10" s="197"/>
    </row>
    <row r="11" spans="1:22" ht="21" customHeight="1">
      <c r="A11" s="27"/>
      <c r="B11" s="577"/>
      <c r="C11" s="192" t="s">
        <v>174</v>
      </c>
      <c r="D11" s="193">
        <v>128.3</v>
      </c>
      <c r="E11" s="194">
        <v>128.1</v>
      </c>
      <c r="F11" s="397">
        <v>128.2</v>
      </c>
      <c r="G11" s="195">
        <v>127.7</v>
      </c>
      <c r="H11" s="196">
        <v>128.2</v>
      </c>
      <c r="I11" s="398">
        <v>127.7</v>
      </c>
      <c r="J11" s="195">
        <v>128.1</v>
      </c>
      <c r="K11" s="196">
        <v>128.2</v>
      </c>
      <c r="L11" s="398">
        <v>128.1</v>
      </c>
      <c r="M11" s="193">
        <v>127.1</v>
      </c>
      <c r="N11" s="196">
        <v>127.3</v>
      </c>
      <c r="O11" s="398">
        <v>127.2</v>
      </c>
      <c r="P11" s="195">
        <v>127.6</v>
      </c>
      <c r="Q11" s="196">
        <v>126.4</v>
      </c>
      <c r="R11" s="398">
        <v>127.3</v>
      </c>
      <c r="S11" s="195">
        <v>127.2</v>
      </c>
      <c r="T11" s="196">
        <v>127.3</v>
      </c>
      <c r="U11" s="398">
        <v>127.3</v>
      </c>
      <c r="V11" s="197"/>
    </row>
    <row r="12" spans="1:22" ht="21" customHeight="1">
      <c r="A12" s="27"/>
      <c r="B12" s="577"/>
      <c r="C12" s="192" t="s">
        <v>175</v>
      </c>
      <c r="D12" s="193">
        <v>133.4</v>
      </c>
      <c r="E12" s="194">
        <v>133.5</v>
      </c>
      <c r="F12" s="397">
        <v>133.4</v>
      </c>
      <c r="G12" s="195">
        <v>133.6</v>
      </c>
      <c r="H12" s="196">
        <v>133.5</v>
      </c>
      <c r="I12" s="398">
        <v>133.7</v>
      </c>
      <c r="J12" s="195">
        <v>133.6</v>
      </c>
      <c r="K12" s="196">
        <v>133.5</v>
      </c>
      <c r="L12" s="398">
        <v>133.7</v>
      </c>
      <c r="M12" s="193">
        <v>133</v>
      </c>
      <c r="N12" s="196">
        <v>133.2</v>
      </c>
      <c r="O12" s="398">
        <v>133.4</v>
      </c>
      <c r="P12" s="195">
        <v>133.1</v>
      </c>
      <c r="Q12" s="196">
        <v>132.7</v>
      </c>
      <c r="R12" s="398">
        <v>133.5</v>
      </c>
      <c r="S12" s="195">
        <v>133.4</v>
      </c>
      <c r="T12" s="196">
        <v>133.4</v>
      </c>
      <c r="U12" s="398">
        <v>133.4</v>
      </c>
      <c r="V12" s="197"/>
    </row>
    <row r="13" spans="1:22" ht="21" customHeight="1">
      <c r="A13" s="25" t="s">
        <v>126</v>
      </c>
      <c r="B13" s="577"/>
      <c r="C13" s="192" t="s">
        <v>127</v>
      </c>
      <c r="D13" s="193">
        <v>138.9</v>
      </c>
      <c r="E13" s="194">
        <v>139</v>
      </c>
      <c r="F13" s="397">
        <v>138.9</v>
      </c>
      <c r="G13" s="195">
        <v>138.6</v>
      </c>
      <c r="H13" s="196">
        <v>138.9</v>
      </c>
      <c r="I13" s="398">
        <v>138.7</v>
      </c>
      <c r="J13" s="195">
        <v>138.8</v>
      </c>
      <c r="K13" s="196">
        <v>139</v>
      </c>
      <c r="L13" s="398">
        <v>138.8</v>
      </c>
      <c r="M13" s="193">
        <v>140.1</v>
      </c>
      <c r="N13" s="196">
        <v>139.7</v>
      </c>
      <c r="O13" s="398">
        <v>139.8</v>
      </c>
      <c r="P13" s="195">
        <v>140.3</v>
      </c>
      <c r="Q13" s="196">
        <v>140.2</v>
      </c>
      <c r="R13" s="398">
        <v>139.9</v>
      </c>
      <c r="S13" s="195">
        <v>140.2</v>
      </c>
      <c r="T13" s="196">
        <v>140.1</v>
      </c>
      <c r="U13" s="398">
        <v>140.1</v>
      </c>
      <c r="V13" s="197"/>
    </row>
    <row r="14" spans="1:22" ht="21" customHeight="1">
      <c r="A14" s="27"/>
      <c r="B14" s="578"/>
      <c r="C14" s="192" t="s">
        <v>128</v>
      </c>
      <c r="D14" s="193">
        <v>145</v>
      </c>
      <c r="E14" s="194">
        <v>145.2</v>
      </c>
      <c r="F14" s="397">
        <v>145</v>
      </c>
      <c r="G14" s="195">
        <v>144.5</v>
      </c>
      <c r="H14" s="196">
        <v>144.7</v>
      </c>
      <c r="I14" s="398">
        <v>145.2</v>
      </c>
      <c r="J14" s="195">
        <v>145.2</v>
      </c>
      <c r="K14" s="196">
        <v>145</v>
      </c>
      <c r="L14" s="398">
        <v>145.2</v>
      </c>
      <c r="M14" s="193">
        <v>146.5</v>
      </c>
      <c r="N14" s="196">
        <v>146.8</v>
      </c>
      <c r="O14" s="398">
        <v>146.3</v>
      </c>
      <c r="P14" s="195">
        <v>146.8</v>
      </c>
      <c r="Q14" s="196">
        <v>146.9</v>
      </c>
      <c r="R14" s="398">
        <v>147.6</v>
      </c>
      <c r="S14" s="195">
        <v>146.8</v>
      </c>
      <c r="T14" s="196">
        <v>146.7</v>
      </c>
      <c r="U14" s="398">
        <v>146.8</v>
      </c>
      <c r="V14" s="197"/>
    </row>
    <row r="15" spans="1:22" ht="21" customHeight="1">
      <c r="A15" s="27"/>
      <c r="B15" s="576" t="s">
        <v>349</v>
      </c>
      <c r="C15" s="198" t="s">
        <v>129</v>
      </c>
      <c r="D15" s="193">
        <v>152.2</v>
      </c>
      <c r="E15" s="194">
        <v>152.1</v>
      </c>
      <c r="F15" s="397">
        <v>152.1</v>
      </c>
      <c r="G15" s="195">
        <v>152.1</v>
      </c>
      <c r="H15" s="196">
        <v>152.5</v>
      </c>
      <c r="I15" s="398">
        <v>152.4</v>
      </c>
      <c r="J15" s="195">
        <v>152.7</v>
      </c>
      <c r="K15" s="196">
        <v>152.8</v>
      </c>
      <c r="L15" s="398">
        <v>152.7</v>
      </c>
      <c r="M15" s="193">
        <v>152</v>
      </c>
      <c r="N15" s="196">
        <v>151.6</v>
      </c>
      <c r="O15" s="398">
        <v>152.1</v>
      </c>
      <c r="P15" s="195">
        <v>151.6</v>
      </c>
      <c r="Q15" s="196">
        <v>152</v>
      </c>
      <c r="R15" s="398">
        <v>152.2</v>
      </c>
      <c r="S15" s="195">
        <v>151.9</v>
      </c>
      <c r="T15" s="196">
        <v>151.8</v>
      </c>
      <c r="U15" s="398">
        <v>151.9</v>
      </c>
      <c r="V15" s="197"/>
    </row>
    <row r="16" spans="1:22" ht="21" customHeight="1">
      <c r="A16" s="25" t="s">
        <v>130</v>
      </c>
      <c r="B16" s="577"/>
      <c r="C16" s="192" t="s">
        <v>131</v>
      </c>
      <c r="D16" s="193">
        <v>159</v>
      </c>
      <c r="E16" s="194">
        <v>159.5</v>
      </c>
      <c r="F16" s="397">
        <v>159.6</v>
      </c>
      <c r="G16" s="195">
        <v>159.4</v>
      </c>
      <c r="H16" s="196">
        <v>160.1</v>
      </c>
      <c r="I16" s="398">
        <v>159.4</v>
      </c>
      <c r="J16" s="195">
        <v>159.9</v>
      </c>
      <c r="K16" s="196">
        <v>160</v>
      </c>
      <c r="L16" s="398">
        <v>159.8</v>
      </c>
      <c r="M16" s="193">
        <v>155</v>
      </c>
      <c r="N16" s="196">
        <v>155.1</v>
      </c>
      <c r="O16" s="398">
        <v>155</v>
      </c>
      <c r="P16" s="195">
        <v>155.1</v>
      </c>
      <c r="Q16" s="196">
        <v>154.8</v>
      </c>
      <c r="R16" s="398">
        <v>155.2</v>
      </c>
      <c r="S16" s="195">
        <v>154.8</v>
      </c>
      <c r="T16" s="196">
        <v>154.9</v>
      </c>
      <c r="U16" s="398">
        <v>154.9</v>
      </c>
      <c r="V16" s="197"/>
    </row>
    <row r="17" spans="1:22" ht="21" customHeight="1">
      <c r="A17" s="28"/>
      <c r="B17" s="578"/>
      <c r="C17" s="199" t="s">
        <v>132</v>
      </c>
      <c r="D17" s="193">
        <v>164.9</v>
      </c>
      <c r="E17" s="194">
        <v>164.7</v>
      </c>
      <c r="F17" s="397">
        <v>165.6</v>
      </c>
      <c r="G17" s="195">
        <v>165.4</v>
      </c>
      <c r="H17" s="196">
        <v>165.3</v>
      </c>
      <c r="I17" s="398">
        <v>165.3</v>
      </c>
      <c r="J17" s="195">
        <v>165.2</v>
      </c>
      <c r="K17" s="196">
        <v>165.3</v>
      </c>
      <c r="L17" s="398">
        <v>165.3</v>
      </c>
      <c r="M17" s="193">
        <v>156.3</v>
      </c>
      <c r="N17" s="196">
        <v>156.7</v>
      </c>
      <c r="O17" s="398">
        <v>157</v>
      </c>
      <c r="P17" s="195">
        <v>156.3</v>
      </c>
      <c r="Q17" s="196">
        <v>156.6</v>
      </c>
      <c r="R17" s="398">
        <v>156.3</v>
      </c>
      <c r="S17" s="195">
        <v>156.5</v>
      </c>
      <c r="T17" s="196">
        <v>156.6</v>
      </c>
      <c r="U17" s="398">
        <v>156.6</v>
      </c>
      <c r="V17" s="197"/>
    </row>
    <row r="18" spans="1:22" ht="21" customHeight="1">
      <c r="A18" s="27"/>
      <c r="B18" s="576" t="s">
        <v>348</v>
      </c>
      <c r="C18" s="192" t="s">
        <v>172</v>
      </c>
      <c r="D18" s="193">
        <v>20.9</v>
      </c>
      <c r="E18" s="196">
        <v>21</v>
      </c>
      <c r="F18" s="398">
        <v>21</v>
      </c>
      <c r="G18" s="195">
        <v>21.3</v>
      </c>
      <c r="H18" s="196">
        <v>21.3</v>
      </c>
      <c r="I18" s="398">
        <v>21.1</v>
      </c>
      <c r="J18" s="195">
        <v>21.4</v>
      </c>
      <c r="K18" s="196">
        <v>21.4</v>
      </c>
      <c r="L18" s="398">
        <v>21.4</v>
      </c>
      <c r="M18" s="193">
        <v>20.4</v>
      </c>
      <c r="N18" s="196">
        <v>20.6</v>
      </c>
      <c r="O18" s="398">
        <v>20.6</v>
      </c>
      <c r="P18" s="195">
        <v>20.5</v>
      </c>
      <c r="Q18" s="196">
        <v>20.8</v>
      </c>
      <c r="R18" s="398">
        <v>20.8</v>
      </c>
      <c r="S18" s="195">
        <v>20.9</v>
      </c>
      <c r="T18" s="196">
        <v>21</v>
      </c>
      <c r="U18" s="398">
        <v>20.9</v>
      </c>
      <c r="V18" s="197"/>
    </row>
    <row r="19" spans="1:22" ht="21" customHeight="1">
      <c r="A19" s="25" t="s">
        <v>133</v>
      </c>
      <c r="B19" s="577"/>
      <c r="C19" s="192" t="s">
        <v>173</v>
      </c>
      <c r="D19" s="193">
        <v>23.5</v>
      </c>
      <c r="E19" s="196">
        <v>23.6</v>
      </c>
      <c r="F19" s="398">
        <v>23.7</v>
      </c>
      <c r="G19" s="195">
        <v>23.7</v>
      </c>
      <c r="H19" s="196">
        <v>23.7</v>
      </c>
      <c r="I19" s="398">
        <v>23.9</v>
      </c>
      <c r="J19" s="195">
        <v>24</v>
      </c>
      <c r="K19" s="196">
        <v>24.1</v>
      </c>
      <c r="L19" s="398">
        <v>24.1</v>
      </c>
      <c r="M19" s="193">
        <v>22.9</v>
      </c>
      <c r="N19" s="196">
        <v>23</v>
      </c>
      <c r="O19" s="398">
        <v>23.2</v>
      </c>
      <c r="P19" s="195">
        <v>23.3</v>
      </c>
      <c r="Q19" s="196">
        <v>23.3</v>
      </c>
      <c r="R19" s="398">
        <v>23.3</v>
      </c>
      <c r="S19" s="195">
        <v>23.5</v>
      </c>
      <c r="T19" s="196">
        <v>23.5</v>
      </c>
      <c r="U19" s="398">
        <v>23.5</v>
      </c>
      <c r="V19" s="197"/>
    </row>
    <row r="20" spans="1:22" ht="21" customHeight="1">
      <c r="A20" s="27"/>
      <c r="B20" s="577"/>
      <c r="C20" s="192" t="s">
        <v>174</v>
      </c>
      <c r="D20" s="193">
        <v>26.5</v>
      </c>
      <c r="E20" s="196">
        <v>26.3</v>
      </c>
      <c r="F20" s="398">
        <v>26.6</v>
      </c>
      <c r="G20" s="195">
        <v>26.7</v>
      </c>
      <c r="H20" s="196">
        <v>27</v>
      </c>
      <c r="I20" s="398">
        <v>26.6</v>
      </c>
      <c r="J20" s="195">
        <v>27.2</v>
      </c>
      <c r="K20" s="196">
        <v>27.2</v>
      </c>
      <c r="L20" s="398">
        <v>27.2</v>
      </c>
      <c r="M20" s="193">
        <v>25.7</v>
      </c>
      <c r="N20" s="196">
        <v>25.8</v>
      </c>
      <c r="O20" s="398">
        <v>26</v>
      </c>
      <c r="P20" s="195">
        <v>26.6</v>
      </c>
      <c r="Q20" s="196">
        <v>25.8</v>
      </c>
      <c r="R20" s="398">
        <v>26.3</v>
      </c>
      <c r="S20" s="195">
        <v>26.4</v>
      </c>
      <c r="T20" s="196">
        <v>26.4</v>
      </c>
      <c r="U20" s="398">
        <v>26.4</v>
      </c>
      <c r="V20" s="197"/>
    </row>
    <row r="21" spans="1:22" ht="21" customHeight="1">
      <c r="A21" s="27"/>
      <c r="B21" s="577"/>
      <c r="C21" s="192" t="s">
        <v>175</v>
      </c>
      <c r="D21" s="193">
        <v>29.8</v>
      </c>
      <c r="E21" s="196">
        <v>29.6</v>
      </c>
      <c r="F21" s="398">
        <v>29.6</v>
      </c>
      <c r="G21" s="195">
        <v>30.4</v>
      </c>
      <c r="H21" s="196">
        <v>29.9</v>
      </c>
      <c r="I21" s="398">
        <v>30.7</v>
      </c>
      <c r="J21" s="195">
        <v>30.6</v>
      </c>
      <c r="K21" s="196">
        <v>30.5</v>
      </c>
      <c r="L21" s="398">
        <v>30.7</v>
      </c>
      <c r="M21" s="193">
        <v>28.9</v>
      </c>
      <c r="N21" s="196">
        <v>29.1</v>
      </c>
      <c r="O21" s="398">
        <v>29.1</v>
      </c>
      <c r="P21" s="195">
        <v>29.4</v>
      </c>
      <c r="Q21" s="196">
        <v>29.1</v>
      </c>
      <c r="R21" s="398">
        <v>30.2</v>
      </c>
      <c r="S21" s="195">
        <v>29.8</v>
      </c>
      <c r="T21" s="196">
        <v>29.9</v>
      </c>
      <c r="U21" s="398">
        <v>30</v>
      </c>
      <c r="V21" s="197"/>
    </row>
    <row r="22" spans="1:22" ht="21" customHeight="1">
      <c r="A22" s="25" t="s">
        <v>134</v>
      </c>
      <c r="B22" s="577"/>
      <c r="C22" s="192" t="s">
        <v>127</v>
      </c>
      <c r="D22" s="193">
        <v>33.2</v>
      </c>
      <c r="E22" s="196">
        <v>33.4</v>
      </c>
      <c r="F22" s="398">
        <v>33.2</v>
      </c>
      <c r="G22" s="195">
        <v>34</v>
      </c>
      <c r="H22" s="196">
        <v>33.9</v>
      </c>
      <c r="I22" s="398">
        <v>33.8</v>
      </c>
      <c r="J22" s="195">
        <v>34</v>
      </c>
      <c r="K22" s="196">
        <v>34.2</v>
      </c>
      <c r="L22" s="398">
        <v>34.1</v>
      </c>
      <c r="M22" s="193">
        <v>33.2</v>
      </c>
      <c r="N22" s="196">
        <v>32.8</v>
      </c>
      <c r="O22" s="398">
        <v>32.9</v>
      </c>
      <c r="P22" s="195">
        <v>34</v>
      </c>
      <c r="Q22" s="196">
        <v>33.8</v>
      </c>
      <c r="R22" s="398">
        <v>33.8</v>
      </c>
      <c r="S22" s="195">
        <v>34</v>
      </c>
      <c r="T22" s="196">
        <v>34</v>
      </c>
      <c r="U22" s="398">
        <v>34.1</v>
      </c>
      <c r="V22" s="197"/>
    </row>
    <row r="23" spans="1:22" ht="21" customHeight="1">
      <c r="A23" s="27"/>
      <c r="B23" s="578"/>
      <c r="C23" s="192" t="s">
        <v>128</v>
      </c>
      <c r="D23" s="193">
        <v>37.3</v>
      </c>
      <c r="E23" s="196">
        <v>37.1</v>
      </c>
      <c r="F23" s="398">
        <v>37.7</v>
      </c>
      <c r="G23" s="195">
        <v>37.4</v>
      </c>
      <c r="H23" s="196">
        <v>37.7</v>
      </c>
      <c r="I23" s="398">
        <v>38.4</v>
      </c>
      <c r="J23" s="195">
        <v>38.4</v>
      </c>
      <c r="K23" s="196">
        <v>38.2</v>
      </c>
      <c r="L23" s="398">
        <v>38.4</v>
      </c>
      <c r="M23" s="193">
        <v>37.9</v>
      </c>
      <c r="N23" s="196">
        <v>38</v>
      </c>
      <c r="O23" s="398">
        <v>37.5</v>
      </c>
      <c r="P23" s="195">
        <v>39.1</v>
      </c>
      <c r="Q23" s="196">
        <v>38.6</v>
      </c>
      <c r="R23" s="398">
        <v>39.3</v>
      </c>
      <c r="S23" s="195">
        <v>39</v>
      </c>
      <c r="T23" s="196">
        <v>39</v>
      </c>
      <c r="U23" s="398">
        <v>39.1</v>
      </c>
      <c r="V23" s="197"/>
    </row>
    <row r="24" spans="1:22" ht="21" customHeight="1">
      <c r="A24" s="27"/>
      <c r="B24" s="576" t="s">
        <v>349</v>
      </c>
      <c r="C24" s="198" t="s">
        <v>129</v>
      </c>
      <c r="D24" s="193">
        <v>42.9</v>
      </c>
      <c r="E24" s="196">
        <v>42.5</v>
      </c>
      <c r="F24" s="398">
        <v>42.5</v>
      </c>
      <c r="G24" s="195">
        <v>43.4</v>
      </c>
      <c r="H24" s="196">
        <v>43.5</v>
      </c>
      <c r="I24" s="398">
        <v>43.5</v>
      </c>
      <c r="J24" s="195">
        <v>44</v>
      </c>
      <c r="K24" s="196">
        <v>44</v>
      </c>
      <c r="L24" s="398">
        <v>44</v>
      </c>
      <c r="M24" s="193">
        <v>42.8</v>
      </c>
      <c r="N24" s="196">
        <v>42.7</v>
      </c>
      <c r="O24" s="398">
        <v>42.9</v>
      </c>
      <c r="P24" s="195">
        <v>43.2</v>
      </c>
      <c r="Q24" s="196">
        <v>43.7</v>
      </c>
      <c r="R24" s="398">
        <v>43.9</v>
      </c>
      <c r="S24" s="195">
        <v>43.7</v>
      </c>
      <c r="T24" s="196">
        <v>43.6</v>
      </c>
      <c r="U24" s="398">
        <v>43.7</v>
      </c>
      <c r="V24" s="197"/>
    </row>
    <row r="25" spans="1:22" ht="21" customHeight="1">
      <c r="A25" s="25" t="s">
        <v>135</v>
      </c>
      <c r="B25" s="577"/>
      <c r="C25" s="192" t="s">
        <v>131</v>
      </c>
      <c r="D25" s="193">
        <v>47.4</v>
      </c>
      <c r="E25" s="196">
        <v>47.7</v>
      </c>
      <c r="F25" s="398">
        <v>47.3</v>
      </c>
      <c r="G25" s="195">
        <v>48.4</v>
      </c>
      <c r="H25" s="196">
        <v>49.1</v>
      </c>
      <c r="I25" s="398">
        <v>48.3</v>
      </c>
      <c r="J25" s="195">
        <v>48.8</v>
      </c>
      <c r="K25" s="196">
        <v>49</v>
      </c>
      <c r="L25" s="398">
        <v>48.8</v>
      </c>
      <c r="M25" s="193">
        <v>46.3</v>
      </c>
      <c r="N25" s="196">
        <v>46.5</v>
      </c>
      <c r="O25" s="398">
        <v>46.3</v>
      </c>
      <c r="P25" s="195">
        <v>47.1</v>
      </c>
      <c r="Q25" s="196">
        <v>46.7</v>
      </c>
      <c r="R25" s="398">
        <v>47.1</v>
      </c>
      <c r="S25" s="195">
        <v>47.2</v>
      </c>
      <c r="T25" s="196">
        <v>47.2</v>
      </c>
      <c r="U25" s="398">
        <v>47.2</v>
      </c>
      <c r="V25" s="197"/>
    </row>
    <row r="26" spans="1:22" ht="21" customHeight="1" thickBot="1">
      <c r="A26" s="28"/>
      <c r="B26" s="578"/>
      <c r="C26" s="199" t="s">
        <v>132</v>
      </c>
      <c r="D26" s="193">
        <v>52.8</v>
      </c>
      <c r="E26" s="196">
        <v>52.8</v>
      </c>
      <c r="F26" s="398">
        <v>52.9</v>
      </c>
      <c r="G26" s="195">
        <v>54</v>
      </c>
      <c r="H26" s="196">
        <v>53.8</v>
      </c>
      <c r="I26" s="398">
        <v>53.6</v>
      </c>
      <c r="J26" s="195">
        <v>53.9</v>
      </c>
      <c r="K26" s="196">
        <v>53.9</v>
      </c>
      <c r="L26" s="398">
        <v>54</v>
      </c>
      <c r="M26" s="193">
        <v>48.9</v>
      </c>
      <c r="N26" s="196">
        <v>49.2</v>
      </c>
      <c r="O26" s="398">
        <v>49.4</v>
      </c>
      <c r="P26" s="195">
        <v>50.1</v>
      </c>
      <c r="Q26" s="196">
        <v>50.2</v>
      </c>
      <c r="R26" s="398">
        <v>49.7</v>
      </c>
      <c r="S26" s="195">
        <v>50</v>
      </c>
      <c r="T26" s="196">
        <v>50</v>
      </c>
      <c r="U26" s="398">
        <v>49.9</v>
      </c>
      <c r="V26" s="197"/>
    </row>
    <row r="27" spans="1:21" ht="15" customHeight="1">
      <c r="A27" s="200"/>
      <c r="B27" s="98"/>
      <c r="C27" s="98"/>
      <c r="D27" s="201"/>
      <c r="E27" s="201"/>
      <c r="F27" s="202"/>
      <c r="G27" s="202"/>
      <c r="H27" s="202"/>
      <c r="I27" s="202"/>
      <c r="J27" s="202"/>
      <c r="K27" s="76"/>
      <c r="L27" s="203"/>
      <c r="M27" s="98"/>
      <c r="N27" s="98"/>
      <c r="O27" s="76"/>
      <c r="P27" s="76"/>
      <c r="Q27" s="76"/>
      <c r="R27" s="76"/>
      <c r="S27" s="98"/>
      <c r="T27" s="98"/>
      <c r="U27" s="204" t="s">
        <v>390</v>
      </c>
    </row>
    <row r="28" ht="15" customHeight="1">
      <c r="A28" s="181" t="s">
        <v>412</v>
      </c>
    </row>
  </sheetData>
  <sheetProtection/>
  <mergeCells count="13">
    <mergeCell ref="M5:U5"/>
    <mergeCell ref="D6:F6"/>
    <mergeCell ref="G6:I6"/>
    <mergeCell ref="J6:L6"/>
    <mergeCell ref="M6:O6"/>
    <mergeCell ref="P6:R6"/>
    <mergeCell ref="S6:U6"/>
    <mergeCell ref="A5:C8"/>
    <mergeCell ref="B9:B14"/>
    <mergeCell ref="B18:B23"/>
    <mergeCell ref="B15:B17"/>
    <mergeCell ref="B24:B26"/>
    <mergeCell ref="D5:L5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 xml:space="preserve">&amp;C&amp;"游明朝 Demibold,標準"&amp;P+130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F39"/>
  <sheetViews>
    <sheetView workbookViewId="0" topLeftCell="A1">
      <selection activeCell="A1" sqref="A1"/>
    </sheetView>
  </sheetViews>
  <sheetFormatPr defaultColWidth="9.00390625" defaultRowHeight="13.5"/>
  <cols>
    <col min="1" max="1" width="9.625" style="43" customWidth="1"/>
    <col min="2" max="3" width="5.125" style="43" customWidth="1"/>
    <col min="4" max="5" width="4.75390625" style="43" customWidth="1"/>
    <col min="6" max="6" width="5.125" style="43" customWidth="1"/>
    <col min="7" max="15" width="4.75390625" style="43" customWidth="1"/>
    <col min="16" max="16" width="4.625" style="43" customWidth="1"/>
    <col min="17" max="17" width="4.75390625" style="43" customWidth="1"/>
    <col min="18" max="18" width="5.125" style="43" customWidth="1"/>
    <col min="19" max="25" width="4.75390625" style="43" customWidth="1"/>
    <col min="26" max="26" width="5.125" style="43" customWidth="1"/>
    <col min="27" max="32" width="4.75390625" style="43" customWidth="1"/>
    <col min="33" max="16384" width="9.00390625" style="43" customWidth="1"/>
  </cols>
  <sheetData>
    <row r="1" spans="1:32" s="161" customFormat="1" ht="15" customHeight="1">
      <c r="A1" s="33" t="s">
        <v>6</v>
      </c>
      <c r="AF1" s="18" t="s">
        <v>6</v>
      </c>
    </row>
    <row r="2" ht="15" customHeight="1"/>
    <row r="3" spans="1:7" ht="15" customHeight="1">
      <c r="A3" s="585" t="s">
        <v>238</v>
      </c>
      <c r="B3" s="585"/>
      <c r="C3" s="585"/>
      <c r="D3" s="586"/>
      <c r="E3" s="586"/>
      <c r="F3" s="586"/>
      <c r="G3" s="586"/>
    </row>
    <row r="4" spans="1:22" ht="15" customHeight="1" thickBot="1">
      <c r="A4" s="101"/>
      <c r="B4" s="101"/>
      <c r="C4" s="101"/>
      <c r="E4" s="101"/>
      <c r="F4" s="101"/>
      <c r="G4" s="101"/>
      <c r="V4" s="17" t="s">
        <v>350</v>
      </c>
    </row>
    <row r="5" spans="1:22" ht="15.75" customHeight="1">
      <c r="A5" s="615" t="s">
        <v>239</v>
      </c>
      <c r="B5" s="615"/>
      <c r="C5" s="615"/>
      <c r="D5" s="616"/>
      <c r="E5" s="619" t="s">
        <v>240</v>
      </c>
      <c r="F5" s="620"/>
      <c r="G5" s="620"/>
      <c r="H5" s="620"/>
      <c r="I5" s="620"/>
      <c r="J5" s="621"/>
      <c r="K5" s="622" t="s">
        <v>241</v>
      </c>
      <c r="L5" s="623"/>
      <c r="M5" s="623"/>
      <c r="N5" s="623"/>
      <c r="O5" s="623"/>
      <c r="P5" s="623"/>
      <c r="Q5" s="623" t="s">
        <v>242</v>
      </c>
      <c r="R5" s="623"/>
      <c r="S5" s="623"/>
      <c r="T5" s="623"/>
      <c r="U5" s="623"/>
      <c r="V5" s="623"/>
    </row>
    <row r="6" spans="1:22" ht="15.75" customHeight="1">
      <c r="A6" s="617"/>
      <c r="B6" s="617"/>
      <c r="C6" s="617"/>
      <c r="D6" s="618"/>
      <c r="E6" s="506" t="s">
        <v>243</v>
      </c>
      <c r="F6" s="508"/>
      <c r="G6" s="506" t="s">
        <v>244</v>
      </c>
      <c r="H6" s="508"/>
      <c r="I6" s="506" t="s">
        <v>245</v>
      </c>
      <c r="J6" s="508"/>
      <c r="K6" s="506" t="s">
        <v>243</v>
      </c>
      <c r="L6" s="508"/>
      <c r="M6" s="506" t="s">
        <v>246</v>
      </c>
      <c r="N6" s="508"/>
      <c r="O6" s="506" t="s">
        <v>245</v>
      </c>
      <c r="P6" s="507"/>
      <c r="Q6" s="507" t="s">
        <v>243</v>
      </c>
      <c r="R6" s="508"/>
      <c r="S6" s="506" t="s">
        <v>244</v>
      </c>
      <c r="T6" s="508"/>
      <c r="U6" s="580" t="s">
        <v>245</v>
      </c>
      <c r="V6" s="581"/>
    </row>
    <row r="7" spans="1:22" ht="12.75" customHeight="1">
      <c r="A7" s="101"/>
      <c r="B7" s="101"/>
      <c r="C7" s="101"/>
      <c r="D7" s="274"/>
      <c r="E7" s="92"/>
      <c r="F7" s="175" t="s">
        <v>247</v>
      </c>
      <c r="G7" s="175"/>
      <c r="H7" s="175"/>
      <c r="I7" s="274"/>
      <c r="J7" s="91"/>
      <c r="K7" s="175"/>
      <c r="L7" s="175" t="s">
        <v>248</v>
      </c>
      <c r="M7" s="175"/>
      <c r="N7" s="175"/>
      <c r="O7" s="91"/>
      <c r="P7" s="91"/>
      <c r="Q7" s="175"/>
      <c r="R7" s="175" t="s">
        <v>249</v>
      </c>
      <c r="S7" s="175"/>
      <c r="T7" s="175"/>
      <c r="U7" s="91"/>
      <c r="V7" s="176"/>
    </row>
    <row r="8" spans="1:22" ht="15" customHeight="1">
      <c r="A8" s="101" t="s">
        <v>23</v>
      </c>
      <c r="B8" s="101"/>
      <c r="C8" s="101"/>
      <c r="D8" s="274"/>
      <c r="E8" s="177"/>
      <c r="F8" s="101"/>
      <c r="G8" s="101" t="s">
        <v>250</v>
      </c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274"/>
    </row>
    <row r="9" spans="1:22" ht="19.5" customHeight="1">
      <c r="A9" s="254" t="s">
        <v>365</v>
      </c>
      <c r="B9" s="274"/>
      <c r="C9" s="101" t="s">
        <v>251</v>
      </c>
      <c r="D9" s="274"/>
      <c r="E9" s="624">
        <v>15.76</v>
      </c>
      <c r="F9" s="625"/>
      <c r="G9" s="625">
        <v>16.59</v>
      </c>
      <c r="H9" s="625"/>
      <c r="I9" s="625">
        <v>16.6</v>
      </c>
      <c r="J9" s="625"/>
      <c r="K9" s="625">
        <v>9.28</v>
      </c>
      <c r="L9" s="625"/>
      <c r="M9" s="625">
        <v>9.25</v>
      </c>
      <c r="N9" s="625"/>
      <c r="O9" s="625">
        <v>9.17</v>
      </c>
      <c r="P9" s="625"/>
      <c r="Q9" s="625">
        <v>20.5</v>
      </c>
      <c r="R9" s="625"/>
      <c r="S9" s="625">
        <v>22.4</v>
      </c>
      <c r="T9" s="625"/>
      <c r="U9" s="625">
        <v>23.72</v>
      </c>
      <c r="V9" s="625"/>
    </row>
    <row r="10" spans="1:22" ht="19.5" customHeight="1">
      <c r="A10" s="101"/>
      <c r="B10" s="274"/>
      <c r="C10" s="101" t="s">
        <v>252</v>
      </c>
      <c r="D10" s="274"/>
      <c r="E10" s="624">
        <v>18.02</v>
      </c>
      <c r="F10" s="625"/>
      <c r="G10" s="625">
        <v>19.46</v>
      </c>
      <c r="H10" s="625"/>
      <c r="I10" s="625">
        <v>19.7</v>
      </c>
      <c r="J10" s="625"/>
      <c r="K10" s="625">
        <v>8.91</v>
      </c>
      <c r="L10" s="625"/>
      <c r="M10" s="625">
        <v>8.89</v>
      </c>
      <c r="N10" s="625"/>
      <c r="O10" s="625">
        <v>8.78</v>
      </c>
      <c r="P10" s="625"/>
      <c r="Q10" s="625">
        <v>23.96</v>
      </c>
      <c r="R10" s="625"/>
      <c r="S10" s="625">
        <v>25.57</v>
      </c>
      <c r="T10" s="625"/>
      <c r="U10" s="625">
        <v>27.86</v>
      </c>
      <c r="V10" s="625"/>
    </row>
    <row r="11" spans="1:22" ht="19.5" customHeight="1">
      <c r="A11" s="101"/>
      <c r="B11" s="274"/>
      <c r="C11" s="101" t="s">
        <v>253</v>
      </c>
      <c r="D11" s="274"/>
      <c r="E11" s="624">
        <v>22.5</v>
      </c>
      <c r="F11" s="625"/>
      <c r="G11" s="625">
        <v>23.21</v>
      </c>
      <c r="H11" s="625"/>
      <c r="I11" s="625">
        <v>23.94</v>
      </c>
      <c r="J11" s="625"/>
      <c r="K11" s="625">
        <v>8.5</v>
      </c>
      <c r="L11" s="625"/>
      <c r="M11" s="625">
        <v>8.52</v>
      </c>
      <c r="N11" s="625"/>
      <c r="O11" s="625">
        <v>8.42</v>
      </c>
      <c r="P11" s="625"/>
      <c r="Q11" s="625">
        <v>16.4</v>
      </c>
      <c r="R11" s="625"/>
      <c r="S11" s="625">
        <v>17.31</v>
      </c>
      <c r="T11" s="625"/>
      <c r="U11" s="625">
        <v>18.39</v>
      </c>
      <c r="V11" s="625"/>
    </row>
    <row r="12" spans="1:22" ht="19.5" customHeight="1">
      <c r="A12" s="254" t="s">
        <v>366</v>
      </c>
      <c r="B12" s="274"/>
      <c r="C12" s="101" t="s">
        <v>254</v>
      </c>
      <c r="D12" s="274"/>
      <c r="E12" s="624">
        <v>26.46</v>
      </c>
      <c r="F12" s="625"/>
      <c r="G12" s="625">
        <v>28.66</v>
      </c>
      <c r="H12" s="625"/>
      <c r="I12" s="625">
        <v>30.39</v>
      </c>
      <c r="J12" s="625"/>
      <c r="K12" s="625">
        <v>8.04</v>
      </c>
      <c r="L12" s="625"/>
      <c r="M12" s="625">
        <v>7.92</v>
      </c>
      <c r="N12" s="625"/>
      <c r="O12" s="625">
        <v>7.77</v>
      </c>
      <c r="P12" s="625"/>
      <c r="Q12" s="625">
        <v>18.66</v>
      </c>
      <c r="R12" s="625"/>
      <c r="S12" s="625">
        <v>20.74</v>
      </c>
      <c r="T12" s="625"/>
      <c r="U12" s="625">
        <v>21.4</v>
      </c>
      <c r="V12" s="625"/>
    </row>
    <row r="13" spans="1:22" ht="19.5" customHeight="1">
      <c r="A13" s="101"/>
      <c r="B13" s="274"/>
      <c r="C13" s="101" t="s">
        <v>255</v>
      </c>
      <c r="D13" s="274"/>
      <c r="E13" s="624">
        <v>31.51</v>
      </c>
      <c r="F13" s="625"/>
      <c r="G13" s="625">
        <v>33.43</v>
      </c>
      <c r="H13" s="625"/>
      <c r="I13" s="625">
        <v>34.81</v>
      </c>
      <c r="J13" s="625"/>
      <c r="K13" s="625">
        <v>7.64</v>
      </c>
      <c r="L13" s="625"/>
      <c r="M13" s="625">
        <v>7.78</v>
      </c>
      <c r="N13" s="625"/>
      <c r="O13" s="625">
        <v>7.42</v>
      </c>
      <c r="P13" s="625"/>
      <c r="Q13" s="625">
        <v>21.67</v>
      </c>
      <c r="R13" s="625"/>
      <c r="S13" s="625">
        <v>23.34</v>
      </c>
      <c r="T13" s="625"/>
      <c r="U13" s="625">
        <v>24.26</v>
      </c>
      <c r="V13" s="625"/>
    </row>
    <row r="14" spans="1:22" ht="15" customHeight="1">
      <c r="A14" s="101" t="s">
        <v>24</v>
      </c>
      <c r="B14" s="274"/>
      <c r="C14" s="101"/>
      <c r="D14" s="274"/>
      <c r="E14" s="368"/>
      <c r="F14" s="369"/>
      <c r="G14" s="369"/>
      <c r="H14" s="369"/>
      <c r="I14" s="369"/>
      <c r="J14" s="369"/>
      <c r="K14" s="369"/>
      <c r="L14" s="369"/>
      <c r="M14" s="369"/>
      <c r="N14" s="369"/>
      <c r="O14" s="369"/>
      <c r="P14" s="369"/>
      <c r="Q14" s="369"/>
      <c r="R14" s="369"/>
      <c r="S14" s="369"/>
      <c r="T14" s="369"/>
      <c r="U14" s="369"/>
      <c r="V14" s="377"/>
    </row>
    <row r="15" spans="1:22" ht="19.5" customHeight="1">
      <c r="A15" s="254" t="s">
        <v>367</v>
      </c>
      <c r="B15" s="274"/>
      <c r="C15" s="101" t="s">
        <v>251</v>
      </c>
      <c r="D15" s="274"/>
      <c r="E15" s="624">
        <v>15.22</v>
      </c>
      <c r="F15" s="625"/>
      <c r="G15" s="625">
        <v>16.07</v>
      </c>
      <c r="H15" s="625"/>
      <c r="I15" s="625">
        <v>16.36</v>
      </c>
      <c r="J15" s="625"/>
      <c r="K15" s="625">
        <v>9.67</v>
      </c>
      <c r="L15" s="625"/>
      <c r="M15" s="625">
        <v>9.55</v>
      </c>
      <c r="N15" s="625"/>
      <c r="O15" s="625">
        <v>9.5</v>
      </c>
      <c r="P15" s="625"/>
      <c r="Q15" s="625">
        <v>12.68</v>
      </c>
      <c r="R15" s="625"/>
      <c r="S15" s="625">
        <v>13.91</v>
      </c>
      <c r="T15" s="625"/>
      <c r="U15" s="625">
        <v>14.74</v>
      </c>
      <c r="V15" s="625"/>
    </row>
    <row r="16" spans="1:22" ht="19.5" customHeight="1">
      <c r="A16" s="101"/>
      <c r="B16" s="274"/>
      <c r="C16" s="101" t="s">
        <v>252</v>
      </c>
      <c r="D16" s="274"/>
      <c r="E16" s="624">
        <v>17.72</v>
      </c>
      <c r="F16" s="625"/>
      <c r="G16" s="625">
        <v>19.04</v>
      </c>
      <c r="H16" s="625"/>
      <c r="I16" s="625">
        <v>19.37</v>
      </c>
      <c r="J16" s="625"/>
      <c r="K16" s="625">
        <v>9.17</v>
      </c>
      <c r="L16" s="625"/>
      <c r="M16" s="625">
        <v>9.18</v>
      </c>
      <c r="N16" s="625"/>
      <c r="O16" s="625">
        <v>9.12</v>
      </c>
      <c r="P16" s="625"/>
      <c r="Q16" s="625">
        <v>15.37</v>
      </c>
      <c r="R16" s="625"/>
      <c r="S16" s="625">
        <v>15.68</v>
      </c>
      <c r="T16" s="625"/>
      <c r="U16" s="625">
        <v>16.8</v>
      </c>
      <c r="V16" s="625"/>
    </row>
    <row r="17" spans="1:22" ht="19.5" customHeight="1">
      <c r="A17" s="101"/>
      <c r="B17" s="274"/>
      <c r="C17" s="101" t="s">
        <v>253</v>
      </c>
      <c r="D17" s="274"/>
      <c r="E17" s="624">
        <v>20.57</v>
      </c>
      <c r="F17" s="625"/>
      <c r="G17" s="625">
        <v>21.19</v>
      </c>
      <c r="H17" s="625"/>
      <c r="I17" s="625">
        <v>21.85</v>
      </c>
      <c r="J17" s="625"/>
      <c r="K17" s="625">
        <v>9.08</v>
      </c>
      <c r="L17" s="625"/>
      <c r="M17" s="625">
        <v>9.02</v>
      </c>
      <c r="N17" s="625"/>
      <c r="O17" s="625">
        <v>8.93</v>
      </c>
      <c r="P17" s="625"/>
      <c r="Q17" s="625">
        <v>10.85</v>
      </c>
      <c r="R17" s="625"/>
      <c r="S17" s="625">
        <v>11.23</v>
      </c>
      <c r="T17" s="625"/>
      <c r="U17" s="625">
        <v>12.09</v>
      </c>
      <c r="V17" s="625"/>
    </row>
    <row r="18" spans="1:22" ht="19.5" customHeight="1">
      <c r="A18" s="254" t="s">
        <v>368</v>
      </c>
      <c r="B18" s="274"/>
      <c r="C18" s="101" t="s">
        <v>254</v>
      </c>
      <c r="D18" s="274"/>
      <c r="E18" s="624">
        <v>22.44</v>
      </c>
      <c r="F18" s="625"/>
      <c r="G18" s="625">
        <v>23.78</v>
      </c>
      <c r="H18" s="625"/>
      <c r="I18" s="625">
        <v>24.32</v>
      </c>
      <c r="J18" s="625"/>
      <c r="K18" s="625">
        <v>8.84</v>
      </c>
      <c r="L18" s="625"/>
      <c r="M18" s="625">
        <v>8.8</v>
      </c>
      <c r="N18" s="625"/>
      <c r="O18" s="625">
        <v>8.59</v>
      </c>
      <c r="P18" s="625"/>
      <c r="Q18" s="625">
        <v>11.95</v>
      </c>
      <c r="R18" s="625"/>
      <c r="S18" s="625">
        <v>13.22</v>
      </c>
      <c r="T18" s="625"/>
      <c r="U18" s="625">
        <v>13.92</v>
      </c>
      <c r="V18" s="625"/>
    </row>
    <row r="19" spans="1:22" ht="19.5" customHeight="1" thickBot="1">
      <c r="A19" s="378"/>
      <c r="B19" s="379"/>
      <c r="C19" s="378" t="s">
        <v>255</v>
      </c>
      <c r="D19" s="379"/>
      <c r="E19" s="626">
        <v>24.06</v>
      </c>
      <c r="F19" s="627"/>
      <c r="G19" s="627">
        <v>25.12</v>
      </c>
      <c r="H19" s="627"/>
      <c r="I19" s="627">
        <v>25.71</v>
      </c>
      <c r="J19" s="627"/>
      <c r="K19" s="627">
        <v>8.76</v>
      </c>
      <c r="L19" s="627"/>
      <c r="M19" s="627">
        <v>8.69</v>
      </c>
      <c r="N19" s="627"/>
      <c r="O19" s="627">
        <v>8.53</v>
      </c>
      <c r="P19" s="627"/>
      <c r="Q19" s="627">
        <v>13.19</v>
      </c>
      <c r="R19" s="627"/>
      <c r="S19" s="627">
        <v>13.84</v>
      </c>
      <c r="T19" s="627"/>
      <c r="U19" s="627">
        <v>14.65</v>
      </c>
      <c r="V19" s="627"/>
    </row>
    <row r="20" spans="1:23" ht="15" customHeight="1">
      <c r="A20" s="101"/>
      <c r="B20" s="101"/>
      <c r="C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7" t="s">
        <v>391</v>
      </c>
      <c r="W20" s="101"/>
    </row>
    <row r="21" spans="1:11" ht="15" customHeight="1">
      <c r="A21" s="94" t="s">
        <v>414</v>
      </c>
      <c r="B21" s="179"/>
      <c r="C21" s="179"/>
      <c r="D21" s="179"/>
      <c r="E21" s="179"/>
      <c r="F21" s="180"/>
      <c r="G21" s="180"/>
      <c r="K21" s="181"/>
    </row>
    <row r="22" spans="1:11" ht="15" customHeight="1">
      <c r="A22" s="94" t="s">
        <v>413</v>
      </c>
      <c r="B22" s="179"/>
      <c r="C22" s="179"/>
      <c r="D22" s="179"/>
      <c r="E22" s="179"/>
      <c r="F22" s="180"/>
      <c r="G22" s="180"/>
      <c r="K22" s="181"/>
    </row>
    <row r="23" spans="1:11" ht="15" customHeight="1">
      <c r="A23" s="27" t="s">
        <v>351</v>
      </c>
      <c r="G23" s="180"/>
      <c r="K23" s="181"/>
    </row>
    <row r="24" spans="1:11" ht="15" customHeight="1">
      <c r="A24" s="94" t="s">
        <v>352</v>
      </c>
      <c r="B24" s="179"/>
      <c r="C24" s="179"/>
      <c r="D24" s="179"/>
      <c r="E24" s="179"/>
      <c r="F24" s="180"/>
      <c r="G24" s="180"/>
      <c r="K24" s="181"/>
    </row>
    <row r="25" ht="15" customHeight="1"/>
    <row r="26" spans="1:21" ht="15" customHeight="1">
      <c r="A26" s="102" t="s">
        <v>273</v>
      </c>
      <c r="B26" s="48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88"/>
      <c r="P26" s="88"/>
      <c r="Q26" s="88"/>
      <c r="R26" s="88"/>
      <c r="S26" s="88"/>
      <c r="T26" s="88"/>
      <c r="U26" s="88"/>
    </row>
    <row r="27" spans="1:32" ht="15" customHeight="1" thickBo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81"/>
      <c r="P27" s="183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</row>
    <row r="28" spans="1:32" ht="15.75" customHeight="1">
      <c r="A28" s="591" t="s">
        <v>256</v>
      </c>
      <c r="B28" s="593" t="s">
        <v>257</v>
      </c>
      <c r="C28" s="594"/>
      <c r="D28" s="594"/>
      <c r="E28" s="594"/>
      <c r="F28" s="594"/>
      <c r="G28" s="594"/>
      <c r="H28" s="594"/>
      <c r="I28" s="594"/>
      <c r="J28" s="594"/>
      <c r="K28" s="594"/>
      <c r="L28" s="594"/>
      <c r="M28" s="594"/>
      <c r="N28" s="594"/>
      <c r="O28" s="594"/>
      <c r="P28" s="594"/>
      <c r="Q28" s="595" t="s">
        <v>258</v>
      </c>
      <c r="R28" s="593" t="s">
        <v>259</v>
      </c>
      <c r="S28" s="594"/>
      <c r="T28" s="594"/>
      <c r="U28" s="594"/>
      <c r="V28" s="594"/>
      <c r="W28" s="594"/>
      <c r="X28" s="594"/>
      <c r="Y28" s="594"/>
      <c r="Z28" s="594"/>
      <c r="AA28" s="594"/>
      <c r="AB28" s="594"/>
      <c r="AC28" s="594"/>
      <c r="AD28" s="594"/>
      <c r="AE28" s="594"/>
      <c r="AF28" s="594"/>
    </row>
    <row r="29" spans="1:32" ht="15.75" customHeight="1">
      <c r="A29" s="592"/>
      <c r="B29" s="598" t="s">
        <v>261</v>
      </c>
      <c r="C29" s="582" t="s">
        <v>260</v>
      </c>
      <c r="D29" s="582"/>
      <c r="E29" s="582"/>
      <c r="F29" s="582"/>
      <c r="G29" s="582"/>
      <c r="H29" s="582"/>
      <c r="I29" s="582"/>
      <c r="J29" s="582"/>
      <c r="K29" s="582"/>
      <c r="L29" s="582"/>
      <c r="M29" s="582"/>
      <c r="N29" s="582"/>
      <c r="O29" s="582"/>
      <c r="P29" s="582"/>
      <c r="Q29" s="596"/>
      <c r="R29" s="600" t="s">
        <v>261</v>
      </c>
      <c r="S29" s="583" t="s">
        <v>260</v>
      </c>
      <c r="T29" s="582"/>
      <c r="U29" s="582"/>
      <c r="V29" s="582"/>
      <c r="W29" s="582"/>
      <c r="X29" s="582"/>
      <c r="Y29" s="582"/>
      <c r="Z29" s="582"/>
      <c r="AA29" s="582"/>
      <c r="AB29" s="582"/>
      <c r="AC29" s="582"/>
      <c r="AD29" s="582"/>
      <c r="AE29" s="582"/>
      <c r="AF29" s="584"/>
    </row>
    <row r="30" spans="1:32" ht="81" customHeight="1">
      <c r="A30" s="592"/>
      <c r="B30" s="599"/>
      <c r="C30" s="372" t="s">
        <v>359</v>
      </c>
      <c r="D30" s="373" t="s">
        <v>355</v>
      </c>
      <c r="E30" s="370" t="s">
        <v>356</v>
      </c>
      <c r="F30" s="370" t="s">
        <v>357</v>
      </c>
      <c r="G30" s="373" t="s">
        <v>358</v>
      </c>
      <c r="H30" s="373" t="s">
        <v>266</v>
      </c>
      <c r="I30" s="371"/>
      <c r="J30" s="374" t="s">
        <v>274</v>
      </c>
      <c r="K30" s="373" t="s">
        <v>275</v>
      </c>
      <c r="L30" s="373" t="s">
        <v>371</v>
      </c>
      <c r="M30" s="373" t="s">
        <v>372</v>
      </c>
      <c r="N30" s="370" t="s">
        <v>360</v>
      </c>
      <c r="O30" s="370" t="s">
        <v>361</v>
      </c>
      <c r="P30" s="424" t="s">
        <v>268</v>
      </c>
      <c r="Q30" s="597"/>
      <c r="R30" s="601"/>
      <c r="S30" s="370" t="s">
        <v>262</v>
      </c>
      <c r="T30" s="373" t="s">
        <v>362</v>
      </c>
      <c r="U30" s="370" t="s">
        <v>356</v>
      </c>
      <c r="V30" s="370" t="s">
        <v>354</v>
      </c>
      <c r="W30" s="373" t="s">
        <v>265</v>
      </c>
      <c r="X30" s="373" t="s">
        <v>266</v>
      </c>
      <c r="Y30" s="371"/>
      <c r="Z30" s="374" t="s">
        <v>269</v>
      </c>
      <c r="AA30" s="373" t="s">
        <v>270</v>
      </c>
      <c r="AB30" s="373" t="s">
        <v>371</v>
      </c>
      <c r="AC30" s="373" t="s">
        <v>372</v>
      </c>
      <c r="AD30" s="370" t="s">
        <v>360</v>
      </c>
      <c r="AE30" s="370" t="s">
        <v>267</v>
      </c>
      <c r="AF30" s="370" t="s">
        <v>268</v>
      </c>
    </row>
    <row r="31" spans="1:32" ht="12.75" customHeight="1">
      <c r="A31" s="45"/>
      <c r="B31" s="384"/>
      <c r="C31" s="383" t="s">
        <v>271</v>
      </c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</row>
    <row r="32" spans="1:32" ht="22.5" customHeight="1">
      <c r="A32" s="380" t="s">
        <v>353</v>
      </c>
      <c r="B32" s="185">
        <v>3240</v>
      </c>
      <c r="C32" s="119">
        <v>1315</v>
      </c>
      <c r="D32" s="186">
        <v>18</v>
      </c>
      <c r="E32" s="119">
        <v>61</v>
      </c>
      <c r="F32" s="119">
        <v>1248</v>
      </c>
      <c r="G32" s="119" t="s">
        <v>5</v>
      </c>
      <c r="H32" s="119" t="s">
        <v>5</v>
      </c>
      <c r="I32" s="119" t="s">
        <v>5</v>
      </c>
      <c r="J32" s="119">
        <v>457</v>
      </c>
      <c r="K32" s="186">
        <v>27</v>
      </c>
      <c r="L32" s="186">
        <v>94</v>
      </c>
      <c r="M32" s="186" t="s">
        <v>5</v>
      </c>
      <c r="N32" s="186">
        <v>14</v>
      </c>
      <c r="O32" s="119">
        <v>3</v>
      </c>
      <c r="P32" s="119">
        <v>3</v>
      </c>
      <c r="Q32" s="119">
        <v>173</v>
      </c>
      <c r="R32" s="186">
        <v>2494</v>
      </c>
      <c r="S32" s="186">
        <v>541</v>
      </c>
      <c r="T32" s="186">
        <v>15</v>
      </c>
      <c r="U32" s="186">
        <v>152</v>
      </c>
      <c r="V32" s="186">
        <v>822</v>
      </c>
      <c r="W32" s="186" t="s">
        <v>5</v>
      </c>
      <c r="X32" s="186" t="s">
        <v>5</v>
      </c>
      <c r="Y32" s="119" t="s">
        <v>5</v>
      </c>
      <c r="Z32" s="186">
        <v>636</v>
      </c>
      <c r="AA32" s="186">
        <v>84</v>
      </c>
      <c r="AB32" s="186">
        <v>187</v>
      </c>
      <c r="AC32" s="186">
        <v>2</v>
      </c>
      <c r="AD32" s="186">
        <v>40</v>
      </c>
      <c r="AE32" s="186">
        <v>7</v>
      </c>
      <c r="AF32" s="186">
        <v>8</v>
      </c>
    </row>
    <row r="33" spans="1:32" ht="15.75" customHeight="1">
      <c r="A33" s="382"/>
      <c r="B33" s="598" t="s">
        <v>261</v>
      </c>
      <c r="C33" s="613" t="s">
        <v>359</v>
      </c>
      <c r="D33" s="589" t="s">
        <v>355</v>
      </c>
      <c r="E33" s="587" t="s">
        <v>356</v>
      </c>
      <c r="F33" s="607" t="s">
        <v>354</v>
      </c>
      <c r="G33" s="608"/>
      <c r="H33" s="609"/>
      <c r="I33" s="589" t="s">
        <v>370</v>
      </c>
      <c r="J33" s="611" t="s">
        <v>269</v>
      </c>
      <c r="K33" s="589" t="s">
        <v>264</v>
      </c>
      <c r="L33" s="589" t="s">
        <v>371</v>
      </c>
      <c r="M33" s="589" t="s">
        <v>372</v>
      </c>
      <c r="N33" s="587" t="s">
        <v>360</v>
      </c>
      <c r="O33" s="587" t="s">
        <v>361</v>
      </c>
      <c r="P33" s="602" t="s">
        <v>268</v>
      </c>
      <c r="Q33" s="604" t="s">
        <v>258</v>
      </c>
      <c r="R33" s="606" t="s">
        <v>261</v>
      </c>
      <c r="S33" s="587" t="s">
        <v>359</v>
      </c>
      <c r="T33" s="589" t="s">
        <v>355</v>
      </c>
      <c r="U33" s="587" t="s">
        <v>356</v>
      </c>
      <c r="V33" s="607" t="s">
        <v>354</v>
      </c>
      <c r="W33" s="608"/>
      <c r="X33" s="609"/>
      <c r="Y33" s="589" t="s">
        <v>363</v>
      </c>
      <c r="Z33" s="611" t="s">
        <v>263</v>
      </c>
      <c r="AA33" s="589" t="s">
        <v>264</v>
      </c>
      <c r="AB33" s="589" t="s">
        <v>371</v>
      </c>
      <c r="AC33" s="589" t="s">
        <v>372</v>
      </c>
      <c r="AD33" s="587" t="s">
        <v>360</v>
      </c>
      <c r="AE33" s="587" t="s">
        <v>361</v>
      </c>
      <c r="AF33" s="587" t="s">
        <v>268</v>
      </c>
    </row>
    <row r="34" spans="1:32" ht="66" customHeight="1">
      <c r="A34" s="274"/>
      <c r="B34" s="599"/>
      <c r="C34" s="614"/>
      <c r="D34" s="590"/>
      <c r="E34" s="588"/>
      <c r="F34" s="376" t="s">
        <v>272</v>
      </c>
      <c r="G34" s="375" t="s">
        <v>364</v>
      </c>
      <c r="H34" s="375" t="s">
        <v>369</v>
      </c>
      <c r="I34" s="610"/>
      <c r="J34" s="612"/>
      <c r="K34" s="590"/>
      <c r="L34" s="590"/>
      <c r="M34" s="590"/>
      <c r="N34" s="588"/>
      <c r="O34" s="588"/>
      <c r="P34" s="603"/>
      <c r="Q34" s="605"/>
      <c r="R34" s="597"/>
      <c r="S34" s="588"/>
      <c r="T34" s="590"/>
      <c r="U34" s="588"/>
      <c r="V34" s="376" t="s">
        <v>272</v>
      </c>
      <c r="W34" s="375" t="s">
        <v>364</v>
      </c>
      <c r="X34" s="375" t="s">
        <v>369</v>
      </c>
      <c r="Y34" s="610"/>
      <c r="Z34" s="612"/>
      <c r="AA34" s="590"/>
      <c r="AB34" s="590"/>
      <c r="AC34" s="590"/>
      <c r="AD34" s="588"/>
      <c r="AE34" s="588"/>
      <c r="AF34" s="588"/>
    </row>
    <row r="35" spans="1:32" ht="22.5" customHeight="1">
      <c r="A35" s="380" t="s">
        <v>379</v>
      </c>
      <c r="B35" s="187">
        <v>3497</v>
      </c>
      <c r="C35" s="188">
        <v>1254</v>
      </c>
      <c r="D35" s="188">
        <v>10</v>
      </c>
      <c r="E35" s="188">
        <v>100</v>
      </c>
      <c r="F35" s="188">
        <v>18</v>
      </c>
      <c r="G35" s="188">
        <v>90</v>
      </c>
      <c r="H35" s="188">
        <v>919</v>
      </c>
      <c r="I35" s="188" t="s">
        <v>5</v>
      </c>
      <c r="J35" s="188">
        <v>712</v>
      </c>
      <c r="K35" s="188">
        <v>171</v>
      </c>
      <c r="L35" s="188">
        <v>150</v>
      </c>
      <c r="M35" s="188">
        <v>12</v>
      </c>
      <c r="N35" s="188">
        <v>55</v>
      </c>
      <c r="O35" s="188">
        <v>6</v>
      </c>
      <c r="P35" s="188" t="s">
        <v>5</v>
      </c>
      <c r="Q35" s="188">
        <v>221</v>
      </c>
      <c r="R35" s="188">
        <v>3340</v>
      </c>
      <c r="S35" s="188">
        <v>566</v>
      </c>
      <c r="T35" s="188">
        <v>19</v>
      </c>
      <c r="U35" s="188">
        <v>298</v>
      </c>
      <c r="V35" s="188">
        <v>72</v>
      </c>
      <c r="W35" s="188">
        <v>180</v>
      </c>
      <c r="X35" s="188">
        <v>425</v>
      </c>
      <c r="Y35" s="188">
        <v>32</v>
      </c>
      <c r="Z35" s="188">
        <v>1072</v>
      </c>
      <c r="AA35" s="188">
        <v>130</v>
      </c>
      <c r="AB35" s="188">
        <v>108</v>
      </c>
      <c r="AC35" s="188" t="s">
        <v>5</v>
      </c>
      <c r="AD35" s="188">
        <v>329</v>
      </c>
      <c r="AE35" s="188">
        <v>109</v>
      </c>
      <c r="AF35" s="188" t="s">
        <v>5</v>
      </c>
    </row>
    <row r="36" spans="1:32" ht="22.5" customHeight="1">
      <c r="A36" s="380" t="s">
        <v>380</v>
      </c>
      <c r="B36" s="185">
        <v>3588</v>
      </c>
      <c r="C36" s="119">
        <v>1401</v>
      </c>
      <c r="D36" s="119">
        <v>38</v>
      </c>
      <c r="E36" s="119">
        <v>62</v>
      </c>
      <c r="F36" s="119">
        <v>107</v>
      </c>
      <c r="G36" s="119">
        <v>38</v>
      </c>
      <c r="H36" s="119">
        <v>801</v>
      </c>
      <c r="I36" s="119" t="s">
        <v>5</v>
      </c>
      <c r="J36" s="119">
        <v>745</v>
      </c>
      <c r="K36" s="119">
        <v>120</v>
      </c>
      <c r="L36" s="119">
        <v>189</v>
      </c>
      <c r="M36" s="119">
        <v>5</v>
      </c>
      <c r="N36" s="119">
        <v>77</v>
      </c>
      <c r="O36" s="119">
        <v>5</v>
      </c>
      <c r="P36" s="119" t="s">
        <v>5</v>
      </c>
      <c r="Q36" s="119">
        <v>196</v>
      </c>
      <c r="R36" s="119">
        <v>3413</v>
      </c>
      <c r="S36" s="119">
        <v>677</v>
      </c>
      <c r="T36" s="119">
        <v>64</v>
      </c>
      <c r="U36" s="119">
        <v>270</v>
      </c>
      <c r="V36" s="119">
        <v>70</v>
      </c>
      <c r="W36" s="119">
        <v>32</v>
      </c>
      <c r="X36" s="119">
        <v>642</v>
      </c>
      <c r="Y36" s="119">
        <v>13</v>
      </c>
      <c r="Z36" s="119">
        <v>903</v>
      </c>
      <c r="AA36" s="119">
        <v>203</v>
      </c>
      <c r="AB36" s="119">
        <v>250</v>
      </c>
      <c r="AC36" s="119" t="s">
        <v>5</v>
      </c>
      <c r="AD36" s="119">
        <v>230</v>
      </c>
      <c r="AE36" s="119">
        <v>59</v>
      </c>
      <c r="AF36" s="119" t="s">
        <v>5</v>
      </c>
    </row>
    <row r="37" spans="1:32" ht="22.5" customHeight="1">
      <c r="A37" s="380" t="s">
        <v>381</v>
      </c>
      <c r="B37" s="185">
        <v>3697</v>
      </c>
      <c r="C37" s="119">
        <v>1445</v>
      </c>
      <c r="D37" s="119">
        <v>77</v>
      </c>
      <c r="E37" s="119">
        <v>23</v>
      </c>
      <c r="F37" s="119">
        <v>41</v>
      </c>
      <c r="G37" s="119">
        <v>77</v>
      </c>
      <c r="H37" s="119">
        <v>954</v>
      </c>
      <c r="I37" s="119" t="s">
        <v>5</v>
      </c>
      <c r="J37" s="119">
        <v>878</v>
      </c>
      <c r="K37" s="119">
        <v>42</v>
      </c>
      <c r="L37" s="119">
        <v>119</v>
      </c>
      <c r="M37" s="119" t="s">
        <v>5</v>
      </c>
      <c r="N37" s="119">
        <v>40</v>
      </c>
      <c r="O37" s="119" t="s">
        <v>5</v>
      </c>
      <c r="P37" s="119">
        <v>1</v>
      </c>
      <c r="Q37" s="119">
        <v>185</v>
      </c>
      <c r="R37" s="119">
        <v>2470</v>
      </c>
      <c r="S37" s="119">
        <v>507</v>
      </c>
      <c r="T37" s="119">
        <v>50</v>
      </c>
      <c r="U37" s="119">
        <v>135</v>
      </c>
      <c r="V37" s="119">
        <v>12</v>
      </c>
      <c r="W37" s="119">
        <v>24</v>
      </c>
      <c r="X37" s="119">
        <v>422</v>
      </c>
      <c r="Y37" s="119">
        <v>21</v>
      </c>
      <c r="Z37" s="189">
        <v>854</v>
      </c>
      <c r="AA37" s="119">
        <v>51</v>
      </c>
      <c r="AB37" s="119">
        <v>207</v>
      </c>
      <c r="AC37" s="119" t="s">
        <v>5</v>
      </c>
      <c r="AD37" s="119">
        <v>168</v>
      </c>
      <c r="AE37" s="119">
        <v>19</v>
      </c>
      <c r="AF37" s="119" t="s">
        <v>5</v>
      </c>
    </row>
    <row r="38" spans="1:32" ht="22.5" customHeight="1" thickBot="1">
      <c r="A38" s="381" t="s">
        <v>382</v>
      </c>
      <c r="B38" s="394">
        <v>3366</v>
      </c>
      <c r="C38" s="395">
        <v>1167</v>
      </c>
      <c r="D38" s="395">
        <v>28</v>
      </c>
      <c r="E38" s="395">
        <v>20</v>
      </c>
      <c r="F38" s="395">
        <v>17</v>
      </c>
      <c r="G38" s="395">
        <v>79</v>
      </c>
      <c r="H38" s="395">
        <v>903</v>
      </c>
      <c r="I38" s="395">
        <v>1</v>
      </c>
      <c r="J38" s="395">
        <v>997</v>
      </c>
      <c r="K38" s="395">
        <v>25</v>
      </c>
      <c r="L38" s="395">
        <v>118</v>
      </c>
      <c r="M38" s="395" t="s">
        <v>5</v>
      </c>
      <c r="N38" s="395" t="s">
        <v>5</v>
      </c>
      <c r="O38" s="395">
        <v>11</v>
      </c>
      <c r="P38" s="395" t="s">
        <v>5</v>
      </c>
      <c r="Q38" s="395">
        <v>223</v>
      </c>
      <c r="R38" s="395">
        <v>2664</v>
      </c>
      <c r="S38" s="395">
        <v>604</v>
      </c>
      <c r="T38" s="395">
        <v>18</v>
      </c>
      <c r="U38" s="395">
        <v>180</v>
      </c>
      <c r="V38" s="395">
        <v>19</v>
      </c>
      <c r="W38" s="395">
        <v>9</v>
      </c>
      <c r="X38" s="395">
        <v>399</v>
      </c>
      <c r="Y38" s="395">
        <v>14</v>
      </c>
      <c r="Z38" s="396">
        <v>1186</v>
      </c>
      <c r="AA38" s="395">
        <v>55</v>
      </c>
      <c r="AB38" s="395">
        <v>161</v>
      </c>
      <c r="AC38" s="395" t="s">
        <v>5</v>
      </c>
      <c r="AD38" s="395" t="s">
        <v>5</v>
      </c>
      <c r="AE38" s="395">
        <v>8</v>
      </c>
      <c r="AF38" s="395">
        <v>11</v>
      </c>
    </row>
    <row r="39" spans="1:32" ht="15" customHeight="1">
      <c r="A39" s="121" t="s">
        <v>388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181"/>
      <c r="V39" s="46"/>
      <c r="W39" s="46"/>
      <c r="X39" s="46"/>
      <c r="Y39" s="46"/>
      <c r="Z39" s="181"/>
      <c r="AA39" s="46"/>
      <c r="AB39" s="46"/>
      <c r="AC39" s="181"/>
      <c r="AD39" s="181"/>
      <c r="AE39" s="181"/>
      <c r="AF39" s="47" t="s">
        <v>392</v>
      </c>
    </row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</sheetData>
  <sheetProtection/>
  <mergeCells count="139">
    <mergeCell ref="K19:L19"/>
    <mergeCell ref="M19:N19"/>
    <mergeCell ref="O19:P19"/>
    <mergeCell ref="Q19:R19"/>
    <mergeCell ref="S19:T19"/>
    <mergeCell ref="U19:V19"/>
    <mergeCell ref="K18:L18"/>
    <mergeCell ref="M18:N18"/>
    <mergeCell ref="O18:P18"/>
    <mergeCell ref="Q18:R18"/>
    <mergeCell ref="S18:T18"/>
    <mergeCell ref="U18:V18"/>
    <mergeCell ref="K17:L17"/>
    <mergeCell ref="M17:N17"/>
    <mergeCell ref="O17:P17"/>
    <mergeCell ref="Q17:R17"/>
    <mergeCell ref="S17:T17"/>
    <mergeCell ref="U17:V17"/>
    <mergeCell ref="S15:T15"/>
    <mergeCell ref="U15:V15"/>
    <mergeCell ref="I16:J16"/>
    <mergeCell ref="K16:L16"/>
    <mergeCell ref="M16:N16"/>
    <mergeCell ref="O16:P16"/>
    <mergeCell ref="Q16:R16"/>
    <mergeCell ref="S16:T16"/>
    <mergeCell ref="U16:V16"/>
    <mergeCell ref="E19:F19"/>
    <mergeCell ref="G16:H16"/>
    <mergeCell ref="G17:H17"/>
    <mergeCell ref="G18:H18"/>
    <mergeCell ref="G19:H19"/>
    <mergeCell ref="I15:J15"/>
    <mergeCell ref="I17:J17"/>
    <mergeCell ref="I18:J18"/>
    <mergeCell ref="I19:J19"/>
    <mergeCell ref="U13:V13"/>
    <mergeCell ref="E15:F15"/>
    <mergeCell ref="G15:H15"/>
    <mergeCell ref="E16:F16"/>
    <mergeCell ref="E17:F17"/>
    <mergeCell ref="E18:F18"/>
    <mergeCell ref="K15:L15"/>
    <mergeCell ref="M15:N15"/>
    <mergeCell ref="O15:P15"/>
    <mergeCell ref="Q15:R15"/>
    <mergeCell ref="I13:J13"/>
    <mergeCell ref="K13:L13"/>
    <mergeCell ref="M13:N13"/>
    <mergeCell ref="O13:P13"/>
    <mergeCell ref="Q13:R13"/>
    <mergeCell ref="S13:T13"/>
    <mergeCell ref="U11:V11"/>
    <mergeCell ref="I12:J12"/>
    <mergeCell ref="K12:L12"/>
    <mergeCell ref="M12:N12"/>
    <mergeCell ref="O12:P12"/>
    <mergeCell ref="Q12:R12"/>
    <mergeCell ref="S12:T12"/>
    <mergeCell ref="U12:V12"/>
    <mergeCell ref="I11:J11"/>
    <mergeCell ref="K11:L11"/>
    <mergeCell ref="M11:N11"/>
    <mergeCell ref="O11:P11"/>
    <mergeCell ref="Q11:R11"/>
    <mergeCell ref="S11:T11"/>
    <mergeCell ref="U9:V9"/>
    <mergeCell ref="I10:J10"/>
    <mergeCell ref="K10:L10"/>
    <mergeCell ref="M10:N10"/>
    <mergeCell ref="O10:P10"/>
    <mergeCell ref="Q10:R10"/>
    <mergeCell ref="S10:T10"/>
    <mergeCell ref="U10:V10"/>
    <mergeCell ref="I9:J9"/>
    <mergeCell ref="K9:L9"/>
    <mergeCell ref="M9:N9"/>
    <mergeCell ref="O9:P9"/>
    <mergeCell ref="Q9:R9"/>
    <mergeCell ref="S9:T9"/>
    <mergeCell ref="E9:F9"/>
    <mergeCell ref="E10:F10"/>
    <mergeCell ref="E11:F11"/>
    <mergeCell ref="E12:F12"/>
    <mergeCell ref="E13:F13"/>
    <mergeCell ref="G9:H9"/>
    <mergeCell ref="G10:H10"/>
    <mergeCell ref="G11:H11"/>
    <mergeCell ref="G12:H12"/>
    <mergeCell ref="G13:H13"/>
    <mergeCell ref="AC33:AC34"/>
    <mergeCell ref="T33:T34"/>
    <mergeCell ref="U33:U34"/>
    <mergeCell ref="AE33:AE34"/>
    <mergeCell ref="A5:D6"/>
    <mergeCell ref="E5:J5"/>
    <mergeCell ref="K5:P5"/>
    <mergeCell ref="Q5:V5"/>
    <mergeCell ref="E6:F6"/>
    <mergeCell ref="G6:H6"/>
    <mergeCell ref="V33:X33"/>
    <mergeCell ref="Y33:Y34"/>
    <mergeCell ref="Z33:Z34"/>
    <mergeCell ref="AA33:AA34"/>
    <mergeCell ref="C33:C34"/>
    <mergeCell ref="D33:D34"/>
    <mergeCell ref="E33:E34"/>
    <mergeCell ref="F33:H33"/>
    <mergeCell ref="I33:I34"/>
    <mergeCell ref="J33:J34"/>
    <mergeCell ref="O33:O34"/>
    <mergeCell ref="P33:P34"/>
    <mergeCell ref="B33:B34"/>
    <mergeCell ref="Q33:Q34"/>
    <mergeCell ref="S33:S34"/>
    <mergeCell ref="K33:K34"/>
    <mergeCell ref="L33:L34"/>
    <mergeCell ref="M33:M34"/>
    <mergeCell ref="R33:R34"/>
    <mergeCell ref="AF33:AF34"/>
    <mergeCell ref="AD33:AD34"/>
    <mergeCell ref="AB33:AB34"/>
    <mergeCell ref="A28:A30"/>
    <mergeCell ref="B28:P28"/>
    <mergeCell ref="Q28:Q30"/>
    <mergeCell ref="R28:AF28"/>
    <mergeCell ref="B29:B30"/>
    <mergeCell ref="R29:R30"/>
    <mergeCell ref="N33:N34"/>
    <mergeCell ref="U6:V6"/>
    <mergeCell ref="C29:P29"/>
    <mergeCell ref="S29:AF29"/>
    <mergeCell ref="A3:G3"/>
    <mergeCell ref="I6:J6"/>
    <mergeCell ref="K6:L6"/>
    <mergeCell ref="M6:N6"/>
    <mergeCell ref="O6:P6"/>
    <mergeCell ref="Q6:R6"/>
    <mergeCell ref="S6:T6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2"/>
  <headerFooter alignWithMargins="0">
    <oddFooter xml:space="preserve">&amp;C&amp;"游明朝 Demibold,標準"&amp;P+130 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23">
      <selection activeCell="A33" sqref="A33:A35"/>
    </sheetView>
  </sheetViews>
  <sheetFormatPr defaultColWidth="9.00390625" defaultRowHeight="15" customHeight="1"/>
  <cols>
    <col min="1" max="1" width="12.00390625" style="274" customWidth="1"/>
    <col min="2" max="2" width="11.875" style="43" customWidth="1"/>
    <col min="3" max="7" width="11.50390625" style="43" customWidth="1"/>
    <col min="8" max="16384" width="9.00390625" style="43" customWidth="1"/>
  </cols>
  <sheetData>
    <row r="1" s="161" customFormat="1" ht="15" customHeight="1">
      <c r="A1" s="443" t="s">
        <v>6</v>
      </c>
    </row>
    <row r="3" spans="1:7" s="170" customFormat="1" ht="15" customHeight="1">
      <c r="A3" s="19" t="s">
        <v>192</v>
      </c>
      <c r="B3" s="94"/>
      <c r="C3" s="75"/>
      <c r="D3" s="27"/>
      <c r="E3" s="27"/>
      <c r="F3" s="27"/>
      <c r="G3" s="27"/>
    </row>
    <row r="4" spans="1:7" s="170" customFormat="1" ht="15" customHeight="1" thickBot="1">
      <c r="A4" s="89"/>
      <c r="B4" s="89"/>
      <c r="C4" s="89"/>
      <c r="D4" s="89"/>
      <c r="E4" s="89"/>
      <c r="F4" s="89"/>
      <c r="G4" s="89"/>
    </row>
    <row r="5" spans="1:7" s="170" customFormat="1" ht="21" customHeight="1">
      <c r="A5" s="529" t="s">
        <v>374</v>
      </c>
      <c r="B5" s="634"/>
      <c r="C5" s="70" t="s">
        <v>185</v>
      </c>
      <c r="D5" s="70" t="s">
        <v>228</v>
      </c>
      <c r="E5" s="70" t="s">
        <v>234</v>
      </c>
      <c r="F5" s="70" t="s">
        <v>279</v>
      </c>
      <c r="G5" s="133" t="s">
        <v>280</v>
      </c>
    </row>
    <row r="6" spans="1:7" s="170" customFormat="1" ht="21" customHeight="1">
      <c r="A6" s="635"/>
      <c r="B6" s="636"/>
      <c r="C6" s="171">
        <v>-2014</v>
      </c>
      <c r="D6" s="171">
        <v>-2015</v>
      </c>
      <c r="E6" s="171">
        <v>-2016</v>
      </c>
      <c r="F6" s="171">
        <v>-2017</v>
      </c>
      <c r="G6" s="136">
        <v>-2018</v>
      </c>
    </row>
    <row r="7" spans="1:7" s="170" customFormat="1" ht="15" customHeight="1">
      <c r="A7" s="640" t="s">
        <v>373</v>
      </c>
      <c r="B7" s="641"/>
      <c r="C7" s="172" t="s">
        <v>186</v>
      </c>
      <c r="D7" s="173"/>
      <c r="E7" s="173"/>
      <c r="F7" s="173"/>
      <c r="G7" s="174"/>
    </row>
    <row r="8" spans="1:7" s="170" customFormat="1" ht="19.5" customHeight="1">
      <c r="A8" s="642"/>
      <c r="B8" s="643"/>
      <c r="C8" s="34">
        <v>1003760</v>
      </c>
      <c r="D8" s="34">
        <v>1024560</v>
      </c>
      <c r="E8" s="34">
        <v>1042713</v>
      </c>
      <c r="F8" s="34">
        <v>1056096</v>
      </c>
      <c r="G8" s="35">
        <v>1069503</v>
      </c>
    </row>
    <row r="9" spans="1:7" s="170" customFormat="1" ht="19.5" customHeight="1">
      <c r="A9" s="444"/>
      <c r="B9" s="385" t="s">
        <v>136</v>
      </c>
      <c r="C9" s="34">
        <v>193228</v>
      </c>
      <c r="D9" s="34">
        <v>194562</v>
      </c>
      <c r="E9" s="34">
        <v>196533</v>
      </c>
      <c r="F9" s="34">
        <v>199541</v>
      </c>
      <c r="G9" s="36">
        <v>198205</v>
      </c>
    </row>
    <row r="10" spans="1:7" s="170" customFormat="1" ht="19.5" customHeight="1">
      <c r="A10" s="445" t="s">
        <v>422</v>
      </c>
      <c r="B10" s="41" t="s">
        <v>137</v>
      </c>
      <c r="C10" s="34">
        <v>59427</v>
      </c>
      <c r="D10" s="34">
        <v>59099</v>
      </c>
      <c r="E10" s="34">
        <v>59309</v>
      </c>
      <c r="F10" s="34">
        <v>59593</v>
      </c>
      <c r="G10" s="36">
        <v>60001</v>
      </c>
    </row>
    <row r="11" spans="1:7" s="170" customFormat="1" ht="19.5" customHeight="1">
      <c r="A11" s="446"/>
      <c r="B11" s="41" t="s">
        <v>180</v>
      </c>
      <c r="C11" s="34">
        <v>252655</v>
      </c>
      <c r="D11" s="34">
        <v>253661</v>
      </c>
      <c r="E11" s="34">
        <v>255842</v>
      </c>
      <c r="F11" s="34">
        <v>259134</v>
      </c>
      <c r="G11" s="37">
        <v>258206</v>
      </c>
    </row>
    <row r="12" spans="1:7" s="170" customFormat="1" ht="19.5" customHeight="1">
      <c r="A12" s="444"/>
      <c r="B12" s="385" t="s">
        <v>136</v>
      </c>
      <c r="C12" s="34">
        <v>57696</v>
      </c>
      <c r="D12" s="34">
        <v>59523</v>
      </c>
      <c r="E12" s="34">
        <v>60955</v>
      </c>
      <c r="F12" s="34">
        <v>61450</v>
      </c>
      <c r="G12" s="36">
        <v>62023</v>
      </c>
    </row>
    <row r="13" spans="1:7" s="170" customFormat="1" ht="19.5" customHeight="1">
      <c r="A13" s="445" t="s">
        <v>441</v>
      </c>
      <c r="B13" s="41" t="s">
        <v>137</v>
      </c>
      <c r="C13" s="34">
        <v>27031</v>
      </c>
      <c r="D13" s="34">
        <v>27731</v>
      </c>
      <c r="E13" s="34">
        <v>28064</v>
      </c>
      <c r="F13" s="34">
        <v>28122</v>
      </c>
      <c r="G13" s="36">
        <v>28557</v>
      </c>
    </row>
    <row r="14" spans="1:7" s="170" customFormat="1" ht="19.5" customHeight="1">
      <c r="A14" s="446"/>
      <c r="B14" s="41" t="s">
        <v>180</v>
      </c>
      <c r="C14" s="34">
        <v>84727</v>
      </c>
      <c r="D14" s="34">
        <v>87254</v>
      </c>
      <c r="E14" s="34">
        <v>89019</v>
      </c>
      <c r="F14" s="34">
        <v>89572</v>
      </c>
      <c r="G14" s="37">
        <v>90580</v>
      </c>
    </row>
    <row r="15" spans="1:7" s="170" customFormat="1" ht="19.5" customHeight="1">
      <c r="A15" s="628" t="s">
        <v>440</v>
      </c>
      <c r="B15" s="385" t="s">
        <v>136</v>
      </c>
      <c r="C15" s="34">
        <v>54444</v>
      </c>
      <c r="D15" s="34">
        <v>54105</v>
      </c>
      <c r="E15" s="34">
        <v>54237</v>
      </c>
      <c r="F15" s="34">
        <v>54016</v>
      </c>
      <c r="G15" s="36">
        <v>55319</v>
      </c>
    </row>
    <row r="16" spans="1:7" s="170" customFormat="1" ht="19.5" customHeight="1">
      <c r="A16" s="629"/>
      <c r="B16" s="41" t="s">
        <v>137</v>
      </c>
      <c r="C16" s="34">
        <v>24223</v>
      </c>
      <c r="D16" s="34">
        <v>24595</v>
      </c>
      <c r="E16" s="34">
        <v>24508</v>
      </c>
      <c r="F16" s="34">
        <v>24498</v>
      </c>
      <c r="G16" s="36">
        <v>24666</v>
      </c>
    </row>
    <row r="17" spans="1:7" s="170" customFormat="1" ht="19.5" customHeight="1">
      <c r="A17" s="630"/>
      <c r="B17" s="41" t="s">
        <v>180</v>
      </c>
      <c r="C17" s="34">
        <v>78667</v>
      </c>
      <c r="D17" s="34">
        <v>78700</v>
      </c>
      <c r="E17" s="34">
        <v>78745</v>
      </c>
      <c r="F17" s="34">
        <v>78514</v>
      </c>
      <c r="G17" s="37">
        <v>79985</v>
      </c>
    </row>
    <row r="18" spans="1:7" s="170" customFormat="1" ht="19.5" customHeight="1">
      <c r="A18" s="444"/>
      <c r="B18" s="385" t="s">
        <v>136</v>
      </c>
      <c r="C18" s="34">
        <v>36480</v>
      </c>
      <c r="D18" s="34">
        <v>36007</v>
      </c>
      <c r="E18" s="34">
        <v>36327</v>
      </c>
      <c r="F18" s="34">
        <v>37505</v>
      </c>
      <c r="G18" s="36">
        <v>38857</v>
      </c>
    </row>
    <row r="19" spans="1:7" s="170" customFormat="1" ht="19.5" customHeight="1">
      <c r="A19" s="445" t="s">
        <v>423</v>
      </c>
      <c r="B19" s="41" t="s">
        <v>137</v>
      </c>
      <c r="C19" s="34">
        <v>16689</v>
      </c>
      <c r="D19" s="34">
        <v>16747</v>
      </c>
      <c r="E19" s="34">
        <v>15928</v>
      </c>
      <c r="F19" s="34">
        <v>16522</v>
      </c>
      <c r="G19" s="36">
        <v>17378</v>
      </c>
    </row>
    <row r="20" spans="1:7" s="170" customFormat="1" ht="19.5" customHeight="1">
      <c r="A20" s="446"/>
      <c r="B20" s="41" t="s">
        <v>180</v>
      </c>
      <c r="C20" s="34">
        <v>53169</v>
      </c>
      <c r="D20" s="34">
        <v>52754</v>
      </c>
      <c r="E20" s="34">
        <v>52255</v>
      </c>
      <c r="F20" s="34">
        <v>54027</v>
      </c>
      <c r="G20" s="37">
        <v>56235</v>
      </c>
    </row>
    <row r="21" spans="1:7" s="170" customFormat="1" ht="19.5" customHeight="1">
      <c r="A21" s="445" t="s">
        <v>147</v>
      </c>
      <c r="B21" s="385" t="s">
        <v>136</v>
      </c>
      <c r="C21" s="38">
        <v>216635</v>
      </c>
      <c r="D21" s="38">
        <v>223015</v>
      </c>
      <c r="E21" s="38">
        <v>227302</v>
      </c>
      <c r="F21" s="34">
        <v>232026</v>
      </c>
      <c r="G21" s="36">
        <v>236553</v>
      </c>
    </row>
    <row r="22" spans="1:7" s="170" customFormat="1" ht="19.5" customHeight="1">
      <c r="A22" s="445" t="s">
        <v>432</v>
      </c>
      <c r="B22" s="41" t="s">
        <v>137</v>
      </c>
      <c r="C22" s="38">
        <v>50470</v>
      </c>
      <c r="D22" s="38">
        <v>52258</v>
      </c>
      <c r="E22" s="38">
        <v>53818</v>
      </c>
      <c r="F22" s="34">
        <v>54782</v>
      </c>
      <c r="G22" s="36">
        <v>55025</v>
      </c>
    </row>
    <row r="23" spans="1:7" s="170" customFormat="1" ht="19.5" customHeight="1">
      <c r="A23" s="445" t="s">
        <v>433</v>
      </c>
      <c r="B23" s="41" t="s">
        <v>180</v>
      </c>
      <c r="C23" s="34">
        <v>267105</v>
      </c>
      <c r="D23" s="34">
        <v>275273</v>
      </c>
      <c r="E23" s="34">
        <v>281120</v>
      </c>
      <c r="F23" s="34">
        <v>286808</v>
      </c>
      <c r="G23" s="37">
        <v>291578</v>
      </c>
    </row>
    <row r="24" spans="1:7" s="170" customFormat="1" ht="19.5" customHeight="1">
      <c r="A24" s="447"/>
      <c r="B24" s="385" t="s">
        <v>136</v>
      </c>
      <c r="C24" s="38">
        <v>43347</v>
      </c>
      <c r="D24" s="38">
        <v>45952</v>
      </c>
      <c r="E24" s="38">
        <v>49030</v>
      </c>
      <c r="F24" s="38">
        <v>47221</v>
      </c>
      <c r="G24" s="36">
        <v>48200</v>
      </c>
    </row>
    <row r="25" spans="1:7" s="170" customFormat="1" ht="19.5" customHeight="1">
      <c r="A25" s="254" t="s">
        <v>424</v>
      </c>
      <c r="B25" s="41" t="s">
        <v>137</v>
      </c>
      <c r="C25" s="38">
        <v>19295</v>
      </c>
      <c r="D25" s="38">
        <v>20605</v>
      </c>
      <c r="E25" s="38">
        <v>21703</v>
      </c>
      <c r="F25" s="38">
        <v>22189</v>
      </c>
      <c r="G25" s="36">
        <v>22873</v>
      </c>
    </row>
    <row r="26" spans="1:7" s="170" customFormat="1" ht="19.5" customHeight="1">
      <c r="A26" s="357"/>
      <c r="B26" s="41" t="s">
        <v>180</v>
      </c>
      <c r="C26" s="38">
        <v>62642</v>
      </c>
      <c r="D26" s="38">
        <v>66557</v>
      </c>
      <c r="E26" s="38">
        <v>70733</v>
      </c>
      <c r="F26" s="34">
        <v>69410</v>
      </c>
      <c r="G26" s="37">
        <v>71073</v>
      </c>
    </row>
    <row r="27" spans="1:7" s="170" customFormat="1" ht="19.5" customHeight="1">
      <c r="A27" s="628" t="s">
        <v>434</v>
      </c>
      <c r="B27" s="385" t="s">
        <v>136</v>
      </c>
      <c r="C27" s="38">
        <v>60024</v>
      </c>
      <c r="D27" s="38">
        <v>62617</v>
      </c>
      <c r="E27" s="38">
        <v>65495</v>
      </c>
      <c r="F27" s="34">
        <v>68367</v>
      </c>
      <c r="G27" s="36">
        <v>71226</v>
      </c>
    </row>
    <row r="28" spans="1:7" s="170" customFormat="1" ht="19.5" customHeight="1">
      <c r="A28" s="629"/>
      <c r="B28" s="41" t="s">
        <v>137</v>
      </c>
      <c r="C28" s="38">
        <v>20756</v>
      </c>
      <c r="D28" s="38">
        <v>21491</v>
      </c>
      <c r="E28" s="38">
        <v>22098</v>
      </c>
      <c r="F28" s="34">
        <v>22687</v>
      </c>
      <c r="G28" s="36">
        <v>23036</v>
      </c>
    </row>
    <row r="29" spans="1:7" s="170" customFormat="1" ht="19.5" customHeight="1">
      <c r="A29" s="630"/>
      <c r="B29" s="41" t="s">
        <v>180</v>
      </c>
      <c r="C29" s="38">
        <v>80780</v>
      </c>
      <c r="D29" s="34">
        <v>84108</v>
      </c>
      <c r="E29" s="34">
        <v>87593</v>
      </c>
      <c r="F29" s="34">
        <v>91054</v>
      </c>
      <c r="G29" s="37">
        <v>94262</v>
      </c>
    </row>
    <row r="30" spans="1:7" s="170" customFormat="1" ht="19.5" customHeight="1">
      <c r="A30" s="628" t="s">
        <v>439</v>
      </c>
      <c r="B30" s="385" t="s">
        <v>136</v>
      </c>
      <c r="C30" s="34">
        <v>21731</v>
      </c>
      <c r="D30" s="34">
        <v>22463</v>
      </c>
      <c r="E30" s="34">
        <v>23014</v>
      </c>
      <c r="F30" s="34">
        <v>22058</v>
      </c>
      <c r="G30" s="36">
        <v>22540</v>
      </c>
    </row>
    <row r="31" spans="1:7" s="170" customFormat="1" ht="19.5" customHeight="1">
      <c r="A31" s="629"/>
      <c r="B31" s="41" t="s">
        <v>137</v>
      </c>
      <c r="C31" s="34">
        <v>12839</v>
      </c>
      <c r="D31" s="34">
        <v>13398</v>
      </c>
      <c r="E31" s="34">
        <v>13570</v>
      </c>
      <c r="F31" s="34">
        <v>13612</v>
      </c>
      <c r="G31" s="36">
        <v>12710</v>
      </c>
    </row>
    <row r="32" spans="1:7" s="170" customFormat="1" ht="19.5" customHeight="1">
      <c r="A32" s="630"/>
      <c r="B32" s="41" t="s">
        <v>180</v>
      </c>
      <c r="C32" s="34">
        <v>34570</v>
      </c>
      <c r="D32" s="34">
        <v>35861</v>
      </c>
      <c r="E32" s="34">
        <v>36584</v>
      </c>
      <c r="F32" s="34">
        <v>35670</v>
      </c>
      <c r="G32" s="37">
        <v>35250</v>
      </c>
    </row>
    <row r="33" spans="1:7" s="170" customFormat="1" ht="19.5" customHeight="1">
      <c r="A33" s="631" t="s">
        <v>444</v>
      </c>
      <c r="B33" s="385" t="s">
        <v>136</v>
      </c>
      <c r="C33" s="34">
        <v>38389</v>
      </c>
      <c r="D33" s="34">
        <v>39637</v>
      </c>
      <c r="E33" s="34">
        <v>39660</v>
      </c>
      <c r="F33" s="34">
        <v>39571</v>
      </c>
      <c r="G33" s="36">
        <v>39644</v>
      </c>
    </row>
    <row r="34" spans="1:7" s="170" customFormat="1" ht="19.5" customHeight="1">
      <c r="A34" s="632"/>
      <c r="B34" s="41" t="s">
        <v>137</v>
      </c>
      <c r="C34" s="34">
        <v>16541</v>
      </c>
      <c r="D34" s="34">
        <v>17105</v>
      </c>
      <c r="E34" s="34">
        <v>17157</v>
      </c>
      <c r="F34" s="34">
        <v>17269</v>
      </c>
      <c r="G34" s="36">
        <v>17525</v>
      </c>
    </row>
    <row r="35" spans="1:7" s="170" customFormat="1" ht="19.5" customHeight="1">
      <c r="A35" s="633"/>
      <c r="B35" s="41" t="s">
        <v>180</v>
      </c>
      <c r="C35" s="34">
        <v>54930</v>
      </c>
      <c r="D35" s="34">
        <v>56742</v>
      </c>
      <c r="E35" s="34">
        <v>56817</v>
      </c>
      <c r="F35" s="34">
        <v>56840</v>
      </c>
      <c r="G35" s="37">
        <v>57169</v>
      </c>
    </row>
    <row r="36" spans="1:7" s="170" customFormat="1" ht="19.5" customHeight="1">
      <c r="A36" s="637" t="s">
        <v>181</v>
      </c>
      <c r="B36" s="638"/>
      <c r="C36" s="34">
        <v>34515</v>
      </c>
      <c r="D36" s="34">
        <v>33650</v>
      </c>
      <c r="E36" s="34">
        <v>34005</v>
      </c>
      <c r="F36" s="34">
        <v>35067</v>
      </c>
      <c r="G36" s="36">
        <v>35165</v>
      </c>
    </row>
    <row r="37" spans="1:7" s="170" customFormat="1" ht="19.5" customHeight="1">
      <c r="A37" s="637" t="s">
        <v>164</v>
      </c>
      <c r="B37" s="638"/>
      <c r="C37" s="39">
        <v>2.8</v>
      </c>
      <c r="D37" s="39">
        <v>2.8</v>
      </c>
      <c r="E37" s="39">
        <v>2.8</v>
      </c>
      <c r="F37" s="39">
        <v>2.9</v>
      </c>
      <c r="G37" s="40">
        <v>2.88</v>
      </c>
    </row>
    <row r="38" spans="1:7" s="170" customFormat="1" ht="19.5" customHeight="1">
      <c r="A38" s="639" t="s">
        <v>384</v>
      </c>
      <c r="B38" s="41" t="s">
        <v>138</v>
      </c>
      <c r="C38" s="34">
        <v>3471</v>
      </c>
      <c r="D38" s="34">
        <v>3510</v>
      </c>
      <c r="E38" s="34">
        <v>3605</v>
      </c>
      <c r="F38" s="34">
        <v>3747</v>
      </c>
      <c r="G38" s="36">
        <v>3817</v>
      </c>
    </row>
    <row r="39" spans="1:7" s="170" customFormat="1" ht="19.5" customHeight="1">
      <c r="A39" s="639"/>
      <c r="B39" s="41" t="s">
        <v>139</v>
      </c>
      <c r="C39" s="34">
        <v>2738</v>
      </c>
      <c r="D39" s="34">
        <v>2680</v>
      </c>
      <c r="E39" s="34">
        <v>2694</v>
      </c>
      <c r="F39" s="34">
        <v>2715</v>
      </c>
      <c r="G39" s="36">
        <v>2677</v>
      </c>
    </row>
    <row r="40" spans="1:7" s="170" customFormat="1" ht="19.5" customHeight="1" thickBot="1">
      <c r="A40" s="639"/>
      <c r="B40" s="41" t="s">
        <v>140</v>
      </c>
      <c r="C40" s="42">
        <v>733</v>
      </c>
      <c r="D40" s="42">
        <v>830</v>
      </c>
      <c r="E40" s="42">
        <v>911</v>
      </c>
      <c r="F40" s="42">
        <v>1032</v>
      </c>
      <c r="G40" s="35">
        <v>1140</v>
      </c>
    </row>
    <row r="41" spans="1:7" s="170" customFormat="1" ht="15" customHeight="1">
      <c r="A41" s="31"/>
      <c r="B41" s="32"/>
      <c r="C41" s="32"/>
      <c r="D41" s="32"/>
      <c r="E41" s="76"/>
      <c r="F41" s="76"/>
      <c r="G41" s="100" t="s">
        <v>393</v>
      </c>
    </row>
  </sheetData>
  <sheetProtection/>
  <mergeCells count="9">
    <mergeCell ref="A30:A32"/>
    <mergeCell ref="A33:A35"/>
    <mergeCell ref="A5:B6"/>
    <mergeCell ref="A36:B36"/>
    <mergeCell ref="A37:B37"/>
    <mergeCell ref="A38:A40"/>
    <mergeCell ref="A7:B8"/>
    <mergeCell ref="A27:A29"/>
    <mergeCell ref="A15:A17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2"/>
  <headerFooter alignWithMargins="0">
    <oddFooter xml:space="preserve">&amp;C&amp;"游明朝 Demibold,標準"&amp;P+130 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68"/>
  <sheetViews>
    <sheetView workbookViewId="0" topLeftCell="A1">
      <selection activeCell="B26" sqref="B26"/>
    </sheetView>
  </sheetViews>
  <sheetFormatPr defaultColWidth="9.00390625" defaultRowHeight="15" customHeight="1"/>
  <cols>
    <col min="1" max="1" width="5.375" style="43" customWidth="1"/>
    <col min="2" max="8" width="10.875" style="43" customWidth="1"/>
    <col min="9" max="16384" width="9.00390625" style="43" customWidth="1"/>
  </cols>
  <sheetData>
    <row r="1" s="161" customFormat="1" ht="15" customHeight="1">
      <c r="H1" s="18" t="s">
        <v>6</v>
      </c>
    </row>
    <row r="3" spans="1:8" ht="15" customHeight="1">
      <c r="A3" s="19" t="s">
        <v>206</v>
      </c>
      <c r="B3" s="20"/>
      <c r="C3" s="20"/>
      <c r="D3" s="20"/>
      <c r="E3" s="101"/>
      <c r="F3" s="101"/>
      <c r="G3" s="101"/>
      <c r="H3" s="101"/>
    </row>
    <row r="4" spans="1:8" ht="15" customHeight="1" thickBot="1">
      <c r="A4" s="20"/>
      <c r="B4" s="20"/>
      <c r="C4" s="20"/>
      <c r="D4" s="20"/>
      <c r="E4" s="101"/>
      <c r="F4" s="101"/>
      <c r="G4" s="101"/>
      <c r="H4" s="101"/>
    </row>
    <row r="5" spans="1:8" ht="10.5" customHeight="1">
      <c r="A5" s="529" t="s">
        <v>374</v>
      </c>
      <c r="B5" s="529"/>
      <c r="C5" s="634"/>
      <c r="D5" s="70" t="s">
        <v>185</v>
      </c>
      <c r="E5" s="70" t="s">
        <v>228</v>
      </c>
      <c r="F5" s="70" t="s">
        <v>234</v>
      </c>
      <c r="G5" s="70" t="s">
        <v>279</v>
      </c>
      <c r="H5" s="162" t="s">
        <v>280</v>
      </c>
    </row>
    <row r="6" spans="1:8" ht="10.5" customHeight="1">
      <c r="A6" s="635"/>
      <c r="B6" s="635"/>
      <c r="C6" s="636"/>
      <c r="D6" s="163">
        <v>-2014</v>
      </c>
      <c r="E6" s="164">
        <v>-2015</v>
      </c>
      <c r="F6" s="164">
        <v>-2016</v>
      </c>
      <c r="G6" s="164">
        <v>-2017</v>
      </c>
      <c r="H6" s="165">
        <v>-2018</v>
      </c>
    </row>
    <row r="7" spans="1:8" ht="10.5" customHeight="1">
      <c r="A7" s="644" t="s">
        <v>385</v>
      </c>
      <c r="B7" s="580" t="s">
        <v>207</v>
      </c>
      <c r="C7" s="650"/>
      <c r="D7" s="166" t="s">
        <v>186</v>
      </c>
      <c r="E7" s="103"/>
      <c r="F7" s="103"/>
      <c r="G7" s="103"/>
      <c r="H7" s="167"/>
    </row>
    <row r="8" spans="1:8" ht="10.5" customHeight="1">
      <c r="A8" s="645"/>
      <c r="B8" s="651"/>
      <c r="C8" s="575"/>
      <c r="D8" s="23">
        <v>40871</v>
      </c>
      <c r="E8" s="23">
        <v>36928</v>
      </c>
      <c r="F8" s="23">
        <v>36488</v>
      </c>
      <c r="G8" s="23">
        <v>37169</v>
      </c>
      <c r="H8" s="24">
        <v>36892</v>
      </c>
    </row>
    <row r="9" spans="1:8" ht="10.5" customHeight="1">
      <c r="A9" s="645"/>
      <c r="B9" s="504" t="s">
        <v>425</v>
      </c>
      <c r="C9" s="8" t="s">
        <v>136</v>
      </c>
      <c r="D9" s="23">
        <v>3428</v>
      </c>
      <c r="E9" s="23">
        <v>3162</v>
      </c>
      <c r="F9" s="23">
        <v>3313</v>
      </c>
      <c r="G9" s="23">
        <v>3189</v>
      </c>
      <c r="H9" s="24">
        <v>2933</v>
      </c>
    </row>
    <row r="10" spans="1:8" ht="10.5" customHeight="1">
      <c r="A10" s="645"/>
      <c r="B10" s="558"/>
      <c r="C10" s="11" t="s">
        <v>137</v>
      </c>
      <c r="D10" s="23">
        <v>1457</v>
      </c>
      <c r="E10" s="23">
        <v>1114</v>
      </c>
      <c r="F10" s="23">
        <v>1044</v>
      </c>
      <c r="G10" s="23">
        <v>1115</v>
      </c>
      <c r="H10" s="24">
        <v>1191</v>
      </c>
    </row>
    <row r="11" spans="1:8" ht="10.5" customHeight="1">
      <c r="A11" s="645"/>
      <c r="B11" s="504" t="s">
        <v>426</v>
      </c>
      <c r="C11" s="8" t="s">
        <v>136</v>
      </c>
      <c r="D11" s="23">
        <v>3490</v>
      </c>
      <c r="E11" s="23">
        <v>3068</v>
      </c>
      <c r="F11" s="23">
        <v>3163</v>
      </c>
      <c r="G11" s="23">
        <v>3327</v>
      </c>
      <c r="H11" s="24">
        <v>3275</v>
      </c>
    </row>
    <row r="12" spans="1:8" ht="10.5" customHeight="1">
      <c r="A12" s="645"/>
      <c r="B12" s="505"/>
      <c r="C12" s="11" t="s">
        <v>137</v>
      </c>
      <c r="D12" s="23">
        <v>1424</v>
      </c>
      <c r="E12" s="23">
        <v>1294</v>
      </c>
      <c r="F12" s="23">
        <v>1264</v>
      </c>
      <c r="G12" s="23">
        <v>1289</v>
      </c>
      <c r="H12" s="24">
        <v>1339</v>
      </c>
    </row>
    <row r="13" spans="1:8" ht="10.5" customHeight="1">
      <c r="A13" s="645"/>
      <c r="B13" s="504" t="s">
        <v>427</v>
      </c>
      <c r="C13" s="8" t="s">
        <v>136</v>
      </c>
      <c r="D13" s="23">
        <v>3533</v>
      </c>
      <c r="E13" s="23">
        <v>3085</v>
      </c>
      <c r="F13" s="23">
        <v>3041</v>
      </c>
      <c r="G13" s="23">
        <v>2990</v>
      </c>
      <c r="H13" s="24">
        <v>3067</v>
      </c>
    </row>
    <row r="14" spans="1:8" ht="10.5" customHeight="1">
      <c r="A14" s="645"/>
      <c r="B14" s="505"/>
      <c r="C14" s="11" t="s">
        <v>137</v>
      </c>
      <c r="D14" s="23">
        <v>988</v>
      </c>
      <c r="E14" s="23">
        <v>1025</v>
      </c>
      <c r="F14" s="23">
        <v>1032</v>
      </c>
      <c r="G14" s="23">
        <v>1070</v>
      </c>
      <c r="H14" s="24">
        <v>1137</v>
      </c>
    </row>
    <row r="15" spans="1:8" ht="10.5" customHeight="1">
      <c r="A15" s="645"/>
      <c r="B15" s="504" t="s">
        <v>428</v>
      </c>
      <c r="C15" s="8" t="s">
        <v>136</v>
      </c>
      <c r="D15" s="23">
        <v>2568</v>
      </c>
      <c r="E15" s="23">
        <v>2451</v>
      </c>
      <c r="F15" s="23">
        <v>2506</v>
      </c>
      <c r="G15" s="23">
        <v>2675</v>
      </c>
      <c r="H15" s="24">
        <v>2622</v>
      </c>
    </row>
    <row r="16" spans="1:8" ht="10.5" customHeight="1">
      <c r="A16" s="645"/>
      <c r="B16" s="505"/>
      <c r="C16" s="11" t="s">
        <v>137</v>
      </c>
      <c r="D16" s="23">
        <v>1049</v>
      </c>
      <c r="E16" s="23">
        <v>1060</v>
      </c>
      <c r="F16" s="23">
        <v>1032</v>
      </c>
      <c r="G16" s="23">
        <v>1025</v>
      </c>
      <c r="H16" s="24">
        <v>1020</v>
      </c>
    </row>
    <row r="17" spans="1:8" ht="10.5" customHeight="1">
      <c r="A17" s="645"/>
      <c r="B17" s="386" t="s">
        <v>141</v>
      </c>
      <c r="C17" s="8" t="s">
        <v>136</v>
      </c>
      <c r="D17" s="26">
        <v>3619</v>
      </c>
      <c r="E17" s="26">
        <v>3215</v>
      </c>
      <c r="F17" s="26">
        <v>3130</v>
      </c>
      <c r="G17" s="23">
        <v>3188</v>
      </c>
      <c r="H17" s="24">
        <v>3246</v>
      </c>
    </row>
    <row r="18" spans="1:8" ht="10.5" customHeight="1">
      <c r="A18" s="645"/>
      <c r="B18" s="348" t="s">
        <v>429</v>
      </c>
      <c r="C18" s="11" t="s">
        <v>137</v>
      </c>
      <c r="D18" s="26">
        <v>1544</v>
      </c>
      <c r="E18" s="26">
        <v>1641</v>
      </c>
      <c r="F18" s="26">
        <v>1693</v>
      </c>
      <c r="G18" s="23">
        <v>1660</v>
      </c>
      <c r="H18" s="24">
        <v>1766</v>
      </c>
    </row>
    <row r="19" spans="1:8" ht="10.5" customHeight="1">
      <c r="A19" s="645"/>
      <c r="B19" s="504" t="s">
        <v>430</v>
      </c>
      <c r="C19" s="8" t="s">
        <v>136</v>
      </c>
      <c r="D19" s="26">
        <v>3665</v>
      </c>
      <c r="E19" s="26">
        <v>3045</v>
      </c>
      <c r="F19" s="26">
        <v>2974</v>
      </c>
      <c r="G19" s="26">
        <v>2932</v>
      </c>
      <c r="H19" s="24">
        <v>3033</v>
      </c>
    </row>
    <row r="20" spans="1:8" ht="10.5" customHeight="1">
      <c r="A20" s="645"/>
      <c r="B20" s="505"/>
      <c r="C20" s="11" t="s">
        <v>137</v>
      </c>
      <c r="D20" s="26">
        <v>1627</v>
      </c>
      <c r="E20" s="26">
        <v>1410</v>
      </c>
      <c r="F20" s="26">
        <v>1161</v>
      </c>
      <c r="G20" s="26">
        <v>1119</v>
      </c>
      <c r="H20" s="24">
        <v>1041</v>
      </c>
    </row>
    <row r="21" spans="1:8" ht="10.5" customHeight="1">
      <c r="A21" s="645"/>
      <c r="B21" s="504" t="s">
        <v>431</v>
      </c>
      <c r="C21" s="8" t="s">
        <v>136</v>
      </c>
      <c r="D21" s="26">
        <v>4124</v>
      </c>
      <c r="E21" s="26">
        <v>3392</v>
      </c>
      <c r="F21" s="26">
        <v>3311</v>
      </c>
      <c r="G21" s="23">
        <v>3431</v>
      </c>
      <c r="H21" s="24">
        <v>3430</v>
      </c>
    </row>
    <row r="22" spans="1:8" ht="10.5" customHeight="1">
      <c r="A22" s="645"/>
      <c r="B22" s="505"/>
      <c r="C22" s="11" t="s">
        <v>137</v>
      </c>
      <c r="D22" s="26">
        <v>1061</v>
      </c>
      <c r="E22" s="26">
        <v>1009</v>
      </c>
      <c r="F22" s="26">
        <v>910</v>
      </c>
      <c r="G22" s="23">
        <v>1099</v>
      </c>
      <c r="H22" s="24">
        <v>1079</v>
      </c>
    </row>
    <row r="23" spans="1:8" ht="10.5" customHeight="1">
      <c r="A23" s="645"/>
      <c r="B23" s="504" t="s">
        <v>150</v>
      </c>
      <c r="C23" s="8" t="s">
        <v>136</v>
      </c>
      <c r="D23" s="23">
        <v>2083</v>
      </c>
      <c r="E23" s="23">
        <v>1917</v>
      </c>
      <c r="F23" s="23">
        <v>1935</v>
      </c>
      <c r="G23" s="23">
        <v>1956</v>
      </c>
      <c r="H23" s="24">
        <v>1872</v>
      </c>
    </row>
    <row r="24" spans="1:8" ht="10.5" customHeight="1">
      <c r="A24" s="645"/>
      <c r="B24" s="505"/>
      <c r="C24" s="11" t="s">
        <v>137</v>
      </c>
      <c r="D24" s="23">
        <v>617</v>
      </c>
      <c r="E24" s="23">
        <v>648</v>
      </c>
      <c r="F24" s="23">
        <v>631</v>
      </c>
      <c r="G24" s="23">
        <v>631</v>
      </c>
      <c r="H24" s="24">
        <v>598</v>
      </c>
    </row>
    <row r="25" spans="1:8" ht="10.5" customHeight="1">
      <c r="A25" s="645"/>
      <c r="B25" s="8" t="s">
        <v>142</v>
      </c>
      <c r="C25" s="8" t="s">
        <v>136</v>
      </c>
      <c r="D25" s="23">
        <v>2064</v>
      </c>
      <c r="E25" s="23">
        <v>1938</v>
      </c>
      <c r="F25" s="23">
        <v>2049</v>
      </c>
      <c r="G25" s="23">
        <v>2091</v>
      </c>
      <c r="H25" s="24">
        <v>2081</v>
      </c>
    </row>
    <row r="26" spans="1:8" ht="10.5" customHeight="1">
      <c r="A26" s="645"/>
      <c r="B26" s="448" t="s">
        <v>443</v>
      </c>
      <c r="C26" s="11" t="s">
        <v>137</v>
      </c>
      <c r="D26" s="23">
        <v>861</v>
      </c>
      <c r="E26" s="23">
        <v>918</v>
      </c>
      <c r="F26" s="23">
        <v>820</v>
      </c>
      <c r="G26" s="23">
        <v>879</v>
      </c>
      <c r="H26" s="24">
        <v>765</v>
      </c>
    </row>
    <row r="27" spans="1:8" ht="10.5" customHeight="1">
      <c r="A27" s="649"/>
      <c r="B27" s="506" t="s">
        <v>143</v>
      </c>
      <c r="C27" s="508"/>
      <c r="D27" s="23">
        <v>1669</v>
      </c>
      <c r="E27" s="23">
        <v>1536</v>
      </c>
      <c r="F27" s="23">
        <v>1479</v>
      </c>
      <c r="G27" s="23">
        <v>1503</v>
      </c>
      <c r="H27" s="24">
        <v>1397</v>
      </c>
    </row>
    <row r="28" spans="1:8" ht="10.5" customHeight="1">
      <c r="A28" s="644" t="s">
        <v>386</v>
      </c>
      <c r="B28" s="506" t="s">
        <v>144</v>
      </c>
      <c r="C28" s="508"/>
      <c r="D28" s="23">
        <v>4185</v>
      </c>
      <c r="E28" s="23">
        <v>3002</v>
      </c>
      <c r="F28" s="23">
        <v>2828</v>
      </c>
      <c r="G28" s="23">
        <v>2918</v>
      </c>
      <c r="H28" s="24">
        <v>3229</v>
      </c>
    </row>
    <row r="29" spans="1:8" ht="10.5" customHeight="1">
      <c r="A29" s="645"/>
      <c r="B29" s="504" t="s">
        <v>425</v>
      </c>
      <c r="C29" s="8" t="s">
        <v>136</v>
      </c>
      <c r="D29" s="23">
        <v>792</v>
      </c>
      <c r="E29" s="23">
        <v>684</v>
      </c>
      <c r="F29" s="23">
        <v>715</v>
      </c>
      <c r="G29" s="23">
        <v>548</v>
      </c>
      <c r="H29" s="24">
        <v>760</v>
      </c>
    </row>
    <row r="30" spans="1:8" ht="10.5" customHeight="1">
      <c r="A30" s="645"/>
      <c r="B30" s="558"/>
      <c r="C30" s="10" t="s">
        <v>137</v>
      </c>
      <c r="D30" s="23">
        <v>63</v>
      </c>
      <c r="E30" s="23">
        <v>43</v>
      </c>
      <c r="F30" s="23">
        <v>44</v>
      </c>
      <c r="G30" s="23">
        <v>43</v>
      </c>
      <c r="H30" s="24">
        <v>58</v>
      </c>
    </row>
    <row r="31" spans="1:8" ht="10.5" customHeight="1">
      <c r="A31" s="645"/>
      <c r="B31" s="504" t="s">
        <v>426</v>
      </c>
      <c r="C31" s="8" t="s">
        <v>136</v>
      </c>
      <c r="D31" s="23">
        <v>529</v>
      </c>
      <c r="E31" s="23">
        <v>210</v>
      </c>
      <c r="F31" s="23">
        <v>284</v>
      </c>
      <c r="G31" s="23">
        <v>394</v>
      </c>
      <c r="H31" s="24">
        <v>304</v>
      </c>
    </row>
    <row r="32" spans="1:8" ht="10.5" customHeight="1">
      <c r="A32" s="645"/>
      <c r="B32" s="505"/>
      <c r="C32" s="10" t="s">
        <v>137</v>
      </c>
      <c r="D32" s="23">
        <v>265</v>
      </c>
      <c r="E32" s="23">
        <v>43</v>
      </c>
      <c r="F32" s="23">
        <v>265</v>
      </c>
      <c r="G32" s="23">
        <v>150</v>
      </c>
      <c r="H32" s="24">
        <v>93</v>
      </c>
    </row>
    <row r="33" spans="1:8" ht="10.5" customHeight="1">
      <c r="A33" s="645"/>
      <c r="B33" s="504" t="s">
        <v>427</v>
      </c>
      <c r="C33" s="8" t="s">
        <v>136</v>
      </c>
      <c r="D33" s="23">
        <v>340</v>
      </c>
      <c r="E33" s="23">
        <v>264</v>
      </c>
      <c r="F33" s="23">
        <v>251</v>
      </c>
      <c r="G33" s="23">
        <v>254</v>
      </c>
      <c r="H33" s="24">
        <v>256</v>
      </c>
    </row>
    <row r="34" spans="1:8" ht="10.5" customHeight="1">
      <c r="A34" s="645"/>
      <c r="B34" s="505"/>
      <c r="C34" s="10" t="s">
        <v>137</v>
      </c>
      <c r="D34" s="23">
        <v>25</v>
      </c>
      <c r="E34" s="23">
        <v>30</v>
      </c>
      <c r="F34" s="23">
        <v>30</v>
      </c>
      <c r="G34" s="23">
        <v>80</v>
      </c>
      <c r="H34" s="24">
        <v>25</v>
      </c>
    </row>
    <row r="35" spans="1:8" ht="10.5" customHeight="1">
      <c r="A35" s="645"/>
      <c r="B35" s="504" t="s">
        <v>428</v>
      </c>
      <c r="C35" s="8" t="s">
        <v>136</v>
      </c>
      <c r="D35" s="23">
        <v>143</v>
      </c>
      <c r="E35" s="23">
        <v>149</v>
      </c>
      <c r="F35" s="23">
        <v>158</v>
      </c>
      <c r="G35" s="23">
        <v>165</v>
      </c>
      <c r="H35" s="24">
        <v>224</v>
      </c>
    </row>
    <row r="36" spans="1:8" ht="10.5" customHeight="1">
      <c r="A36" s="645"/>
      <c r="B36" s="505"/>
      <c r="C36" s="10" t="s">
        <v>137</v>
      </c>
      <c r="D36" s="23">
        <v>70</v>
      </c>
      <c r="E36" s="23">
        <v>25</v>
      </c>
      <c r="F36" s="23">
        <v>23</v>
      </c>
      <c r="G36" s="23">
        <v>38</v>
      </c>
      <c r="H36" s="24">
        <v>158</v>
      </c>
    </row>
    <row r="37" spans="1:8" ht="10.5" customHeight="1">
      <c r="A37" s="645"/>
      <c r="B37" s="386" t="s">
        <v>141</v>
      </c>
      <c r="C37" s="8" t="s">
        <v>136</v>
      </c>
      <c r="D37" s="26">
        <v>466</v>
      </c>
      <c r="E37" s="26">
        <v>347</v>
      </c>
      <c r="F37" s="26">
        <v>229</v>
      </c>
      <c r="G37" s="23">
        <v>313</v>
      </c>
      <c r="H37" s="24">
        <v>242</v>
      </c>
    </row>
    <row r="38" spans="1:8" ht="10.5" customHeight="1">
      <c r="A38" s="645"/>
      <c r="B38" s="348" t="s">
        <v>429</v>
      </c>
      <c r="C38" s="10" t="s">
        <v>137</v>
      </c>
      <c r="D38" s="26">
        <v>201</v>
      </c>
      <c r="E38" s="26">
        <v>86</v>
      </c>
      <c r="F38" s="26">
        <v>81</v>
      </c>
      <c r="G38" s="23">
        <v>89</v>
      </c>
      <c r="H38" s="24">
        <v>202</v>
      </c>
    </row>
    <row r="39" spans="1:8" ht="10.5" customHeight="1">
      <c r="A39" s="645"/>
      <c r="B39" s="504" t="s">
        <v>430</v>
      </c>
      <c r="C39" s="8" t="s">
        <v>136</v>
      </c>
      <c r="D39" s="26">
        <v>335</v>
      </c>
      <c r="E39" s="26">
        <v>273</v>
      </c>
      <c r="F39" s="26">
        <v>166</v>
      </c>
      <c r="G39" s="26">
        <v>170</v>
      </c>
      <c r="H39" s="24">
        <v>294</v>
      </c>
    </row>
    <row r="40" spans="1:8" ht="10.5" customHeight="1">
      <c r="A40" s="645"/>
      <c r="B40" s="505"/>
      <c r="C40" s="11" t="s">
        <v>137</v>
      </c>
      <c r="D40" s="26">
        <v>62</v>
      </c>
      <c r="E40" s="26">
        <v>74</v>
      </c>
      <c r="F40" s="26">
        <v>25</v>
      </c>
      <c r="G40" s="26">
        <v>102</v>
      </c>
      <c r="H40" s="24">
        <v>64</v>
      </c>
    </row>
    <row r="41" spans="1:8" ht="10.5" customHeight="1">
      <c r="A41" s="645"/>
      <c r="B41" s="504" t="s">
        <v>431</v>
      </c>
      <c r="C41" s="8" t="s">
        <v>136</v>
      </c>
      <c r="D41" s="26">
        <v>521</v>
      </c>
      <c r="E41" s="26">
        <v>389</v>
      </c>
      <c r="F41" s="26">
        <v>222</v>
      </c>
      <c r="G41" s="23">
        <v>225</v>
      </c>
      <c r="H41" s="24">
        <v>198</v>
      </c>
    </row>
    <row r="42" spans="1:8" ht="10.5" customHeight="1">
      <c r="A42" s="645"/>
      <c r="B42" s="505"/>
      <c r="C42" s="10" t="s">
        <v>137</v>
      </c>
      <c r="D42" s="26">
        <v>41</v>
      </c>
      <c r="E42" s="26">
        <v>21</v>
      </c>
      <c r="F42" s="26">
        <v>20</v>
      </c>
      <c r="G42" s="23">
        <v>16</v>
      </c>
      <c r="H42" s="24">
        <v>62</v>
      </c>
    </row>
    <row r="43" spans="1:8" ht="10.5" customHeight="1">
      <c r="A43" s="645"/>
      <c r="B43" s="504" t="s">
        <v>150</v>
      </c>
      <c r="C43" s="8" t="s">
        <v>136</v>
      </c>
      <c r="D43" s="23">
        <v>85</v>
      </c>
      <c r="E43" s="23">
        <v>110</v>
      </c>
      <c r="F43" s="23">
        <v>98</v>
      </c>
      <c r="G43" s="23">
        <v>146</v>
      </c>
      <c r="H43" s="24">
        <v>82</v>
      </c>
    </row>
    <row r="44" spans="1:8" ht="10.5" customHeight="1">
      <c r="A44" s="645"/>
      <c r="B44" s="505"/>
      <c r="C44" s="10" t="s">
        <v>137</v>
      </c>
      <c r="D44" s="23">
        <v>20</v>
      </c>
      <c r="E44" s="23">
        <v>53</v>
      </c>
      <c r="F44" s="23">
        <v>55</v>
      </c>
      <c r="G44" s="23">
        <v>22</v>
      </c>
      <c r="H44" s="24">
        <v>24</v>
      </c>
    </row>
    <row r="45" spans="1:8" ht="10.5" customHeight="1">
      <c r="A45" s="645"/>
      <c r="B45" s="8" t="s">
        <v>142</v>
      </c>
      <c r="C45" s="8" t="s">
        <v>136</v>
      </c>
      <c r="D45" s="23">
        <v>175</v>
      </c>
      <c r="E45" s="23">
        <v>142</v>
      </c>
      <c r="F45" s="23">
        <v>102</v>
      </c>
      <c r="G45" s="23">
        <v>103</v>
      </c>
      <c r="H45" s="24">
        <v>128</v>
      </c>
    </row>
    <row r="46" spans="1:8" ht="10.5" customHeight="1">
      <c r="A46" s="645"/>
      <c r="B46" s="448" t="s">
        <v>443</v>
      </c>
      <c r="C46" s="10" t="s">
        <v>137</v>
      </c>
      <c r="D46" s="23">
        <v>27</v>
      </c>
      <c r="E46" s="23">
        <v>27</v>
      </c>
      <c r="F46" s="23">
        <v>26</v>
      </c>
      <c r="G46" s="23">
        <v>14</v>
      </c>
      <c r="H46" s="24">
        <v>39</v>
      </c>
    </row>
    <row r="47" spans="1:8" ht="10.5" customHeight="1">
      <c r="A47" s="649"/>
      <c r="B47" s="506" t="s">
        <v>143</v>
      </c>
      <c r="C47" s="508"/>
      <c r="D47" s="23">
        <v>25</v>
      </c>
      <c r="E47" s="23">
        <v>32</v>
      </c>
      <c r="F47" s="23">
        <v>34</v>
      </c>
      <c r="G47" s="23">
        <v>46</v>
      </c>
      <c r="H47" s="24">
        <v>16</v>
      </c>
    </row>
    <row r="48" spans="1:8" ht="10.5" customHeight="1">
      <c r="A48" s="644" t="s">
        <v>387</v>
      </c>
      <c r="B48" s="506" t="s">
        <v>145</v>
      </c>
      <c r="C48" s="508"/>
      <c r="D48" s="23">
        <v>16280</v>
      </c>
      <c r="E48" s="23">
        <v>19619</v>
      </c>
      <c r="F48" s="23">
        <v>21766</v>
      </c>
      <c r="G48" s="23">
        <v>27338</v>
      </c>
      <c r="H48" s="24">
        <v>27436</v>
      </c>
    </row>
    <row r="49" spans="1:8" ht="10.5" customHeight="1">
      <c r="A49" s="645"/>
      <c r="B49" s="504" t="s">
        <v>425</v>
      </c>
      <c r="C49" s="8" t="s">
        <v>136</v>
      </c>
      <c r="D49" s="23">
        <v>1323</v>
      </c>
      <c r="E49" s="23">
        <v>2170</v>
      </c>
      <c r="F49" s="23">
        <v>2100</v>
      </c>
      <c r="G49" s="23">
        <v>1444</v>
      </c>
      <c r="H49" s="24">
        <v>3571</v>
      </c>
    </row>
    <row r="50" spans="1:8" ht="10.5" customHeight="1">
      <c r="A50" s="645"/>
      <c r="B50" s="558"/>
      <c r="C50" s="10" t="s">
        <v>137</v>
      </c>
      <c r="D50" s="23">
        <v>1055</v>
      </c>
      <c r="E50" s="23">
        <v>1740</v>
      </c>
      <c r="F50" s="23">
        <v>1201</v>
      </c>
      <c r="G50" s="23">
        <v>1189</v>
      </c>
      <c r="H50" s="24">
        <v>911</v>
      </c>
    </row>
    <row r="51" spans="1:8" ht="10.5" customHeight="1">
      <c r="A51" s="645"/>
      <c r="B51" s="504" t="s">
        <v>426</v>
      </c>
      <c r="C51" s="8" t="s">
        <v>136</v>
      </c>
      <c r="D51" s="23">
        <v>1448</v>
      </c>
      <c r="E51" s="23">
        <v>1500</v>
      </c>
      <c r="F51" s="23">
        <v>1983</v>
      </c>
      <c r="G51" s="23">
        <v>3798</v>
      </c>
      <c r="H51" s="24">
        <v>2828</v>
      </c>
    </row>
    <row r="52" spans="1:8" ht="10.5" customHeight="1">
      <c r="A52" s="645"/>
      <c r="B52" s="505"/>
      <c r="C52" s="10" t="s">
        <v>137</v>
      </c>
      <c r="D52" s="23">
        <v>296</v>
      </c>
      <c r="E52" s="23">
        <v>649</v>
      </c>
      <c r="F52" s="23">
        <v>1234</v>
      </c>
      <c r="G52" s="23">
        <v>1391</v>
      </c>
      <c r="H52" s="24">
        <v>1036</v>
      </c>
    </row>
    <row r="53" spans="1:8" ht="10.5" customHeight="1">
      <c r="A53" s="645"/>
      <c r="B53" s="504" t="s">
        <v>427</v>
      </c>
      <c r="C53" s="8" t="s">
        <v>136</v>
      </c>
      <c r="D53" s="23">
        <v>949</v>
      </c>
      <c r="E53" s="23">
        <v>1807</v>
      </c>
      <c r="F53" s="23">
        <v>2475</v>
      </c>
      <c r="G53" s="23">
        <v>3891</v>
      </c>
      <c r="H53" s="24">
        <v>3119</v>
      </c>
    </row>
    <row r="54" spans="1:8" ht="10.5" customHeight="1">
      <c r="A54" s="645"/>
      <c r="B54" s="505"/>
      <c r="C54" s="10" t="s">
        <v>137</v>
      </c>
      <c r="D54" s="23">
        <v>432</v>
      </c>
      <c r="E54" s="23">
        <v>401</v>
      </c>
      <c r="F54" s="23">
        <v>1066</v>
      </c>
      <c r="G54" s="23">
        <v>1185</v>
      </c>
      <c r="H54" s="24">
        <v>967</v>
      </c>
    </row>
    <row r="55" spans="1:8" ht="10.5" customHeight="1">
      <c r="A55" s="645"/>
      <c r="B55" s="504" t="s">
        <v>428</v>
      </c>
      <c r="C55" s="8" t="s">
        <v>136</v>
      </c>
      <c r="D55" s="23">
        <v>1435</v>
      </c>
      <c r="E55" s="23">
        <v>2502</v>
      </c>
      <c r="F55" s="23">
        <v>2157</v>
      </c>
      <c r="G55" s="23">
        <v>1590</v>
      </c>
      <c r="H55" s="24">
        <v>1592</v>
      </c>
    </row>
    <row r="56" spans="1:8" ht="10.5" customHeight="1">
      <c r="A56" s="645"/>
      <c r="B56" s="505"/>
      <c r="C56" s="10" t="s">
        <v>137</v>
      </c>
      <c r="D56" s="23">
        <v>294</v>
      </c>
      <c r="E56" s="23">
        <v>1020</v>
      </c>
      <c r="F56" s="23">
        <v>1770</v>
      </c>
      <c r="G56" s="23">
        <v>587</v>
      </c>
      <c r="H56" s="24">
        <v>873</v>
      </c>
    </row>
    <row r="57" spans="1:8" ht="10.5" customHeight="1">
      <c r="A57" s="645"/>
      <c r="B57" s="386" t="s">
        <v>141</v>
      </c>
      <c r="C57" s="8" t="s">
        <v>136</v>
      </c>
      <c r="D57" s="29">
        <v>2109</v>
      </c>
      <c r="E57" s="26">
        <v>646</v>
      </c>
      <c r="F57" s="26">
        <v>1057</v>
      </c>
      <c r="G57" s="26">
        <v>1043</v>
      </c>
      <c r="H57" s="24">
        <v>1324</v>
      </c>
    </row>
    <row r="58" spans="1:8" ht="10.5" customHeight="1">
      <c r="A58" s="645"/>
      <c r="B58" s="348" t="s">
        <v>429</v>
      </c>
      <c r="C58" s="10" t="s">
        <v>137</v>
      </c>
      <c r="D58" s="29">
        <v>883</v>
      </c>
      <c r="E58" s="26">
        <v>503</v>
      </c>
      <c r="F58" s="26">
        <v>565</v>
      </c>
      <c r="G58" s="26">
        <v>1074</v>
      </c>
      <c r="H58" s="24">
        <v>1706</v>
      </c>
    </row>
    <row r="59" spans="1:8" ht="10.5" customHeight="1">
      <c r="A59" s="645"/>
      <c r="B59" s="504" t="s">
        <v>430</v>
      </c>
      <c r="C59" s="8" t="s">
        <v>136</v>
      </c>
      <c r="D59" s="26">
        <v>51</v>
      </c>
      <c r="E59" s="26">
        <v>704</v>
      </c>
      <c r="F59" s="26">
        <v>163</v>
      </c>
      <c r="G59" s="26">
        <v>1865</v>
      </c>
      <c r="H59" s="24">
        <v>1879</v>
      </c>
    </row>
    <row r="60" spans="1:8" ht="10.5" customHeight="1">
      <c r="A60" s="645"/>
      <c r="B60" s="505"/>
      <c r="C60" s="10" t="s">
        <v>137</v>
      </c>
      <c r="D60" s="26">
        <v>30</v>
      </c>
      <c r="E60" s="26">
        <v>126</v>
      </c>
      <c r="F60" s="26">
        <v>83</v>
      </c>
      <c r="G60" s="26">
        <v>269</v>
      </c>
      <c r="H60" s="24">
        <v>363</v>
      </c>
    </row>
    <row r="61" spans="1:8" ht="10.5" customHeight="1">
      <c r="A61" s="645"/>
      <c r="B61" s="504" t="s">
        <v>431</v>
      </c>
      <c r="C61" s="8" t="s">
        <v>136</v>
      </c>
      <c r="D61" s="26">
        <v>1416</v>
      </c>
      <c r="E61" s="26">
        <v>1207</v>
      </c>
      <c r="F61" s="26">
        <v>744</v>
      </c>
      <c r="G61" s="26">
        <v>1304</v>
      </c>
      <c r="H61" s="24">
        <v>933</v>
      </c>
    </row>
    <row r="62" spans="1:8" ht="10.5" customHeight="1">
      <c r="A62" s="645"/>
      <c r="B62" s="505"/>
      <c r="C62" s="10" t="s">
        <v>137</v>
      </c>
      <c r="D62" s="26">
        <v>384</v>
      </c>
      <c r="E62" s="26">
        <v>237</v>
      </c>
      <c r="F62" s="26">
        <v>273</v>
      </c>
      <c r="G62" s="26">
        <v>438</v>
      </c>
      <c r="H62" s="24">
        <v>704</v>
      </c>
    </row>
    <row r="63" spans="1:8" ht="10.5" customHeight="1">
      <c r="A63" s="645"/>
      <c r="B63" s="504" t="s">
        <v>150</v>
      </c>
      <c r="C63" s="8" t="s">
        <v>136</v>
      </c>
      <c r="D63" s="26">
        <v>557</v>
      </c>
      <c r="E63" s="26">
        <v>860</v>
      </c>
      <c r="F63" s="26">
        <v>1417</v>
      </c>
      <c r="G63" s="23">
        <v>2632</v>
      </c>
      <c r="H63" s="24">
        <v>1115</v>
      </c>
    </row>
    <row r="64" spans="1:8" ht="10.5" customHeight="1">
      <c r="A64" s="645"/>
      <c r="B64" s="505"/>
      <c r="C64" s="10" t="s">
        <v>137</v>
      </c>
      <c r="D64" s="26">
        <v>303</v>
      </c>
      <c r="E64" s="26">
        <v>84</v>
      </c>
      <c r="F64" s="26">
        <v>470</v>
      </c>
      <c r="G64" s="23">
        <v>612</v>
      </c>
      <c r="H64" s="24">
        <v>1524</v>
      </c>
    </row>
    <row r="65" spans="1:8" ht="10.5" customHeight="1">
      <c r="A65" s="645"/>
      <c r="B65" s="8" t="s">
        <v>142</v>
      </c>
      <c r="C65" s="8" t="s">
        <v>136</v>
      </c>
      <c r="D65" s="23">
        <v>870</v>
      </c>
      <c r="E65" s="23">
        <v>852</v>
      </c>
      <c r="F65" s="23">
        <v>1401</v>
      </c>
      <c r="G65" s="23">
        <v>1730</v>
      </c>
      <c r="H65" s="24">
        <v>1511</v>
      </c>
    </row>
    <row r="66" spans="1:8" ht="10.5" customHeight="1">
      <c r="A66" s="645"/>
      <c r="B66" s="448" t="s">
        <v>443</v>
      </c>
      <c r="C66" s="10" t="s">
        <v>137</v>
      </c>
      <c r="D66" s="23">
        <v>243</v>
      </c>
      <c r="E66" s="23">
        <v>390</v>
      </c>
      <c r="F66" s="23">
        <v>642</v>
      </c>
      <c r="G66" s="23">
        <v>770</v>
      </c>
      <c r="H66" s="24">
        <v>544</v>
      </c>
    </row>
    <row r="67" spans="1:8" ht="10.5" customHeight="1" thickBot="1">
      <c r="A67" s="646"/>
      <c r="B67" s="647" t="s">
        <v>143</v>
      </c>
      <c r="C67" s="648"/>
      <c r="D67" s="23">
        <v>2202</v>
      </c>
      <c r="E67" s="23">
        <v>2221</v>
      </c>
      <c r="F67" s="23">
        <v>965</v>
      </c>
      <c r="G67" s="23">
        <v>526</v>
      </c>
      <c r="H67" s="30">
        <v>936</v>
      </c>
    </row>
    <row r="68" spans="1:8" s="170" customFormat="1" ht="15" customHeight="1">
      <c r="A68" s="31"/>
      <c r="B68" s="32"/>
      <c r="C68" s="32"/>
      <c r="D68" s="32"/>
      <c r="E68" s="168"/>
      <c r="F68" s="168"/>
      <c r="G68" s="169"/>
      <c r="H68" s="100" t="s">
        <v>393</v>
      </c>
    </row>
  </sheetData>
  <sheetProtection/>
  <mergeCells count="31">
    <mergeCell ref="B23:B24"/>
    <mergeCell ref="B59:B60"/>
    <mergeCell ref="B53:B54"/>
    <mergeCell ref="B43:B44"/>
    <mergeCell ref="B55:B56"/>
    <mergeCell ref="A5:C6"/>
    <mergeCell ref="B7:C8"/>
    <mergeCell ref="B9:B10"/>
    <mergeCell ref="B11:B12"/>
    <mergeCell ref="B13:B14"/>
    <mergeCell ref="B28:C28"/>
    <mergeCell ref="B29:B30"/>
    <mergeCell ref="B51:B52"/>
    <mergeCell ref="B35:B36"/>
    <mergeCell ref="B15:B16"/>
    <mergeCell ref="A7:A27"/>
    <mergeCell ref="B27:C27"/>
    <mergeCell ref="B19:B20"/>
    <mergeCell ref="B21:B22"/>
    <mergeCell ref="A28:A47"/>
    <mergeCell ref="B48:C48"/>
    <mergeCell ref="A48:A67"/>
    <mergeCell ref="B47:C47"/>
    <mergeCell ref="B63:B64"/>
    <mergeCell ref="B41:B42"/>
    <mergeCell ref="B31:B32"/>
    <mergeCell ref="B67:C67"/>
    <mergeCell ref="B33:B34"/>
    <mergeCell ref="B39:B40"/>
    <mergeCell ref="B49:B50"/>
    <mergeCell ref="B61:B62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2"/>
  <headerFooter alignWithMargins="0">
    <oddFooter xml:space="preserve">&amp;C&amp;"游明朝 Demibold,標準"&amp;P+130 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A1" sqref="A1"/>
    </sheetView>
  </sheetViews>
  <sheetFormatPr defaultColWidth="9.00390625" defaultRowHeight="15" customHeight="1"/>
  <cols>
    <col min="1" max="1" width="5.375" style="128" customWidth="1"/>
    <col min="2" max="8" width="10.875" style="128" customWidth="1"/>
    <col min="9" max="16384" width="9.00390625" style="85" customWidth="1"/>
  </cols>
  <sheetData>
    <row r="1" spans="1:7" ht="15" customHeight="1">
      <c r="A1" s="387" t="s">
        <v>6</v>
      </c>
      <c r="G1" s="1"/>
    </row>
    <row r="3" spans="1:8" ht="15" customHeight="1">
      <c r="A3" s="129" t="s">
        <v>208</v>
      </c>
      <c r="B3" s="130"/>
      <c r="C3" s="12"/>
      <c r="D3" s="12"/>
      <c r="E3" s="12"/>
      <c r="F3" s="12"/>
      <c r="G3" s="12"/>
      <c r="H3" s="27"/>
    </row>
    <row r="4" spans="1:8" ht="15" customHeight="1" thickBot="1">
      <c r="A4" s="2"/>
      <c r="B4" s="2"/>
      <c r="C4" s="2"/>
      <c r="D4" s="2"/>
      <c r="E4" s="2"/>
      <c r="F4" s="131"/>
      <c r="G4" s="131"/>
      <c r="H4" s="89"/>
    </row>
    <row r="5" spans="1:8" ht="18" customHeight="1">
      <c r="A5" s="658" t="s">
        <v>377</v>
      </c>
      <c r="B5" s="658"/>
      <c r="C5" s="659"/>
      <c r="D5" s="132" t="s">
        <v>185</v>
      </c>
      <c r="E5" s="5" t="s">
        <v>228</v>
      </c>
      <c r="F5" s="132" t="s">
        <v>234</v>
      </c>
      <c r="G5" s="132" t="s">
        <v>279</v>
      </c>
      <c r="H5" s="133" t="s">
        <v>280</v>
      </c>
    </row>
    <row r="6" spans="1:8" ht="18" customHeight="1">
      <c r="A6" s="660"/>
      <c r="B6" s="660"/>
      <c r="C6" s="661"/>
      <c r="D6" s="134">
        <v>-2014</v>
      </c>
      <c r="E6" s="135">
        <v>-2015</v>
      </c>
      <c r="F6" s="135">
        <v>-2016</v>
      </c>
      <c r="G6" s="135">
        <v>-2017</v>
      </c>
      <c r="H6" s="136">
        <v>-2018</v>
      </c>
    </row>
    <row r="7" spans="1:8" ht="15.75" customHeight="1">
      <c r="A7" s="674" t="s">
        <v>376</v>
      </c>
      <c r="B7" s="580" t="s">
        <v>216</v>
      </c>
      <c r="C7" s="662"/>
      <c r="D7" s="3" t="s">
        <v>187</v>
      </c>
      <c r="E7" s="137"/>
      <c r="F7" s="137"/>
      <c r="G7" s="137"/>
      <c r="H7" s="138"/>
    </row>
    <row r="8" spans="1:8" ht="15.75" customHeight="1">
      <c r="A8" s="671"/>
      <c r="B8" s="460"/>
      <c r="C8" s="663"/>
      <c r="D8" s="23">
        <v>3545813</v>
      </c>
      <c r="E8" s="23">
        <v>3543194</v>
      </c>
      <c r="F8" s="23">
        <v>3640172</v>
      </c>
      <c r="G8" s="23">
        <v>3606660</v>
      </c>
      <c r="H8" s="24">
        <v>3604632</v>
      </c>
    </row>
    <row r="9" spans="1:8" ht="15.75" customHeight="1">
      <c r="A9" s="671"/>
      <c r="B9" s="388"/>
      <c r="C9" s="4" t="s">
        <v>136</v>
      </c>
      <c r="D9" s="139">
        <v>179497</v>
      </c>
      <c r="E9" s="139">
        <v>178920</v>
      </c>
      <c r="F9" s="139">
        <v>170939</v>
      </c>
      <c r="G9" s="139">
        <v>169267</v>
      </c>
      <c r="H9" s="140">
        <v>169784</v>
      </c>
    </row>
    <row r="10" spans="1:8" ht="15.75" customHeight="1">
      <c r="A10" s="671"/>
      <c r="B10" s="13" t="s">
        <v>422</v>
      </c>
      <c r="C10" s="6" t="s">
        <v>137</v>
      </c>
      <c r="D10" s="139">
        <v>142129</v>
      </c>
      <c r="E10" s="139">
        <v>148327</v>
      </c>
      <c r="F10" s="139">
        <v>153047</v>
      </c>
      <c r="G10" s="139">
        <v>148086</v>
      </c>
      <c r="H10" s="140">
        <v>147592</v>
      </c>
    </row>
    <row r="11" spans="1:8" ht="15.75" customHeight="1">
      <c r="A11" s="671"/>
      <c r="B11" s="389"/>
      <c r="C11" s="7" t="s">
        <v>146</v>
      </c>
      <c r="D11" s="141">
        <v>5129</v>
      </c>
      <c r="E11" s="141">
        <v>5574</v>
      </c>
      <c r="F11" s="141">
        <v>6792</v>
      </c>
      <c r="G11" s="141">
        <v>6344</v>
      </c>
      <c r="H11" s="142">
        <v>5934</v>
      </c>
    </row>
    <row r="12" spans="1:8" ht="15.75" customHeight="1">
      <c r="A12" s="671"/>
      <c r="B12" s="388"/>
      <c r="C12" s="4" t="s">
        <v>136</v>
      </c>
      <c r="D12" s="139">
        <v>308899</v>
      </c>
      <c r="E12" s="139">
        <v>302817</v>
      </c>
      <c r="F12" s="139">
        <v>301096</v>
      </c>
      <c r="G12" s="139">
        <v>297469</v>
      </c>
      <c r="H12" s="143">
        <v>301852</v>
      </c>
    </row>
    <row r="13" spans="1:8" ht="15.75" customHeight="1">
      <c r="A13" s="671"/>
      <c r="B13" s="13" t="s">
        <v>441</v>
      </c>
      <c r="C13" s="6" t="s">
        <v>137</v>
      </c>
      <c r="D13" s="139">
        <v>173552</v>
      </c>
      <c r="E13" s="139">
        <v>183490</v>
      </c>
      <c r="F13" s="139">
        <v>189529</v>
      </c>
      <c r="G13" s="139">
        <v>198972</v>
      </c>
      <c r="H13" s="143">
        <v>202717</v>
      </c>
    </row>
    <row r="14" spans="1:8" ht="15.75" customHeight="1">
      <c r="A14" s="671"/>
      <c r="B14" s="389"/>
      <c r="C14" s="7" t="s">
        <v>146</v>
      </c>
      <c r="D14" s="141">
        <v>64751</v>
      </c>
      <c r="E14" s="141">
        <v>54153</v>
      </c>
      <c r="F14" s="141">
        <v>58476</v>
      </c>
      <c r="G14" s="141">
        <v>53302</v>
      </c>
      <c r="H14" s="142">
        <v>51964</v>
      </c>
    </row>
    <row r="15" spans="1:8" ht="15.75" customHeight="1">
      <c r="A15" s="671"/>
      <c r="B15" s="655" t="s">
        <v>440</v>
      </c>
      <c r="C15" s="4" t="s">
        <v>136</v>
      </c>
      <c r="D15" s="139">
        <v>212457</v>
      </c>
      <c r="E15" s="139">
        <v>210122</v>
      </c>
      <c r="F15" s="139">
        <v>215094</v>
      </c>
      <c r="G15" s="139">
        <v>217957</v>
      </c>
      <c r="H15" s="143">
        <v>214199</v>
      </c>
    </row>
    <row r="16" spans="1:8" ht="15.75" customHeight="1">
      <c r="A16" s="671"/>
      <c r="B16" s="656"/>
      <c r="C16" s="6" t="s">
        <v>137</v>
      </c>
      <c r="D16" s="139">
        <v>95955</v>
      </c>
      <c r="E16" s="139">
        <v>94898</v>
      </c>
      <c r="F16" s="139">
        <v>99055</v>
      </c>
      <c r="G16" s="139">
        <v>97076</v>
      </c>
      <c r="H16" s="143">
        <v>93397</v>
      </c>
    </row>
    <row r="17" spans="1:8" ht="15.75" customHeight="1">
      <c r="A17" s="671"/>
      <c r="B17" s="657"/>
      <c r="C17" s="7" t="s">
        <v>146</v>
      </c>
      <c r="D17" s="144">
        <v>47922</v>
      </c>
      <c r="E17" s="144">
        <v>44551</v>
      </c>
      <c r="F17" s="144">
        <v>45989</v>
      </c>
      <c r="G17" s="145">
        <v>41717</v>
      </c>
      <c r="H17" s="146">
        <v>38340</v>
      </c>
    </row>
    <row r="18" spans="1:8" ht="15.75" customHeight="1">
      <c r="A18" s="671"/>
      <c r="B18" s="388"/>
      <c r="C18" s="4" t="s">
        <v>136</v>
      </c>
      <c r="D18" s="147">
        <v>227107</v>
      </c>
      <c r="E18" s="147">
        <v>214721</v>
      </c>
      <c r="F18" s="147">
        <v>232293</v>
      </c>
      <c r="G18" s="147">
        <v>238563</v>
      </c>
      <c r="H18" s="148">
        <v>246604</v>
      </c>
    </row>
    <row r="19" spans="1:8" ht="15.75" customHeight="1">
      <c r="A19" s="671"/>
      <c r="B19" s="13" t="s">
        <v>423</v>
      </c>
      <c r="C19" s="6" t="s">
        <v>137</v>
      </c>
      <c r="D19" s="139">
        <v>122364</v>
      </c>
      <c r="E19" s="139">
        <v>126292</v>
      </c>
      <c r="F19" s="139">
        <v>134740</v>
      </c>
      <c r="G19" s="139">
        <v>138149</v>
      </c>
      <c r="H19" s="143">
        <v>141173</v>
      </c>
    </row>
    <row r="20" spans="1:8" ht="15.75" customHeight="1">
      <c r="A20" s="671"/>
      <c r="B20" s="389"/>
      <c r="C20" s="7" t="s">
        <v>146</v>
      </c>
      <c r="D20" s="141">
        <v>42106</v>
      </c>
      <c r="E20" s="141">
        <v>35735</v>
      </c>
      <c r="F20" s="141">
        <v>41727</v>
      </c>
      <c r="G20" s="149">
        <v>40898</v>
      </c>
      <c r="H20" s="143">
        <v>37838</v>
      </c>
    </row>
    <row r="21" spans="1:8" ht="15.75" customHeight="1">
      <c r="A21" s="671"/>
      <c r="B21" s="13" t="s">
        <v>147</v>
      </c>
      <c r="C21" s="4" t="s">
        <v>136</v>
      </c>
      <c r="D21" s="149">
        <v>250398</v>
      </c>
      <c r="E21" s="149">
        <v>247923</v>
      </c>
      <c r="F21" s="149">
        <v>255214</v>
      </c>
      <c r="G21" s="149">
        <v>252934</v>
      </c>
      <c r="H21" s="143">
        <v>260377</v>
      </c>
    </row>
    <row r="22" spans="1:8" ht="15.75" customHeight="1">
      <c r="A22" s="671"/>
      <c r="B22" s="13" t="s">
        <v>432</v>
      </c>
      <c r="C22" s="6" t="s">
        <v>137</v>
      </c>
      <c r="D22" s="149">
        <v>195699</v>
      </c>
      <c r="E22" s="149">
        <v>206986</v>
      </c>
      <c r="F22" s="149">
        <v>215577</v>
      </c>
      <c r="G22" s="149">
        <v>208915</v>
      </c>
      <c r="H22" s="143">
        <v>231361</v>
      </c>
    </row>
    <row r="23" spans="1:8" ht="15.75" customHeight="1">
      <c r="A23" s="671"/>
      <c r="B23" s="13" t="s">
        <v>433</v>
      </c>
      <c r="C23" s="7" t="s">
        <v>146</v>
      </c>
      <c r="D23" s="149">
        <v>40691</v>
      </c>
      <c r="E23" s="149">
        <v>38355</v>
      </c>
      <c r="F23" s="149">
        <v>45950</v>
      </c>
      <c r="G23" s="149">
        <v>40910</v>
      </c>
      <c r="H23" s="143">
        <v>39013</v>
      </c>
    </row>
    <row r="24" spans="1:8" s="43" customFormat="1" ht="15.75" customHeight="1">
      <c r="A24" s="671"/>
      <c r="B24" s="497" t="s">
        <v>445</v>
      </c>
      <c r="C24" s="8" t="s">
        <v>136</v>
      </c>
      <c r="D24" s="26">
        <v>247039</v>
      </c>
      <c r="E24" s="26">
        <v>256092</v>
      </c>
      <c r="F24" s="26">
        <v>248578</v>
      </c>
      <c r="G24" s="26">
        <v>245229</v>
      </c>
      <c r="H24" s="143">
        <v>236469</v>
      </c>
    </row>
    <row r="25" spans="1:8" s="43" customFormat="1" ht="15.75" customHeight="1">
      <c r="A25" s="671"/>
      <c r="B25" s="513"/>
      <c r="C25" s="10" t="s">
        <v>137</v>
      </c>
      <c r="D25" s="26">
        <v>178306</v>
      </c>
      <c r="E25" s="26">
        <v>194037</v>
      </c>
      <c r="F25" s="26">
        <v>203962</v>
      </c>
      <c r="G25" s="26">
        <v>202143</v>
      </c>
      <c r="H25" s="143">
        <v>187165</v>
      </c>
    </row>
    <row r="26" spans="1:8" s="43" customFormat="1" ht="15.75" customHeight="1">
      <c r="A26" s="671"/>
      <c r="B26" s="514"/>
      <c r="C26" s="11" t="s">
        <v>146</v>
      </c>
      <c r="D26" s="26">
        <v>34845</v>
      </c>
      <c r="E26" s="26">
        <v>33800</v>
      </c>
      <c r="F26" s="26">
        <v>36338</v>
      </c>
      <c r="G26" s="26">
        <v>32051</v>
      </c>
      <c r="H26" s="142">
        <v>28631</v>
      </c>
    </row>
    <row r="27" spans="1:8" ht="15.75" customHeight="1">
      <c r="A27" s="671"/>
      <c r="B27" s="655" t="s">
        <v>434</v>
      </c>
      <c r="C27" s="4" t="s">
        <v>136</v>
      </c>
      <c r="D27" s="141">
        <v>274551</v>
      </c>
      <c r="E27" s="141">
        <v>264775</v>
      </c>
      <c r="F27" s="141">
        <v>267332</v>
      </c>
      <c r="G27" s="139">
        <v>265402</v>
      </c>
      <c r="H27" s="143">
        <v>258663</v>
      </c>
    </row>
    <row r="28" spans="1:8" ht="15.75" customHeight="1">
      <c r="A28" s="671"/>
      <c r="B28" s="656"/>
      <c r="C28" s="6" t="s">
        <v>137</v>
      </c>
      <c r="D28" s="141">
        <v>133591</v>
      </c>
      <c r="E28" s="141">
        <v>138552</v>
      </c>
      <c r="F28" s="141">
        <v>140894</v>
      </c>
      <c r="G28" s="139">
        <v>139917</v>
      </c>
      <c r="H28" s="143">
        <v>139901</v>
      </c>
    </row>
    <row r="29" spans="1:8" ht="15.75" customHeight="1">
      <c r="A29" s="671"/>
      <c r="B29" s="657"/>
      <c r="C29" s="7" t="s">
        <v>146</v>
      </c>
      <c r="D29" s="141">
        <v>45191</v>
      </c>
      <c r="E29" s="141">
        <v>39386</v>
      </c>
      <c r="F29" s="141">
        <v>47932</v>
      </c>
      <c r="G29" s="141">
        <v>47012</v>
      </c>
      <c r="H29" s="142">
        <v>44637</v>
      </c>
    </row>
    <row r="30" spans="1:8" ht="15.75" customHeight="1">
      <c r="A30" s="671"/>
      <c r="B30" s="655" t="s">
        <v>439</v>
      </c>
      <c r="C30" s="4" t="s">
        <v>136</v>
      </c>
      <c r="D30" s="139">
        <v>127237</v>
      </c>
      <c r="E30" s="139">
        <v>128683</v>
      </c>
      <c r="F30" s="139">
        <v>135491</v>
      </c>
      <c r="G30" s="139">
        <v>137683</v>
      </c>
      <c r="H30" s="143">
        <v>136521</v>
      </c>
    </row>
    <row r="31" spans="1:8" ht="15.75" customHeight="1">
      <c r="A31" s="671"/>
      <c r="B31" s="656"/>
      <c r="C31" s="6" t="s">
        <v>137</v>
      </c>
      <c r="D31" s="139">
        <v>58589</v>
      </c>
      <c r="E31" s="139">
        <v>64718</v>
      </c>
      <c r="F31" s="139">
        <v>68634</v>
      </c>
      <c r="G31" s="139">
        <v>73744</v>
      </c>
      <c r="H31" s="143">
        <v>75323</v>
      </c>
    </row>
    <row r="32" spans="1:8" ht="15.75" customHeight="1">
      <c r="A32" s="671"/>
      <c r="B32" s="657"/>
      <c r="C32" s="7" t="s">
        <v>146</v>
      </c>
      <c r="D32" s="141">
        <v>8348</v>
      </c>
      <c r="E32" s="141">
        <v>8761</v>
      </c>
      <c r="F32" s="141">
        <v>9270</v>
      </c>
      <c r="G32" s="141">
        <v>8243</v>
      </c>
      <c r="H32" s="142">
        <v>7455</v>
      </c>
    </row>
    <row r="33" spans="1:8" ht="15.75" customHeight="1">
      <c r="A33" s="671"/>
      <c r="B33" s="652" t="s">
        <v>442</v>
      </c>
      <c r="C33" s="4" t="s">
        <v>136</v>
      </c>
      <c r="D33" s="139">
        <v>154976</v>
      </c>
      <c r="E33" s="139">
        <v>149495</v>
      </c>
      <c r="F33" s="139">
        <v>153467</v>
      </c>
      <c r="G33" s="139">
        <v>148837</v>
      </c>
      <c r="H33" s="143">
        <v>152037</v>
      </c>
    </row>
    <row r="34" spans="1:8" ht="15.75" customHeight="1">
      <c r="A34" s="671"/>
      <c r="B34" s="653"/>
      <c r="C34" s="6" t="s">
        <v>137</v>
      </c>
      <c r="D34" s="139">
        <v>94475</v>
      </c>
      <c r="E34" s="139">
        <v>96449</v>
      </c>
      <c r="F34" s="139">
        <v>92179</v>
      </c>
      <c r="G34" s="139">
        <v>88786</v>
      </c>
      <c r="H34" s="143">
        <v>90784</v>
      </c>
    </row>
    <row r="35" spans="1:8" ht="15.75" customHeight="1">
      <c r="A35" s="671"/>
      <c r="B35" s="654"/>
      <c r="C35" s="7" t="s">
        <v>146</v>
      </c>
      <c r="D35" s="141">
        <v>5818</v>
      </c>
      <c r="E35" s="141">
        <v>5508</v>
      </c>
      <c r="F35" s="141">
        <v>6150</v>
      </c>
      <c r="G35" s="141">
        <v>5612</v>
      </c>
      <c r="H35" s="142">
        <v>5441</v>
      </c>
    </row>
    <row r="36" spans="1:8" ht="15.75" customHeight="1">
      <c r="A36" s="675"/>
      <c r="B36" s="676" t="s">
        <v>378</v>
      </c>
      <c r="C36" s="677"/>
      <c r="D36" s="139">
        <v>74191</v>
      </c>
      <c r="E36" s="139">
        <v>70074</v>
      </c>
      <c r="F36" s="139">
        <v>64427</v>
      </c>
      <c r="G36" s="139">
        <v>61442</v>
      </c>
      <c r="H36" s="143">
        <v>59460</v>
      </c>
    </row>
    <row r="37" spans="1:8" ht="15.75" customHeight="1">
      <c r="A37" s="664" t="s">
        <v>209</v>
      </c>
      <c r="B37" s="664"/>
      <c r="C37" s="665"/>
      <c r="D37" s="150">
        <v>9.6</v>
      </c>
      <c r="E37" s="150">
        <v>9.5</v>
      </c>
      <c r="F37" s="150">
        <v>9.7</v>
      </c>
      <c r="G37" s="150">
        <v>9.6</v>
      </c>
      <c r="H37" s="151">
        <v>9.547</v>
      </c>
    </row>
    <row r="38" spans="1:8" ht="15.75" customHeight="1">
      <c r="A38" s="666" t="s">
        <v>148</v>
      </c>
      <c r="B38" s="667"/>
      <c r="C38" s="13" t="s">
        <v>149</v>
      </c>
      <c r="D38" s="152">
        <v>2780</v>
      </c>
      <c r="E38" s="153">
        <v>3284</v>
      </c>
      <c r="F38" s="153">
        <v>3368</v>
      </c>
      <c r="G38" s="153">
        <v>3843</v>
      </c>
      <c r="H38" s="143">
        <v>3995</v>
      </c>
    </row>
    <row r="39" spans="1:8" ht="15.75" customHeight="1">
      <c r="A39" s="668" t="s">
        <v>375</v>
      </c>
      <c r="B39" s="669"/>
      <c r="C39" s="440" t="s">
        <v>435</v>
      </c>
      <c r="D39" s="153">
        <v>336</v>
      </c>
      <c r="E39" s="153">
        <v>334</v>
      </c>
      <c r="F39" s="153">
        <v>339</v>
      </c>
      <c r="G39" s="153">
        <v>339</v>
      </c>
      <c r="H39" s="143">
        <v>342</v>
      </c>
    </row>
    <row r="40" spans="1:8" ht="15.75" customHeight="1">
      <c r="A40" s="670"/>
      <c r="B40" s="671"/>
      <c r="C40" s="438" t="s">
        <v>426</v>
      </c>
      <c r="D40" s="153">
        <v>339</v>
      </c>
      <c r="E40" s="153">
        <v>334</v>
      </c>
      <c r="F40" s="153">
        <v>341</v>
      </c>
      <c r="G40" s="153">
        <v>341</v>
      </c>
      <c r="H40" s="140">
        <v>338</v>
      </c>
    </row>
    <row r="41" spans="1:8" ht="15.75" customHeight="1">
      <c r="A41" s="670"/>
      <c r="B41" s="671"/>
      <c r="C41" s="438" t="s">
        <v>436</v>
      </c>
      <c r="D41" s="153">
        <v>340</v>
      </c>
      <c r="E41" s="153">
        <v>334</v>
      </c>
      <c r="F41" s="153">
        <v>342</v>
      </c>
      <c r="G41" s="153">
        <v>342</v>
      </c>
      <c r="H41" s="140">
        <v>338</v>
      </c>
    </row>
    <row r="42" spans="1:8" ht="15.75" customHeight="1">
      <c r="A42" s="670"/>
      <c r="B42" s="671"/>
      <c r="C42" s="438" t="s">
        <v>428</v>
      </c>
      <c r="D42" s="153">
        <v>338</v>
      </c>
      <c r="E42" s="153">
        <v>326</v>
      </c>
      <c r="F42" s="153">
        <v>343</v>
      </c>
      <c r="G42" s="153">
        <v>342</v>
      </c>
      <c r="H42" s="140">
        <v>339</v>
      </c>
    </row>
    <row r="43" spans="1:8" ht="15.75" customHeight="1">
      <c r="A43" s="670"/>
      <c r="B43" s="671"/>
      <c r="C43" s="439" t="s">
        <v>437</v>
      </c>
      <c r="D43" s="154">
        <v>337</v>
      </c>
      <c r="E43" s="154">
        <v>334</v>
      </c>
      <c r="F43" s="154">
        <v>339</v>
      </c>
      <c r="G43" s="154">
        <v>340</v>
      </c>
      <c r="H43" s="155">
        <v>337</v>
      </c>
    </row>
    <row r="44" spans="1:8" s="43" customFormat="1" ht="15.75" customHeight="1">
      <c r="A44" s="670"/>
      <c r="B44" s="671"/>
      <c r="C44" s="441" t="s">
        <v>430</v>
      </c>
      <c r="D44" s="156">
        <v>339</v>
      </c>
      <c r="E44" s="156">
        <v>334</v>
      </c>
      <c r="F44" s="156">
        <v>342</v>
      </c>
      <c r="G44" s="156">
        <v>342</v>
      </c>
      <c r="H44" s="140">
        <v>339</v>
      </c>
    </row>
    <row r="45" spans="1:8" ht="15.75" customHeight="1">
      <c r="A45" s="670"/>
      <c r="B45" s="671"/>
      <c r="C45" s="438" t="s">
        <v>431</v>
      </c>
      <c r="D45" s="157">
        <v>339</v>
      </c>
      <c r="E45" s="157">
        <v>334</v>
      </c>
      <c r="F45" s="157">
        <v>340</v>
      </c>
      <c r="G45" s="153">
        <v>340</v>
      </c>
      <c r="H45" s="140">
        <v>338</v>
      </c>
    </row>
    <row r="46" spans="1:8" ht="15.75" customHeight="1">
      <c r="A46" s="670"/>
      <c r="B46" s="671"/>
      <c r="C46" s="438" t="s">
        <v>150</v>
      </c>
      <c r="D46" s="153">
        <v>342</v>
      </c>
      <c r="E46" s="153">
        <v>334</v>
      </c>
      <c r="F46" s="153">
        <v>344</v>
      </c>
      <c r="G46" s="153">
        <v>342</v>
      </c>
      <c r="H46" s="140">
        <v>341</v>
      </c>
    </row>
    <row r="47" spans="1:8" ht="15.75" customHeight="1" thickBot="1">
      <c r="A47" s="672"/>
      <c r="B47" s="673"/>
      <c r="C47" s="442" t="s">
        <v>438</v>
      </c>
      <c r="D47" s="158">
        <v>340</v>
      </c>
      <c r="E47" s="158">
        <v>334</v>
      </c>
      <c r="F47" s="158">
        <v>342</v>
      </c>
      <c r="G47" s="158">
        <v>342</v>
      </c>
      <c r="H47" s="159">
        <v>340</v>
      </c>
    </row>
    <row r="48" spans="1:8" s="128" customFormat="1" ht="15" customHeight="1">
      <c r="A48" s="15"/>
      <c r="B48" s="16"/>
      <c r="C48" s="16"/>
      <c r="D48" s="16"/>
      <c r="E48" s="160"/>
      <c r="F48" s="114"/>
      <c r="G48" s="156"/>
      <c r="H48" s="100" t="s">
        <v>393</v>
      </c>
    </row>
    <row r="49" spans="1:8" s="128" customFormat="1" ht="15" customHeight="1">
      <c r="A49" s="127" t="s">
        <v>415</v>
      </c>
      <c r="B49" s="127"/>
      <c r="C49" s="85"/>
      <c r="D49" s="85"/>
      <c r="E49" s="85"/>
      <c r="F49" s="85"/>
      <c r="H49" s="17"/>
    </row>
    <row r="50" ht="15" customHeight="1">
      <c r="A50" s="435" t="s">
        <v>416</v>
      </c>
    </row>
  </sheetData>
  <sheetProtection/>
  <mergeCells count="12">
    <mergeCell ref="A38:B38"/>
    <mergeCell ref="A39:B47"/>
    <mergeCell ref="A7:A36"/>
    <mergeCell ref="B36:C36"/>
    <mergeCell ref="B27:B29"/>
    <mergeCell ref="B30:B32"/>
    <mergeCell ref="B33:B35"/>
    <mergeCell ref="B24:B26"/>
    <mergeCell ref="B15:B17"/>
    <mergeCell ref="A5:C6"/>
    <mergeCell ref="B7:C8"/>
    <mergeCell ref="A37:C37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 xml:space="preserve">&amp;C&amp;"游明朝 Demibold,標準"&amp;P+130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33"/>
  <sheetViews>
    <sheetView workbookViewId="0" topLeftCell="A1">
      <selection activeCell="A1" sqref="A1"/>
    </sheetView>
  </sheetViews>
  <sheetFormatPr defaultColWidth="9.00390625" defaultRowHeight="15" customHeight="1"/>
  <cols>
    <col min="1" max="1" width="16.25390625" style="85" customWidth="1"/>
    <col min="2" max="14" width="10.875" style="85" customWidth="1"/>
    <col min="15" max="15" width="5.375" style="85" customWidth="1"/>
    <col min="16" max="16" width="9.125" style="85" bestFit="1" customWidth="1"/>
    <col min="17" max="17" width="19.625" style="85" customWidth="1"/>
    <col min="18" max="25" width="7.625" style="85" customWidth="1"/>
    <col min="26" max="27" width="9.125" style="85" bestFit="1" customWidth="1"/>
    <col min="28" max="28" width="12.375" style="85" customWidth="1"/>
    <col min="29" max="29" width="9.125" style="85" bestFit="1" customWidth="1"/>
    <col min="30" max="30" width="11.00390625" style="85" customWidth="1"/>
    <col min="31" max="33" width="9.125" style="85" bestFit="1" customWidth="1"/>
    <col min="34" max="16384" width="9.00390625" style="85" customWidth="1"/>
  </cols>
  <sheetData>
    <row r="1" spans="1:33" ht="15" customHeight="1">
      <c r="A1" s="60" t="s">
        <v>6</v>
      </c>
      <c r="O1" s="82" t="s">
        <v>6</v>
      </c>
      <c r="P1" s="82"/>
      <c r="Q1" s="83"/>
      <c r="AG1" s="82"/>
    </row>
    <row r="3" spans="1:13" s="88" customFormat="1" ht="15" customHeight="1">
      <c r="A3" s="86" t="s">
        <v>26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87"/>
      <c r="M3" s="87"/>
    </row>
    <row r="4" spans="1:13" s="88" customFormat="1" ht="15" customHeight="1" thickBot="1">
      <c r="A4" s="89"/>
      <c r="B4" s="89"/>
      <c r="C4" s="89"/>
      <c r="D4" s="89"/>
      <c r="E4" s="89"/>
      <c r="F4" s="89"/>
      <c r="G4" s="89"/>
      <c r="H4" s="89"/>
      <c r="I4" s="89"/>
      <c r="K4" s="90"/>
      <c r="L4" s="90"/>
      <c r="M4" s="74" t="s">
        <v>168</v>
      </c>
    </row>
    <row r="5" spans="1:13" s="88" customFormat="1" ht="31.5">
      <c r="A5" s="75" t="s">
        <v>285</v>
      </c>
      <c r="B5" s="332" t="s">
        <v>0</v>
      </c>
      <c r="C5" s="333" t="s">
        <v>7</v>
      </c>
      <c r="D5" s="334" t="s">
        <v>8</v>
      </c>
      <c r="E5" s="333" t="s">
        <v>9</v>
      </c>
      <c r="F5" s="334" t="s">
        <v>10</v>
      </c>
      <c r="G5" s="426" t="s">
        <v>11</v>
      </c>
      <c r="H5" s="426" t="s">
        <v>12</v>
      </c>
      <c r="I5" s="333" t="s">
        <v>13</v>
      </c>
      <c r="J5" s="335" t="s">
        <v>284</v>
      </c>
      <c r="K5" s="333" t="s">
        <v>14</v>
      </c>
      <c r="L5" s="332" t="s">
        <v>15</v>
      </c>
      <c r="M5" s="336" t="s">
        <v>16</v>
      </c>
    </row>
    <row r="6" spans="1:13" s="88" customFormat="1" ht="21" customHeight="1">
      <c r="A6" s="91"/>
      <c r="B6" s="92" t="s">
        <v>17</v>
      </c>
      <c r="C6" s="91"/>
      <c r="D6" s="91"/>
      <c r="E6" s="91"/>
      <c r="F6" s="91"/>
      <c r="G6" s="91"/>
      <c r="H6" s="91"/>
      <c r="I6" s="91"/>
      <c r="J6" s="93"/>
      <c r="K6" s="91"/>
      <c r="L6" s="91"/>
      <c r="M6" s="91"/>
    </row>
    <row r="7" spans="1:13" s="88" customFormat="1" ht="24" customHeight="1">
      <c r="A7" s="257" t="s">
        <v>287</v>
      </c>
      <c r="B7" s="95">
        <v>117</v>
      </c>
      <c r="C7" s="23">
        <v>3</v>
      </c>
      <c r="D7" s="23">
        <v>5</v>
      </c>
      <c r="E7" s="23">
        <v>1</v>
      </c>
      <c r="F7" s="23">
        <v>8</v>
      </c>
      <c r="G7" s="23">
        <v>20</v>
      </c>
      <c r="H7" s="23">
        <v>36</v>
      </c>
      <c r="I7" s="23">
        <v>33</v>
      </c>
      <c r="J7" s="96">
        <v>2</v>
      </c>
      <c r="K7" s="23">
        <v>6</v>
      </c>
      <c r="L7" s="23">
        <v>2</v>
      </c>
      <c r="M7" s="26">
        <v>1</v>
      </c>
    </row>
    <row r="8" spans="1:13" s="88" customFormat="1" ht="24" customHeight="1">
      <c r="A8" s="257" t="s">
        <v>288</v>
      </c>
      <c r="B8" s="95">
        <v>120</v>
      </c>
      <c r="C8" s="23">
        <v>3</v>
      </c>
      <c r="D8" s="23">
        <v>5</v>
      </c>
      <c r="E8" s="23">
        <v>1</v>
      </c>
      <c r="F8" s="23">
        <v>8</v>
      </c>
      <c r="G8" s="23">
        <v>20</v>
      </c>
      <c r="H8" s="23">
        <v>36</v>
      </c>
      <c r="I8" s="23">
        <v>33</v>
      </c>
      <c r="J8" s="96">
        <v>7</v>
      </c>
      <c r="K8" s="23">
        <v>5</v>
      </c>
      <c r="L8" s="23">
        <v>1</v>
      </c>
      <c r="M8" s="23">
        <v>1</v>
      </c>
    </row>
    <row r="9" spans="1:13" s="88" customFormat="1" ht="24" customHeight="1">
      <c r="A9" s="257" t="s">
        <v>289</v>
      </c>
      <c r="B9" s="95">
        <v>122</v>
      </c>
      <c r="C9" s="23">
        <v>3</v>
      </c>
      <c r="D9" s="23">
        <v>5</v>
      </c>
      <c r="E9" s="23">
        <v>1</v>
      </c>
      <c r="F9" s="23">
        <v>8</v>
      </c>
      <c r="G9" s="23">
        <v>20</v>
      </c>
      <c r="H9" s="23">
        <v>36</v>
      </c>
      <c r="I9" s="23">
        <v>33</v>
      </c>
      <c r="J9" s="96">
        <v>9</v>
      </c>
      <c r="K9" s="23">
        <v>5</v>
      </c>
      <c r="L9" s="23">
        <v>1</v>
      </c>
      <c r="M9" s="23">
        <v>1</v>
      </c>
    </row>
    <row r="10" spans="1:13" s="88" customFormat="1" ht="24" customHeight="1">
      <c r="A10" s="257" t="s">
        <v>290</v>
      </c>
      <c r="B10" s="95">
        <v>123</v>
      </c>
      <c r="C10" s="23">
        <v>3</v>
      </c>
      <c r="D10" s="23">
        <v>5</v>
      </c>
      <c r="E10" s="23">
        <v>1</v>
      </c>
      <c r="F10" s="23">
        <v>8</v>
      </c>
      <c r="G10" s="23">
        <v>20</v>
      </c>
      <c r="H10" s="23">
        <v>36</v>
      </c>
      <c r="I10" s="23">
        <v>32</v>
      </c>
      <c r="J10" s="96">
        <v>11</v>
      </c>
      <c r="K10" s="23">
        <v>5</v>
      </c>
      <c r="L10" s="23">
        <v>1</v>
      </c>
      <c r="M10" s="23">
        <v>1</v>
      </c>
    </row>
    <row r="11" spans="1:13" s="88" customFormat="1" ht="24" customHeight="1" thickBot="1">
      <c r="A11" s="337" t="s">
        <v>291</v>
      </c>
      <c r="B11" s="24">
        <f>SUM(C11:M11)</f>
        <v>122</v>
      </c>
      <c r="C11" s="24">
        <v>3</v>
      </c>
      <c r="D11" s="24">
        <v>5</v>
      </c>
      <c r="E11" s="24">
        <v>1</v>
      </c>
      <c r="F11" s="24">
        <v>8</v>
      </c>
      <c r="G11" s="24">
        <v>20</v>
      </c>
      <c r="H11" s="24">
        <v>36</v>
      </c>
      <c r="I11" s="24">
        <v>31</v>
      </c>
      <c r="J11" s="30">
        <v>13</v>
      </c>
      <c r="K11" s="97">
        <v>4</v>
      </c>
      <c r="L11" s="142" t="s">
        <v>5</v>
      </c>
      <c r="M11" s="97">
        <v>1</v>
      </c>
    </row>
    <row r="12" spans="1:13" s="88" customFormat="1" ht="15" customHeight="1">
      <c r="A12" s="76"/>
      <c r="B12" s="76"/>
      <c r="C12" s="76"/>
      <c r="D12" s="76"/>
      <c r="E12" s="76"/>
      <c r="F12" s="76"/>
      <c r="G12" s="76"/>
      <c r="H12" s="98"/>
      <c r="I12" s="99"/>
      <c r="K12" s="98"/>
      <c r="L12" s="98"/>
      <c r="M12" s="100" t="s">
        <v>166</v>
      </c>
    </row>
    <row r="14" spans="1:16" s="88" customFormat="1" ht="15" customHeight="1">
      <c r="A14" s="450" t="s">
        <v>27</v>
      </c>
      <c r="B14" s="451"/>
      <c r="C14" s="103"/>
      <c r="D14" s="103"/>
      <c r="E14" s="84"/>
      <c r="F14" s="84"/>
      <c r="G14" s="84"/>
      <c r="H14" s="97"/>
      <c r="I14" s="84"/>
      <c r="J14" s="84"/>
      <c r="K14" s="84"/>
      <c r="L14" s="104"/>
      <c r="M14" s="105"/>
      <c r="N14" s="105"/>
      <c r="O14" s="105"/>
      <c r="P14" s="105"/>
    </row>
    <row r="15" spans="1:15" s="88" customFormat="1" ht="15" customHeight="1" thickBot="1">
      <c r="A15" s="106"/>
      <c r="B15" s="106"/>
      <c r="C15" s="106"/>
      <c r="D15" s="106"/>
      <c r="E15" s="106"/>
      <c r="F15" s="106"/>
      <c r="G15" s="15"/>
      <c r="H15" s="105"/>
      <c r="I15" s="106"/>
      <c r="J15" s="106"/>
      <c r="K15" s="106"/>
      <c r="L15" s="15"/>
      <c r="N15" s="107" t="s">
        <v>281</v>
      </c>
      <c r="O15" s="107"/>
    </row>
    <row r="16" spans="1:15" s="88" customFormat="1" ht="21" customHeight="1">
      <c r="A16" s="103"/>
      <c r="B16" s="456" t="s">
        <v>292</v>
      </c>
      <c r="C16" s="457"/>
      <c r="D16" s="457"/>
      <c r="E16" s="457"/>
      <c r="F16" s="458"/>
      <c r="G16" s="108"/>
      <c r="H16" s="452" t="s">
        <v>167</v>
      </c>
      <c r="I16" s="456" t="s">
        <v>295</v>
      </c>
      <c r="J16" s="457"/>
      <c r="K16" s="457"/>
      <c r="L16" s="457"/>
      <c r="M16" s="457"/>
      <c r="N16" s="457"/>
      <c r="O16" s="15"/>
    </row>
    <row r="17" spans="1:15" s="88" customFormat="1" ht="21" customHeight="1">
      <c r="A17" s="67" t="s">
        <v>293</v>
      </c>
      <c r="B17" s="454" t="s">
        <v>114</v>
      </c>
      <c r="C17" s="454" t="s">
        <v>19</v>
      </c>
      <c r="D17" s="454" t="s">
        <v>20</v>
      </c>
      <c r="E17" s="454" t="s">
        <v>21</v>
      </c>
      <c r="F17" s="454" t="s">
        <v>22</v>
      </c>
      <c r="G17" s="68" t="s">
        <v>18</v>
      </c>
      <c r="H17" s="453"/>
      <c r="I17" s="459" t="s">
        <v>1</v>
      </c>
      <c r="J17" s="103"/>
      <c r="K17" s="459" t="s">
        <v>23</v>
      </c>
      <c r="L17" s="103"/>
      <c r="M17" s="459" t="s">
        <v>24</v>
      </c>
      <c r="N17" s="103"/>
      <c r="O17" s="103"/>
    </row>
    <row r="18" spans="1:15" s="88" customFormat="1" ht="21" customHeight="1">
      <c r="A18" s="103"/>
      <c r="B18" s="455"/>
      <c r="C18" s="455" t="s">
        <v>19</v>
      </c>
      <c r="D18" s="455" t="s">
        <v>20</v>
      </c>
      <c r="E18" s="455" t="s">
        <v>21</v>
      </c>
      <c r="F18" s="455" t="s">
        <v>22</v>
      </c>
      <c r="G18" s="427"/>
      <c r="H18" s="363" t="s">
        <v>294</v>
      </c>
      <c r="I18" s="460"/>
      <c r="J18" s="340" t="s">
        <v>294</v>
      </c>
      <c r="K18" s="460"/>
      <c r="L18" s="340" t="s">
        <v>294</v>
      </c>
      <c r="M18" s="460"/>
      <c r="N18" s="341" t="s">
        <v>294</v>
      </c>
      <c r="O18" s="331"/>
    </row>
    <row r="19" spans="1:15" s="88" customFormat="1" ht="21" customHeight="1">
      <c r="A19" s="110"/>
      <c r="B19" s="111" t="s">
        <v>17</v>
      </c>
      <c r="C19" s="110"/>
      <c r="D19" s="110"/>
      <c r="E19" s="110"/>
      <c r="F19" s="110"/>
      <c r="G19" s="112" t="s">
        <v>25</v>
      </c>
      <c r="H19" s="110"/>
      <c r="I19" s="110"/>
      <c r="J19" s="15"/>
      <c r="K19" s="110"/>
      <c r="L19" s="15"/>
      <c r="M19" s="110"/>
      <c r="N19" s="15"/>
      <c r="O19" s="15"/>
    </row>
    <row r="20" spans="1:15" s="88" customFormat="1" ht="24" customHeight="1">
      <c r="A20" s="338" t="s">
        <v>7</v>
      </c>
      <c r="B20" s="113">
        <v>3</v>
      </c>
      <c r="C20" s="114">
        <v>1</v>
      </c>
      <c r="D20" s="96" t="s">
        <v>5</v>
      </c>
      <c r="E20" s="96" t="s">
        <v>5</v>
      </c>
      <c r="F20" s="114">
        <v>2</v>
      </c>
      <c r="G20" s="461">
        <v>4305</v>
      </c>
      <c r="H20" s="463">
        <v>1034</v>
      </c>
      <c r="I20" s="114">
        <v>6556</v>
      </c>
      <c r="J20" s="114">
        <v>1622</v>
      </c>
      <c r="K20" s="96">
        <v>4586</v>
      </c>
      <c r="L20" s="114">
        <v>1039</v>
      </c>
      <c r="M20" s="114">
        <v>1970</v>
      </c>
      <c r="N20" s="114">
        <v>583</v>
      </c>
      <c r="O20" s="114"/>
    </row>
    <row r="21" spans="1:15" s="88" customFormat="1" ht="24" customHeight="1">
      <c r="A21" s="338" t="s">
        <v>8</v>
      </c>
      <c r="B21" s="113">
        <v>5</v>
      </c>
      <c r="C21" s="114">
        <v>1</v>
      </c>
      <c r="D21" s="96" t="s">
        <v>5</v>
      </c>
      <c r="E21" s="96" t="s">
        <v>5</v>
      </c>
      <c r="F21" s="114">
        <v>4</v>
      </c>
      <c r="G21" s="462"/>
      <c r="H21" s="464"/>
      <c r="I21" s="96">
        <v>38937</v>
      </c>
      <c r="J21" s="96">
        <v>32503</v>
      </c>
      <c r="K21" s="96">
        <v>23849</v>
      </c>
      <c r="L21" s="114">
        <v>19255</v>
      </c>
      <c r="M21" s="114">
        <v>15088</v>
      </c>
      <c r="N21" s="114">
        <v>13248</v>
      </c>
      <c r="O21" s="114"/>
    </row>
    <row r="22" spans="1:15" s="88" customFormat="1" ht="24" customHeight="1">
      <c r="A22" s="338" t="s">
        <v>9</v>
      </c>
      <c r="B22" s="113">
        <v>1</v>
      </c>
      <c r="C22" s="115" t="s">
        <v>5</v>
      </c>
      <c r="D22" s="115" t="s">
        <v>5</v>
      </c>
      <c r="E22" s="115" t="s">
        <v>5</v>
      </c>
      <c r="F22" s="96">
        <v>1</v>
      </c>
      <c r="G22" s="96">
        <v>9</v>
      </c>
      <c r="H22" s="96">
        <v>9</v>
      </c>
      <c r="I22" s="114">
        <v>106</v>
      </c>
      <c r="J22" s="114">
        <v>106</v>
      </c>
      <c r="K22" s="96" t="s">
        <v>5</v>
      </c>
      <c r="L22" s="96" t="s">
        <v>5</v>
      </c>
      <c r="M22" s="96">
        <v>106</v>
      </c>
      <c r="N22" s="96">
        <v>106</v>
      </c>
      <c r="O22" s="114"/>
    </row>
    <row r="23" spans="1:15" s="88" customFormat="1" ht="24" customHeight="1">
      <c r="A23" s="339" t="s">
        <v>10</v>
      </c>
      <c r="B23" s="113">
        <v>8</v>
      </c>
      <c r="C23" s="115" t="s">
        <v>5</v>
      </c>
      <c r="D23" s="96">
        <v>5</v>
      </c>
      <c r="E23" s="96" t="s">
        <v>5</v>
      </c>
      <c r="F23" s="114">
        <v>3</v>
      </c>
      <c r="G23" s="116">
        <v>414</v>
      </c>
      <c r="H23" s="116">
        <v>130</v>
      </c>
      <c r="I23" s="114">
        <v>7876</v>
      </c>
      <c r="J23" s="114">
        <v>2938</v>
      </c>
      <c r="K23" s="117">
        <v>4012</v>
      </c>
      <c r="L23" s="116">
        <v>1698</v>
      </c>
      <c r="M23" s="117">
        <v>3864</v>
      </c>
      <c r="N23" s="114">
        <v>1240</v>
      </c>
      <c r="O23" s="117"/>
    </row>
    <row r="24" spans="1:15" s="88" customFormat="1" ht="24" customHeight="1">
      <c r="A24" s="339" t="s">
        <v>11</v>
      </c>
      <c r="B24" s="113">
        <v>20</v>
      </c>
      <c r="C24" s="115" t="s">
        <v>5</v>
      </c>
      <c r="D24" s="115" t="s">
        <v>5</v>
      </c>
      <c r="E24" s="114">
        <v>18</v>
      </c>
      <c r="F24" s="116">
        <v>2</v>
      </c>
      <c r="G24" s="116">
        <v>688</v>
      </c>
      <c r="H24" s="116">
        <v>68</v>
      </c>
      <c r="I24" s="114">
        <v>10399</v>
      </c>
      <c r="J24" s="118">
        <v>1318</v>
      </c>
      <c r="K24" s="114">
        <v>5292</v>
      </c>
      <c r="L24" s="116">
        <v>619</v>
      </c>
      <c r="M24" s="116">
        <v>5107</v>
      </c>
      <c r="N24" s="96">
        <v>699</v>
      </c>
      <c r="O24" s="114"/>
    </row>
    <row r="25" spans="1:15" s="88" customFormat="1" ht="24" customHeight="1">
      <c r="A25" s="339" t="s">
        <v>12</v>
      </c>
      <c r="B25" s="113">
        <v>36</v>
      </c>
      <c r="C25" s="96" t="s">
        <v>5</v>
      </c>
      <c r="D25" s="96" t="s">
        <v>5</v>
      </c>
      <c r="E25" s="114">
        <v>36</v>
      </c>
      <c r="F25" s="96" t="s">
        <v>5</v>
      </c>
      <c r="G25" s="116">
        <v>1205</v>
      </c>
      <c r="H25" s="96" t="s">
        <v>5</v>
      </c>
      <c r="I25" s="114">
        <v>20718</v>
      </c>
      <c r="J25" s="96" t="s">
        <v>5</v>
      </c>
      <c r="K25" s="114">
        <v>10586</v>
      </c>
      <c r="L25" s="96" t="s">
        <v>5</v>
      </c>
      <c r="M25" s="116">
        <v>10132</v>
      </c>
      <c r="N25" s="96" t="s">
        <v>5</v>
      </c>
      <c r="O25" s="96"/>
    </row>
    <row r="26" spans="1:15" s="88" customFormat="1" ht="24" customHeight="1">
      <c r="A26" s="339" t="s">
        <v>13</v>
      </c>
      <c r="B26" s="113">
        <v>31</v>
      </c>
      <c r="C26" s="96" t="s">
        <v>5</v>
      </c>
      <c r="D26" s="96" t="s">
        <v>5</v>
      </c>
      <c r="E26" s="114">
        <v>15</v>
      </c>
      <c r="F26" s="114">
        <v>16</v>
      </c>
      <c r="G26" s="116">
        <v>396</v>
      </c>
      <c r="H26" s="116">
        <v>303</v>
      </c>
      <c r="I26" s="114">
        <v>6596</v>
      </c>
      <c r="J26" s="114">
        <v>5638</v>
      </c>
      <c r="K26" s="114">
        <v>3317</v>
      </c>
      <c r="L26" s="116">
        <v>2808</v>
      </c>
      <c r="M26" s="116">
        <v>3279</v>
      </c>
      <c r="N26" s="117">
        <v>2830</v>
      </c>
      <c r="O26" s="114"/>
    </row>
    <row r="27" spans="1:15" s="88" customFormat="1" ht="24" customHeight="1">
      <c r="A27" s="425" t="s">
        <v>284</v>
      </c>
      <c r="B27" s="113">
        <v>13</v>
      </c>
      <c r="C27" s="96" t="s">
        <v>5</v>
      </c>
      <c r="D27" s="96" t="s">
        <v>5</v>
      </c>
      <c r="E27" s="96">
        <v>1</v>
      </c>
      <c r="F27" s="114">
        <v>12</v>
      </c>
      <c r="G27" s="116">
        <v>323</v>
      </c>
      <c r="H27" s="116">
        <v>308</v>
      </c>
      <c r="I27" s="114">
        <v>1903</v>
      </c>
      <c r="J27" s="114">
        <v>1707</v>
      </c>
      <c r="K27" s="114">
        <v>972</v>
      </c>
      <c r="L27" s="117">
        <v>869</v>
      </c>
      <c r="M27" s="116">
        <v>931</v>
      </c>
      <c r="N27" s="117">
        <v>838</v>
      </c>
      <c r="O27" s="114"/>
    </row>
    <row r="28" spans="1:15" s="88" customFormat="1" ht="24" customHeight="1">
      <c r="A28" s="339" t="s">
        <v>14</v>
      </c>
      <c r="B28" s="113">
        <v>4</v>
      </c>
      <c r="C28" s="118">
        <v>1</v>
      </c>
      <c r="D28" s="96" t="s">
        <v>5</v>
      </c>
      <c r="E28" s="96" t="s">
        <v>5</v>
      </c>
      <c r="F28" s="114">
        <v>3</v>
      </c>
      <c r="G28" s="116">
        <v>77</v>
      </c>
      <c r="H28" s="117">
        <v>74</v>
      </c>
      <c r="I28" s="119">
        <v>844</v>
      </c>
      <c r="J28" s="114">
        <v>805</v>
      </c>
      <c r="K28" s="119">
        <v>471</v>
      </c>
      <c r="L28" s="117">
        <v>455</v>
      </c>
      <c r="M28" s="119">
        <v>373</v>
      </c>
      <c r="N28" s="117">
        <v>350</v>
      </c>
      <c r="O28" s="117"/>
    </row>
    <row r="29" spans="1:15" s="88" customFormat="1" ht="24" customHeight="1">
      <c r="A29" s="339" t="s">
        <v>15</v>
      </c>
      <c r="B29" s="419" t="s">
        <v>5</v>
      </c>
      <c r="C29" s="96" t="s">
        <v>5</v>
      </c>
      <c r="D29" s="96" t="s">
        <v>5</v>
      </c>
      <c r="E29" s="96" t="s">
        <v>5</v>
      </c>
      <c r="F29" s="118" t="s">
        <v>5</v>
      </c>
      <c r="G29" s="119" t="s">
        <v>5</v>
      </c>
      <c r="H29" s="119" t="s">
        <v>5</v>
      </c>
      <c r="I29" s="119" t="s">
        <v>5</v>
      </c>
      <c r="J29" s="119" t="s">
        <v>5</v>
      </c>
      <c r="K29" s="119" t="s">
        <v>5</v>
      </c>
      <c r="L29" s="119" t="s">
        <v>5</v>
      </c>
      <c r="M29" s="119" t="s">
        <v>5</v>
      </c>
      <c r="N29" s="119" t="s">
        <v>5</v>
      </c>
      <c r="O29" s="119"/>
    </row>
    <row r="30" spans="1:15" s="88" customFormat="1" ht="24" customHeight="1" thickBot="1">
      <c r="A30" s="339" t="s">
        <v>16</v>
      </c>
      <c r="B30" s="113">
        <v>1</v>
      </c>
      <c r="C30" s="96" t="s">
        <v>5</v>
      </c>
      <c r="D30" s="114">
        <v>1</v>
      </c>
      <c r="E30" s="96" t="s">
        <v>5</v>
      </c>
      <c r="F30" s="96" t="s">
        <v>5</v>
      </c>
      <c r="G30" s="116">
        <v>121</v>
      </c>
      <c r="H30" s="120" t="s">
        <v>5</v>
      </c>
      <c r="I30" s="114">
        <v>253</v>
      </c>
      <c r="J30" s="118" t="s">
        <v>5</v>
      </c>
      <c r="K30" s="117">
        <v>164</v>
      </c>
      <c r="L30" s="120" t="s">
        <v>5</v>
      </c>
      <c r="M30" s="117">
        <v>89</v>
      </c>
      <c r="N30" s="120" t="s">
        <v>5</v>
      </c>
      <c r="O30" s="120"/>
    </row>
    <row r="31" spans="1:15" s="88" customFormat="1" ht="15" customHeight="1">
      <c r="A31" s="121"/>
      <c r="B31" s="122"/>
      <c r="C31" s="122"/>
      <c r="D31" s="122"/>
      <c r="E31" s="123"/>
      <c r="F31" s="123"/>
      <c r="G31" s="123"/>
      <c r="H31" s="124"/>
      <c r="I31" s="123"/>
      <c r="J31" s="123"/>
      <c r="K31" s="123"/>
      <c r="L31" s="122"/>
      <c r="M31" s="125"/>
      <c r="N31" s="126" t="s">
        <v>211</v>
      </c>
      <c r="O31" s="107"/>
    </row>
    <row r="32" ht="15" customHeight="1">
      <c r="A32" s="127" t="s">
        <v>407</v>
      </c>
    </row>
    <row r="33" ht="15" customHeight="1">
      <c r="A33" s="127" t="s">
        <v>406</v>
      </c>
    </row>
  </sheetData>
  <sheetProtection/>
  <mergeCells count="14">
    <mergeCell ref="I16:N16"/>
    <mergeCell ref="I17:I18"/>
    <mergeCell ref="K17:K18"/>
    <mergeCell ref="M17:M18"/>
    <mergeCell ref="G20:G21"/>
    <mergeCell ref="H20:H21"/>
    <mergeCell ref="A14:B14"/>
    <mergeCell ref="H16:H17"/>
    <mergeCell ref="B17:B18"/>
    <mergeCell ref="C17:C18"/>
    <mergeCell ref="D17:D18"/>
    <mergeCell ref="E17:E18"/>
    <mergeCell ref="F17:F18"/>
    <mergeCell ref="B16:F16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2"/>
  <headerFooter alignWithMargins="0">
    <oddFooter xml:space="preserve">&amp;C&amp;"游明朝 Demibold,標準"&amp;P+130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5"/>
  <sheetViews>
    <sheetView workbookViewId="0" topLeftCell="A1">
      <selection activeCell="A1" sqref="A1"/>
    </sheetView>
  </sheetViews>
  <sheetFormatPr defaultColWidth="9.00390625" defaultRowHeight="15" customHeight="1"/>
  <cols>
    <col min="1" max="1" width="16.25390625" style="43" customWidth="1"/>
    <col min="2" max="13" width="8.125" style="43" customWidth="1"/>
    <col min="14" max="17" width="12.25390625" style="43" customWidth="1"/>
    <col min="18" max="22" width="7.625" style="43" customWidth="1"/>
    <col min="23" max="24" width="9.125" style="43" bestFit="1" customWidth="1"/>
    <col min="25" max="25" width="12.375" style="43" customWidth="1"/>
    <col min="26" max="26" width="9.125" style="43" bestFit="1" customWidth="1"/>
    <col min="27" max="27" width="11.00390625" style="43" customWidth="1"/>
    <col min="28" max="30" width="9.125" style="43" bestFit="1" customWidth="1"/>
    <col min="31" max="16384" width="9.00390625" style="43" customWidth="1"/>
  </cols>
  <sheetData>
    <row r="1" spans="1:30" ht="15" customHeight="1">
      <c r="A1" s="33" t="s">
        <v>6</v>
      </c>
      <c r="L1" s="55"/>
      <c r="M1" s="55"/>
      <c r="N1" s="54"/>
      <c r="Q1" s="55" t="s">
        <v>6</v>
      </c>
      <c r="AD1" s="55"/>
    </row>
    <row r="3" spans="1:17" ht="15" customHeight="1">
      <c r="A3" s="317" t="s">
        <v>225</v>
      </c>
      <c r="B3" s="318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</row>
    <row r="4" spans="1:17" ht="15" customHeight="1" thickBot="1">
      <c r="A4" s="283"/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4"/>
      <c r="Q4" s="285" t="s">
        <v>226</v>
      </c>
    </row>
    <row r="5" spans="1:17" ht="24.75" customHeight="1">
      <c r="A5" s="479" t="s">
        <v>296</v>
      </c>
      <c r="B5" s="465" t="s">
        <v>297</v>
      </c>
      <c r="C5" s="286"/>
      <c r="D5" s="465" t="s">
        <v>305</v>
      </c>
      <c r="E5" s="474" t="s">
        <v>302</v>
      </c>
      <c r="F5" s="475"/>
      <c r="G5" s="475"/>
      <c r="H5" s="475"/>
      <c r="I5" s="475"/>
      <c r="J5" s="475"/>
      <c r="K5" s="475"/>
      <c r="L5" s="475"/>
      <c r="M5" s="476"/>
      <c r="N5" s="465" t="s">
        <v>298</v>
      </c>
      <c r="O5" s="465" t="s">
        <v>299</v>
      </c>
      <c r="P5" s="465" t="s">
        <v>300</v>
      </c>
      <c r="Q5" s="468" t="s">
        <v>301</v>
      </c>
    </row>
    <row r="6" spans="1:17" ht="24.75" customHeight="1">
      <c r="A6" s="480"/>
      <c r="B6" s="466"/>
      <c r="C6" s="346" t="s">
        <v>29</v>
      </c>
      <c r="D6" s="466"/>
      <c r="E6" s="477" t="s">
        <v>303</v>
      </c>
      <c r="F6" s="471" t="s">
        <v>23</v>
      </c>
      <c r="G6" s="472"/>
      <c r="H6" s="472"/>
      <c r="I6" s="472"/>
      <c r="J6" s="472" t="s">
        <v>24</v>
      </c>
      <c r="K6" s="472"/>
      <c r="L6" s="472"/>
      <c r="M6" s="473"/>
      <c r="N6" s="466"/>
      <c r="O6" s="466"/>
      <c r="P6" s="466"/>
      <c r="Q6" s="469"/>
    </row>
    <row r="7" spans="1:17" ht="24.75" customHeight="1">
      <c r="A7" s="481"/>
      <c r="B7" s="467"/>
      <c r="C7" s="286"/>
      <c r="D7" s="467"/>
      <c r="E7" s="478"/>
      <c r="F7" s="345" t="s">
        <v>303</v>
      </c>
      <c r="G7" s="346" t="s">
        <v>304</v>
      </c>
      <c r="H7" s="346" t="s">
        <v>201</v>
      </c>
      <c r="I7" s="428" t="s">
        <v>202</v>
      </c>
      <c r="J7" s="428" t="s">
        <v>196</v>
      </c>
      <c r="K7" s="423" t="s">
        <v>200</v>
      </c>
      <c r="L7" s="423" t="s">
        <v>201</v>
      </c>
      <c r="M7" s="423" t="s">
        <v>202</v>
      </c>
      <c r="N7" s="467"/>
      <c r="O7" s="467"/>
      <c r="P7" s="467"/>
      <c r="Q7" s="470"/>
    </row>
    <row r="8" spans="1:17" ht="15" customHeight="1">
      <c r="A8" s="319"/>
      <c r="B8" s="320" t="s">
        <v>227</v>
      </c>
      <c r="C8" s="288" t="s">
        <v>30</v>
      </c>
      <c r="D8" s="288" t="s">
        <v>31</v>
      </c>
      <c r="E8" s="289"/>
      <c r="F8" s="289"/>
      <c r="G8" s="289"/>
      <c r="H8" s="289"/>
      <c r="I8" s="289"/>
      <c r="J8" s="289"/>
      <c r="K8" s="289"/>
      <c r="L8" s="289"/>
      <c r="M8" s="289"/>
      <c r="N8" s="288"/>
      <c r="O8" s="288" t="s">
        <v>32</v>
      </c>
      <c r="P8" s="289"/>
      <c r="Q8" s="289"/>
    </row>
    <row r="9" spans="1:17" ht="24.75" customHeight="1">
      <c r="A9" s="343" t="s">
        <v>286</v>
      </c>
      <c r="B9" s="321">
        <v>33</v>
      </c>
      <c r="C9" s="300">
        <v>250</v>
      </c>
      <c r="D9" s="300">
        <v>391</v>
      </c>
      <c r="E9" s="300">
        <v>6936</v>
      </c>
      <c r="F9" s="300">
        <v>3506</v>
      </c>
      <c r="G9" s="300">
        <v>1024</v>
      </c>
      <c r="H9" s="300">
        <v>1217</v>
      </c>
      <c r="I9" s="300">
        <v>1265</v>
      </c>
      <c r="J9" s="300">
        <v>3430</v>
      </c>
      <c r="K9" s="300">
        <v>994</v>
      </c>
      <c r="L9" s="300">
        <v>1177</v>
      </c>
      <c r="M9" s="300">
        <v>1259</v>
      </c>
      <c r="N9" s="309">
        <v>17.73913043478261</v>
      </c>
      <c r="O9" s="300">
        <v>39261</v>
      </c>
      <c r="P9" s="309">
        <v>44.81849315068493</v>
      </c>
      <c r="Q9" s="300">
        <v>11865</v>
      </c>
    </row>
    <row r="10" spans="1:17" ht="24.75" customHeight="1">
      <c r="A10" s="343" t="s">
        <v>288</v>
      </c>
      <c r="B10" s="321">
        <v>33</v>
      </c>
      <c r="C10" s="300">
        <v>249</v>
      </c>
      <c r="D10" s="300">
        <v>397</v>
      </c>
      <c r="E10" s="300">
        <v>7016</v>
      </c>
      <c r="F10" s="300">
        <v>3502</v>
      </c>
      <c r="G10" s="300">
        <v>992</v>
      </c>
      <c r="H10" s="300">
        <v>1263</v>
      </c>
      <c r="I10" s="300">
        <v>1247</v>
      </c>
      <c r="J10" s="300">
        <v>3514</v>
      </c>
      <c r="K10" s="300">
        <v>1024</v>
      </c>
      <c r="L10" s="300">
        <v>1294</v>
      </c>
      <c r="M10" s="300">
        <v>1196</v>
      </c>
      <c r="N10" s="309">
        <v>17.672544080604535</v>
      </c>
      <c r="O10" s="300">
        <v>37218</v>
      </c>
      <c r="P10" s="309">
        <v>42.8778801843318</v>
      </c>
      <c r="Q10" s="300">
        <v>11176</v>
      </c>
    </row>
    <row r="11" spans="1:17" ht="24.75" customHeight="1">
      <c r="A11" s="343" t="s">
        <v>289</v>
      </c>
      <c r="B11" s="321">
        <v>33</v>
      </c>
      <c r="C11" s="300">
        <v>245</v>
      </c>
      <c r="D11" s="300">
        <v>413</v>
      </c>
      <c r="E11" s="300">
        <v>6944</v>
      </c>
      <c r="F11" s="300">
        <v>3434</v>
      </c>
      <c r="G11" s="300">
        <v>994</v>
      </c>
      <c r="H11" s="300">
        <v>1171</v>
      </c>
      <c r="I11" s="300">
        <v>1269</v>
      </c>
      <c r="J11" s="300">
        <v>3510</v>
      </c>
      <c r="K11" s="300">
        <v>995</v>
      </c>
      <c r="L11" s="300">
        <v>1222</v>
      </c>
      <c r="M11" s="300">
        <v>1293</v>
      </c>
      <c r="N11" s="309">
        <v>16.8135593220339</v>
      </c>
      <c r="O11" s="300">
        <v>37218</v>
      </c>
      <c r="P11" s="309">
        <v>41.39933259176863</v>
      </c>
      <c r="Q11" s="300">
        <v>11176</v>
      </c>
    </row>
    <row r="12" spans="1:17" ht="24.75" customHeight="1">
      <c r="A12" s="343" t="s">
        <v>290</v>
      </c>
      <c r="B12" s="321">
        <v>32</v>
      </c>
      <c r="C12" s="300">
        <v>254</v>
      </c>
      <c r="D12" s="300">
        <v>415</v>
      </c>
      <c r="E12" s="300">
        <v>6859</v>
      </c>
      <c r="F12" s="300">
        <v>3440</v>
      </c>
      <c r="G12" s="300">
        <v>1066</v>
      </c>
      <c r="H12" s="300">
        <v>1175</v>
      </c>
      <c r="I12" s="300">
        <v>1199</v>
      </c>
      <c r="J12" s="300">
        <v>3419</v>
      </c>
      <c r="K12" s="300">
        <v>1041</v>
      </c>
      <c r="L12" s="300">
        <v>1149</v>
      </c>
      <c r="M12" s="300">
        <v>1229</v>
      </c>
      <c r="N12" s="309">
        <v>16.527710843373494</v>
      </c>
      <c r="O12" s="300">
        <v>37218</v>
      </c>
      <c r="P12" s="79">
        <v>40.7645125958379</v>
      </c>
      <c r="Q12" s="300">
        <v>11223</v>
      </c>
    </row>
    <row r="13" spans="1:17" ht="24.75" customHeight="1">
      <c r="A13" s="344" t="s">
        <v>291</v>
      </c>
      <c r="B13" s="322">
        <f>SUM(B15,B33)</f>
        <v>31</v>
      </c>
      <c r="C13" s="293">
        <f aca="true" t="shared" si="0" ref="C13:M13">SUM(C15,C33)</f>
        <v>242</v>
      </c>
      <c r="D13" s="293">
        <f t="shared" si="0"/>
        <v>397</v>
      </c>
      <c r="E13" s="293">
        <f t="shared" si="0"/>
        <v>6596</v>
      </c>
      <c r="F13" s="293">
        <f t="shared" si="0"/>
        <v>3317</v>
      </c>
      <c r="G13" s="293">
        <f t="shared" si="0"/>
        <v>989</v>
      </c>
      <c r="H13" s="293">
        <f t="shared" si="0"/>
        <v>1165</v>
      </c>
      <c r="I13" s="293">
        <f t="shared" si="0"/>
        <v>1163</v>
      </c>
      <c r="J13" s="293">
        <f t="shared" si="0"/>
        <v>3279</v>
      </c>
      <c r="K13" s="293">
        <f t="shared" si="0"/>
        <v>1040</v>
      </c>
      <c r="L13" s="293">
        <f t="shared" si="0"/>
        <v>1102</v>
      </c>
      <c r="M13" s="293">
        <f t="shared" si="0"/>
        <v>1137</v>
      </c>
      <c r="N13" s="294">
        <f>E13/D13</f>
        <v>16.614609571788414</v>
      </c>
      <c r="O13" s="295">
        <v>37218</v>
      </c>
      <c r="P13" s="323">
        <v>38.849686847599166</v>
      </c>
      <c r="Q13" s="295">
        <v>11176</v>
      </c>
    </row>
    <row r="14" spans="1:17" ht="15" customHeight="1">
      <c r="A14" s="282"/>
      <c r="B14" s="324"/>
      <c r="C14" s="297"/>
      <c r="D14" s="297"/>
      <c r="E14" s="297"/>
      <c r="F14" s="297"/>
      <c r="G14" s="298"/>
      <c r="H14" s="297"/>
      <c r="I14" s="297"/>
      <c r="J14" s="297"/>
      <c r="K14" s="298"/>
      <c r="L14" s="297"/>
      <c r="M14" s="297"/>
      <c r="N14" s="299"/>
      <c r="O14" s="300"/>
      <c r="P14" s="325"/>
      <c r="Q14" s="300"/>
    </row>
    <row r="15" spans="1:17" ht="24.75" customHeight="1">
      <c r="A15" s="80" t="s">
        <v>33</v>
      </c>
      <c r="B15" s="399">
        <v>15</v>
      </c>
      <c r="C15" s="300">
        <f>SUM(C17:C31)</f>
        <v>39</v>
      </c>
      <c r="D15" s="300">
        <f aca="true" t="shared" si="1" ref="D15:Q15">SUM(D17:D31)</f>
        <v>94</v>
      </c>
      <c r="E15" s="300">
        <f t="shared" si="1"/>
        <v>958</v>
      </c>
      <c r="F15" s="300">
        <f t="shared" si="1"/>
        <v>509</v>
      </c>
      <c r="G15" s="300">
        <f t="shared" si="1"/>
        <v>102</v>
      </c>
      <c r="H15" s="300">
        <f t="shared" si="1"/>
        <v>199</v>
      </c>
      <c r="I15" s="300">
        <f t="shared" si="1"/>
        <v>208</v>
      </c>
      <c r="J15" s="300">
        <f t="shared" si="1"/>
        <v>449</v>
      </c>
      <c r="K15" s="300">
        <f t="shared" si="1"/>
        <v>104</v>
      </c>
      <c r="L15" s="300">
        <f t="shared" si="1"/>
        <v>167</v>
      </c>
      <c r="M15" s="300">
        <f t="shared" si="1"/>
        <v>178</v>
      </c>
      <c r="N15" s="79">
        <f>E15/D15</f>
        <v>10.191489361702128</v>
      </c>
      <c r="O15" s="300">
        <f t="shared" si="1"/>
        <v>37218</v>
      </c>
      <c r="P15" s="79">
        <f>O15/E15</f>
        <v>38.849686847599166</v>
      </c>
      <c r="Q15" s="300">
        <f t="shared" si="1"/>
        <v>11176</v>
      </c>
    </row>
    <row r="16" spans="1:17" ht="15" customHeight="1">
      <c r="A16" s="80"/>
      <c r="B16" s="326"/>
      <c r="C16" s="298"/>
      <c r="D16" s="298"/>
      <c r="E16" s="298"/>
      <c r="F16" s="297"/>
      <c r="G16" s="96"/>
      <c r="H16" s="298"/>
      <c r="I16" s="298"/>
      <c r="J16" s="297"/>
      <c r="K16" s="96"/>
      <c r="L16" s="298"/>
      <c r="M16" s="298"/>
      <c r="N16" s="327"/>
      <c r="O16" s="300"/>
      <c r="P16" s="328"/>
      <c r="Q16" s="300"/>
    </row>
    <row r="17" spans="1:17" ht="24.75" customHeight="1">
      <c r="A17" s="436" t="s">
        <v>229</v>
      </c>
      <c r="B17" s="77" t="s">
        <v>105</v>
      </c>
      <c r="C17" s="400">
        <v>3</v>
      </c>
      <c r="D17" s="400">
        <v>8</v>
      </c>
      <c r="E17" s="78">
        <f>SUM(F17,J17)</f>
        <v>64</v>
      </c>
      <c r="F17" s="78">
        <f>SUM(G17:I17)</f>
        <v>33</v>
      </c>
      <c r="G17" s="78">
        <v>11</v>
      </c>
      <c r="H17" s="400">
        <v>14</v>
      </c>
      <c r="I17" s="115">
        <v>8</v>
      </c>
      <c r="J17" s="78">
        <f>SUM(K17:M17)</f>
        <v>31</v>
      </c>
      <c r="K17" s="78">
        <v>13</v>
      </c>
      <c r="L17" s="115">
        <v>9</v>
      </c>
      <c r="M17" s="400">
        <v>9</v>
      </c>
      <c r="N17" s="79">
        <f>E17/D17</f>
        <v>8</v>
      </c>
      <c r="O17" s="115">
        <v>2015</v>
      </c>
      <c r="P17" s="79">
        <f>O17/E17</f>
        <v>31.484375</v>
      </c>
      <c r="Q17" s="115">
        <v>894</v>
      </c>
    </row>
    <row r="18" spans="1:17" ht="24.75" customHeight="1">
      <c r="A18" s="342" t="s">
        <v>34</v>
      </c>
      <c r="B18" s="81" t="s">
        <v>3</v>
      </c>
      <c r="C18" s="400">
        <v>2</v>
      </c>
      <c r="D18" s="400">
        <v>4</v>
      </c>
      <c r="E18" s="78">
        <f aca="true" t="shared" si="2" ref="E18:E33">SUM(F18,J18)</f>
        <v>30</v>
      </c>
      <c r="F18" s="78">
        <f aca="true" t="shared" si="3" ref="F18:F33">SUM(G18:I18)</f>
        <v>15</v>
      </c>
      <c r="G18" s="119" t="s">
        <v>5</v>
      </c>
      <c r="H18" s="400">
        <v>7</v>
      </c>
      <c r="I18" s="400">
        <v>8</v>
      </c>
      <c r="J18" s="78">
        <f aca="true" t="shared" si="4" ref="J18:J33">SUM(K18:M18)</f>
        <v>15</v>
      </c>
      <c r="K18" s="119" t="s">
        <v>5</v>
      </c>
      <c r="L18" s="400">
        <v>9</v>
      </c>
      <c r="M18" s="400">
        <v>6</v>
      </c>
      <c r="N18" s="79">
        <f aca="true" t="shared" si="5" ref="N18:N33">E18/D18</f>
        <v>7.5</v>
      </c>
      <c r="O18" s="115">
        <v>1981</v>
      </c>
      <c r="P18" s="79">
        <f>O18/E18</f>
        <v>66.03333333333333</v>
      </c>
      <c r="Q18" s="115">
        <v>683</v>
      </c>
    </row>
    <row r="19" spans="1:17" ht="24.75" customHeight="1">
      <c r="A19" s="436" t="s">
        <v>230</v>
      </c>
      <c r="B19" s="81" t="s">
        <v>3</v>
      </c>
      <c r="C19" s="400">
        <v>3</v>
      </c>
      <c r="D19" s="400">
        <v>12</v>
      </c>
      <c r="E19" s="78">
        <f t="shared" si="2"/>
        <v>69</v>
      </c>
      <c r="F19" s="78">
        <f t="shared" si="3"/>
        <v>36</v>
      </c>
      <c r="G19" s="78">
        <v>12</v>
      </c>
      <c r="H19" s="400">
        <v>13</v>
      </c>
      <c r="I19" s="400">
        <v>11</v>
      </c>
      <c r="J19" s="78">
        <f t="shared" si="4"/>
        <v>33</v>
      </c>
      <c r="K19" s="78">
        <v>13</v>
      </c>
      <c r="L19" s="400">
        <v>9</v>
      </c>
      <c r="M19" s="400">
        <v>11</v>
      </c>
      <c r="N19" s="79">
        <f t="shared" si="5"/>
        <v>5.75</v>
      </c>
      <c r="O19" s="115">
        <v>1998</v>
      </c>
      <c r="P19" s="79">
        <f aca="true" t="shared" si="6" ref="P19:P31">O19/E19</f>
        <v>28.956521739130434</v>
      </c>
      <c r="Q19" s="115">
        <v>746</v>
      </c>
    </row>
    <row r="20" spans="1:17" ht="24.75" customHeight="1">
      <c r="A20" s="436" t="s">
        <v>394</v>
      </c>
      <c r="B20" s="81" t="s">
        <v>3</v>
      </c>
      <c r="C20" s="400">
        <v>3</v>
      </c>
      <c r="D20" s="400">
        <v>7</v>
      </c>
      <c r="E20" s="78">
        <f t="shared" si="2"/>
        <v>80</v>
      </c>
      <c r="F20" s="78">
        <f t="shared" si="3"/>
        <v>40</v>
      </c>
      <c r="G20" s="119">
        <v>13</v>
      </c>
      <c r="H20" s="400">
        <v>12</v>
      </c>
      <c r="I20" s="400">
        <v>15</v>
      </c>
      <c r="J20" s="78">
        <f t="shared" si="4"/>
        <v>40</v>
      </c>
      <c r="K20" s="119">
        <v>14</v>
      </c>
      <c r="L20" s="400">
        <v>16</v>
      </c>
      <c r="M20" s="400">
        <v>10</v>
      </c>
      <c r="N20" s="79">
        <f t="shared" si="5"/>
        <v>11.428571428571429</v>
      </c>
      <c r="O20" s="115">
        <v>2180</v>
      </c>
      <c r="P20" s="79">
        <f t="shared" si="6"/>
        <v>27.25</v>
      </c>
      <c r="Q20" s="115">
        <v>626</v>
      </c>
    </row>
    <row r="21" spans="1:17" ht="24.75" customHeight="1">
      <c r="A21" s="342" t="s">
        <v>35</v>
      </c>
      <c r="B21" s="81" t="s">
        <v>3</v>
      </c>
      <c r="C21" s="400">
        <v>2</v>
      </c>
      <c r="D21" s="400">
        <v>4</v>
      </c>
      <c r="E21" s="78">
        <f t="shared" si="2"/>
        <v>43</v>
      </c>
      <c r="F21" s="78">
        <f t="shared" si="3"/>
        <v>23</v>
      </c>
      <c r="G21" s="119" t="s">
        <v>5</v>
      </c>
      <c r="H21" s="400">
        <v>6</v>
      </c>
      <c r="I21" s="400">
        <v>17</v>
      </c>
      <c r="J21" s="78">
        <f t="shared" si="4"/>
        <v>20</v>
      </c>
      <c r="K21" s="119" t="s">
        <v>5</v>
      </c>
      <c r="L21" s="400">
        <v>6</v>
      </c>
      <c r="M21" s="400">
        <v>14</v>
      </c>
      <c r="N21" s="79">
        <f t="shared" si="5"/>
        <v>10.75</v>
      </c>
      <c r="O21" s="115">
        <v>3178</v>
      </c>
      <c r="P21" s="79">
        <f t="shared" si="6"/>
        <v>73.90697674418605</v>
      </c>
      <c r="Q21" s="115">
        <v>701</v>
      </c>
    </row>
    <row r="22" spans="1:17" ht="24.75" customHeight="1">
      <c r="A22" s="342" t="s">
        <v>36</v>
      </c>
      <c r="B22" s="81" t="s">
        <v>3</v>
      </c>
      <c r="C22" s="400">
        <v>2</v>
      </c>
      <c r="D22" s="400">
        <v>4</v>
      </c>
      <c r="E22" s="78">
        <f t="shared" si="2"/>
        <v>57</v>
      </c>
      <c r="F22" s="78">
        <f t="shared" si="3"/>
        <v>32</v>
      </c>
      <c r="G22" s="119" t="s">
        <v>5</v>
      </c>
      <c r="H22" s="400">
        <v>14</v>
      </c>
      <c r="I22" s="400">
        <v>18</v>
      </c>
      <c r="J22" s="78">
        <f t="shared" si="4"/>
        <v>25</v>
      </c>
      <c r="K22" s="119" t="s">
        <v>5</v>
      </c>
      <c r="L22" s="400">
        <v>11</v>
      </c>
      <c r="M22" s="400">
        <v>14</v>
      </c>
      <c r="N22" s="79">
        <f t="shared" si="5"/>
        <v>14.25</v>
      </c>
      <c r="O22" s="115">
        <v>2194</v>
      </c>
      <c r="P22" s="79">
        <f t="shared" si="6"/>
        <v>38.49122807017544</v>
      </c>
      <c r="Q22" s="115">
        <v>628</v>
      </c>
    </row>
    <row r="23" spans="1:17" ht="24.75" customHeight="1">
      <c r="A23" s="436" t="s">
        <v>395</v>
      </c>
      <c r="B23" s="81" t="s">
        <v>3</v>
      </c>
      <c r="C23" s="400">
        <v>3</v>
      </c>
      <c r="D23" s="400">
        <v>7</v>
      </c>
      <c r="E23" s="78">
        <f t="shared" si="2"/>
        <v>80</v>
      </c>
      <c r="F23" s="78">
        <f t="shared" si="3"/>
        <v>41</v>
      </c>
      <c r="G23" s="119">
        <v>13</v>
      </c>
      <c r="H23" s="400">
        <v>16</v>
      </c>
      <c r="I23" s="400">
        <v>12</v>
      </c>
      <c r="J23" s="78">
        <f t="shared" si="4"/>
        <v>39</v>
      </c>
      <c r="K23" s="119">
        <v>12</v>
      </c>
      <c r="L23" s="400">
        <v>11</v>
      </c>
      <c r="M23" s="400">
        <v>16</v>
      </c>
      <c r="N23" s="79">
        <f t="shared" si="5"/>
        <v>11.428571428571429</v>
      </c>
      <c r="O23" s="115">
        <v>2099</v>
      </c>
      <c r="P23" s="79">
        <f t="shared" si="6"/>
        <v>26.2375</v>
      </c>
      <c r="Q23" s="115">
        <v>813</v>
      </c>
    </row>
    <row r="24" spans="1:17" ht="24.75" customHeight="1">
      <c r="A24" s="436" t="s">
        <v>396</v>
      </c>
      <c r="B24" s="81" t="s">
        <v>3</v>
      </c>
      <c r="C24" s="400">
        <v>3</v>
      </c>
      <c r="D24" s="400">
        <v>7</v>
      </c>
      <c r="E24" s="78">
        <f t="shared" si="2"/>
        <v>87</v>
      </c>
      <c r="F24" s="78">
        <f t="shared" si="3"/>
        <v>43</v>
      </c>
      <c r="G24" s="119">
        <v>11</v>
      </c>
      <c r="H24" s="400">
        <v>18</v>
      </c>
      <c r="I24" s="400">
        <v>14</v>
      </c>
      <c r="J24" s="78">
        <f t="shared" si="4"/>
        <v>44</v>
      </c>
      <c r="K24" s="119">
        <v>17</v>
      </c>
      <c r="L24" s="400">
        <v>12</v>
      </c>
      <c r="M24" s="400">
        <v>15</v>
      </c>
      <c r="N24" s="79">
        <f t="shared" si="5"/>
        <v>12.428571428571429</v>
      </c>
      <c r="O24" s="115">
        <v>2211</v>
      </c>
      <c r="P24" s="79">
        <f t="shared" si="6"/>
        <v>25.413793103448278</v>
      </c>
      <c r="Q24" s="115">
        <v>751</v>
      </c>
    </row>
    <row r="25" spans="1:17" ht="24.75" customHeight="1">
      <c r="A25" s="342" t="s">
        <v>37</v>
      </c>
      <c r="B25" s="81" t="s">
        <v>3</v>
      </c>
      <c r="C25" s="400">
        <v>2</v>
      </c>
      <c r="D25" s="400">
        <v>5</v>
      </c>
      <c r="E25" s="78">
        <f t="shared" si="2"/>
        <v>50</v>
      </c>
      <c r="F25" s="78">
        <f t="shared" si="3"/>
        <v>29</v>
      </c>
      <c r="G25" s="119" t="s">
        <v>5</v>
      </c>
      <c r="H25" s="400">
        <v>14</v>
      </c>
      <c r="I25" s="400">
        <v>15</v>
      </c>
      <c r="J25" s="78">
        <f t="shared" si="4"/>
        <v>21</v>
      </c>
      <c r="K25" s="119" t="s">
        <v>5</v>
      </c>
      <c r="L25" s="400">
        <v>15</v>
      </c>
      <c r="M25" s="400">
        <v>6</v>
      </c>
      <c r="N25" s="79">
        <f t="shared" si="5"/>
        <v>10</v>
      </c>
      <c r="O25" s="115">
        <v>2058</v>
      </c>
      <c r="P25" s="79">
        <f t="shared" si="6"/>
        <v>41.16</v>
      </c>
      <c r="Q25" s="115">
        <v>675</v>
      </c>
    </row>
    <row r="26" spans="1:17" ht="24.75" customHeight="1">
      <c r="A26" s="342" t="s">
        <v>38</v>
      </c>
      <c r="B26" s="81" t="s">
        <v>3</v>
      </c>
      <c r="C26" s="400">
        <v>2</v>
      </c>
      <c r="D26" s="400">
        <v>4</v>
      </c>
      <c r="E26" s="78">
        <f t="shared" si="2"/>
        <v>52</v>
      </c>
      <c r="F26" s="78">
        <f t="shared" si="3"/>
        <v>27</v>
      </c>
      <c r="G26" s="119" t="s">
        <v>5</v>
      </c>
      <c r="H26" s="400">
        <v>10</v>
      </c>
      <c r="I26" s="400">
        <v>17</v>
      </c>
      <c r="J26" s="78">
        <f t="shared" si="4"/>
        <v>25</v>
      </c>
      <c r="K26" s="119" t="s">
        <v>5</v>
      </c>
      <c r="L26" s="400">
        <v>8</v>
      </c>
      <c r="M26" s="400">
        <v>17</v>
      </c>
      <c r="N26" s="79">
        <f t="shared" si="5"/>
        <v>13</v>
      </c>
      <c r="O26" s="115">
        <v>2135</v>
      </c>
      <c r="P26" s="79">
        <f t="shared" si="6"/>
        <v>41.05769230769231</v>
      </c>
      <c r="Q26" s="115">
        <v>626</v>
      </c>
    </row>
    <row r="27" spans="1:17" ht="24.75" customHeight="1">
      <c r="A27" s="436" t="s">
        <v>397</v>
      </c>
      <c r="B27" s="81" t="s">
        <v>3</v>
      </c>
      <c r="C27" s="400">
        <v>3</v>
      </c>
      <c r="D27" s="400">
        <v>7</v>
      </c>
      <c r="E27" s="78">
        <f t="shared" si="2"/>
        <v>79</v>
      </c>
      <c r="F27" s="78">
        <f t="shared" si="3"/>
        <v>52</v>
      </c>
      <c r="G27" s="119">
        <v>16</v>
      </c>
      <c r="H27" s="400">
        <v>18</v>
      </c>
      <c r="I27" s="400">
        <v>18</v>
      </c>
      <c r="J27" s="78">
        <f t="shared" si="4"/>
        <v>27</v>
      </c>
      <c r="K27" s="119">
        <v>8</v>
      </c>
      <c r="L27" s="400">
        <v>10</v>
      </c>
      <c r="M27" s="400">
        <v>9</v>
      </c>
      <c r="N27" s="79">
        <f t="shared" si="5"/>
        <v>11.285714285714286</v>
      </c>
      <c r="O27" s="115">
        <v>3400</v>
      </c>
      <c r="P27" s="79">
        <f t="shared" si="6"/>
        <v>43.037974683544306</v>
      </c>
      <c r="Q27" s="115">
        <v>721</v>
      </c>
    </row>
    <row r="28" spans="1:17" ht="24.75" customHeight="1">
      <c r="A28" s="436" t="s">
        <v>398</v>
      </c>
      <c r="B28" s="81" t="s">
        <v>3</v>
      </c>
      <c r="C28" s="400">
        <v>3</v>
      </c>
      <c r="D28" s="400">
        <v>7</v>
      </c>
      <c r="E28" s="78">
        <f t="shared" si="2"/>
        <v>69</v>
      </c>
      <c r="F28" s="78">
        <f t="shared" si="3"/>
        <v>38</v>
      </c>
      <c r="G28" s="119">
        <v>16</v>
      </c>
      <c r="H28" s="400">
        <v>13</v>
      </c>
      <c r="I28" s="400">
        <v>9</v>
      </c>
      <c r="J28" s="78">
        <f t="shared" si="4"/>
        <v>31</v>
      </c>
      <c r="K28" s="119">
        <v>9</v>
      </c>
      <c r="L28" s="400">
        <v>12</v>
      </c>
      <c r="M28" s="400">
        <v>10</v>
      </c>
      <c r="N28" s="79">
        <f t="shared" si="5"/>
        <v>9.857142857142858</v>
      </c>
      <c r="O28" s="115">
        <v>1629</v>
      </c>
      <c r="P28" s="79">
        <f t="shared" si="6"/>
        <v>23.608695652173914</v>
      </c>
      <c r="Q28" s="115">
        <v>783</v>
      </c>
    </row>
    <row r="29" spans="1:17" ht="24.75" customHeight="1">
      <c r="A29" s="342" t="s">
        <v>39</v>
      </c>
      <c r="B29" s="81" t="s">
        <v>3</v>
      </c>
      <c r="C29" s="400">
        <v>3</v>
      </c>
      <c r="D29" s="400">
        <v>5</v>
      </c>
      <c r="E29" s="78">
        <f t="shared" si="2"/>
        <v>71</v>
      </c>
      <c r="F29" s="78">
        <f t="shared" si="3"/>
        <v>43</v>
      </c>
      <c r="G29" s="119" t="s">
        <v>5</v>
      </c>
      <c r="H29" s="400">
        <v>22</v>
      </c>
      <c r="I29" s="400">
        <v>21</v>
      </c>
      <c r="J29" s="78">
        <f t="shared" si="4"/>
        <v>28</v>
      </c>
      <c r="K29" s="119" t="s">
        <v>5</v>
      </c>
      <c r="L29" s="400">
        <v>17</v>
      </c>
      <c r="M29" s="400">
        <v>11</v>
      </c>
      <c r="N29" s="79">
        <f t="shared" si="5"/>
        <v>14.2</v>
      </c>
      <c r="O29" s="115">
        <v>2434</v>
      </c>
      <c r="P29" s="79">
        <f t="shared" si="6"/>
        <v>34.28169014084507</v>
      </c>
      <c r="Q29" s="115">
        <v>629</v>
      </c>
    </row>
    <row r="30" spans="1:17" ht="24.75" customHeight="1">
      <c r="A30" s="342" t="s">
        <v>40</v>
      </c>
      <c r="B30" s="81" t="s">
        <v>3</v>
      </c>
      <c r="C30" s="400">
        <v>2</v>
      </c>
      <c r="D30" s="400">
        <v>4</v>
      </c>
      <c r="E30" s="78">
        <f t="shared" si="2"/>
        <v>45</v>
      </c>
      <c r="F30" s="78">
        <f t="shared" si="3"/>
        <v>21</v>
      </c>
      <c r="G30" s="119" t="s">
        <v>5</v>
      </c>
      <c r="H30" s="400">
        <v>11</v>
      </c>
      <c r="I30" s="400">
        <v>10</v>
      </c>
      <c r="J30" s="78">
        <f t="shared" si="4"/>
        <v>24</v>
      </c>
      <c r="K30" s="119" t="s">
        <v>5</v>
      </c>
      <c r="L30" s="400">
        <v>8</v>
      </c>
      <c r="M30" s="400">
        <v>16</v>
      </c>
      <c r="N30" s="79">
        <f t="shared" si="5"/>
        <v>11.25</v>
      </c>
      <c r="O30" s="115">
        <v>1815</v>
      </c>
      <c r="P30" s="79">
        <f t="shared" si="6"/>
        <v>40.333333333333336</v>
      </c>
      <c r="Q30" s="115">
        <v>600</v>
      </c>
    </row>
    <row r="31" spans="1:17" ht="24.75" customHeight="1">
      <c r="A31" s="437" t="s">
        <v>231</v>
      </c>
      <c r="B31" s="81" t="s">
        <v>3</v>
      </c>
      <c r="C31" s="400">
        <v>3</v>
      </c>
      <c r="D31" s="400">
        <v>9</v>
      </c>
      <c r="E31" s="78">
        <f t="shared" si="2"/>
        <v>82</v>
      </c>
      <c r="F31" s="78">
        <f t="shared" si="3"/>
        <v>36</v>
      </c>
      <c r="G31" s="78">
        <v>10</v>
      </c>
      <c r="H31" s="400">
        <v>11</v>
      </c>
      <c r="I31" s="400">
        <v>15</v>
      </c>
      <c r="J31" s="78">
        <f t="shared" si="4"/>
        <v>46</v>
      </c>
      <c r="K31" s="78">
        <v>18</v>
      </c>
      <c r="L31" s="400">
        <v>14</v>
      </c>
      <c r="M31" s="400">
        <v>14</v>
      </c>
      <c r="N31" s="79">
        <f t="shared" si="5"/>
        <v>9.11111111111111</v>
      </c>
      <c r="O31" s="115">
        <v>5891</v>
      </c>
      <c r="P31" s="79">
        <f t="shared" si="6"/>
        <v>71.84146341463415</v>
      </c>
      <c r="Q31" s="115">
        <v>1300</v>
      </c>
    </row>
    <row r="32" spans="1:17" ht="24.75" customHeight="1">
      <c r="A32" s="80"/>
      <c r="B32" s="329"/>
      <c r="C32" s="329"/>
      <c r="D32" s="329"/>
      <c r="E32" s="78"/>
      <c r="F32" s="78"/>
      <c r="G32" s="329"/>
      <c r="H32" s="329"/>
      <c r="I32" s="329"/>
      <c r="J32" s="291"/>
      <c r="K32" s="329"/>
      <c r="L32" s="329"/>
      <c r="M32" s="329"/>
      <c r="N32" s="327"/>
      <c r="O32" s="300"/>
      <c r="P32" s="309"/>
      <c r="Q32" s="300"/>
    </row>
    <row r="33" spans="1:17" ht="24.75" customHeight="1" thickBot="1">
      <c r="A33" s="80" t="s">
        <v>41</v>
      </c>
      <c r="B33" s="401">
        <v>16</v>
      </c>
      <c r="C33" s="402">
        <v>203</v>
      </c>
      <c r="D33" s="402">
        <v>303</v>
      </c>
      <c r="E33" s="78">
        <f t="shared" si="2"/>
        <v>5638</v>
      </c>
      <c r="F33" s="78">
        <f t="shared" si="3"/>
        <v>2808</v>
      </c>
      <c r="G33" s="78">
        <v>887</v>
      </c>
      <c r="H33" s="403">
        <v>966</v>
      </c>
      <c r="I33" s="404">
        <v>955</v>
      </c>
      <c r="J33" s="78">
        <f t="shared" si="4"/>
        <v>2830</v>
      </c>
      <c r="K33" s="78">
        <v>936</v>
      </c>
      <c r="L33" s="404">
        <v>935</v>
      </c>
      <c r="M33" s="404">
        <v>959</v>
      </c>
      <c r="N33" s="79">
        <f t="shared" si="5"/>
        <v>18.607260726072607</v>
      </c>
      <c r="O33" s="26" t="s">
        <v>276</v>
      </c>
      <c r="P33" s="26" t="s">
        <v>276</v>
      </c>
      <c r="Q33" s="26" t="s">
        <v>276</v>
      </c>
    </row>
    <row r="34" spans="1:17" ht="15" customHeight="1">
      <c r="A34" s="312"/>
      <c r="B34" s="313"/>
      <c r="C34" s="313"/>
      <c r="D34" s="313"/>
      <c r="E34" s="313"/>
      <c r="F34" s="314"/>
      <c r="G34" s="314"/>
      <c r="H34" s="314"/>
      <c r="I34" s="314"/>
      <c r="J34" s="314"/>
      <c r="K34" s="314"/>
      <c r="L34" s="314"/>
      <c r="M34" s="314"/>
      <c r="N34" s="315"/>
      <c r="O34" s="313"/>
      <c r="P34" s="313"/>
      <c r="Q34" s="281" t="s">
        <v>204</v>
      </c>
    </row>
    <row r="35" spans="1:17" ht="15" customHeight="1">
      <c r="A35" s="330" t="s">
        <v>401</v>
      </c>
      <c r="B35" s="316"/>
      <c r="C35" s="316"/>
      <c r="D35" s="316"/>
      <c r="E35" s="316"/>
      <c r="F35" s="316"/>
      <c r="G35" s="316"/>
      <c r="H35" s="316"/>
      <c r="I35" s="316"/>
      <c r="J35" s="316"/>
      <c r="K35" s="316"/>
      <c r="L35" s="316"/>
      <c r="M35" s="316"/>
      <c r="N35" s="316"/>
      <c r="O35" s="316"/>
      <c r="P35" s="316"/>
      <c r="Q35" s="316"/>
    </row>
  </sheetData>
  <sheetProtection/>
  <mergeCells count="11">
    <mergeCell ref="A5:A7"/>
    <mergeCell ref="B5:B7"/>
    <mergeCell ref="D5:D7"/>
    <mergeCell ref="N5:N7"/>
    <mergeCell ref="O5:O7"/>
    <mergeCell ref="P5:P7"/>
    <mergeCell ref="Q5:Q7"/>
    <mergeCell ref="F6:I6"/>
    <mergeCell ref="J6:M6"/>
    <mergeCell ref="E5:M5"/>
    <mergeCell ref="E6:E7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 xml:space="preserve">&amp;C&amp;"游明朝 Demibold,標準"&amp;P+130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18"/>
  <sheetViews>
    <sheetView workbookViewId="0" topLeftCell="A1">
      <selection activeCell="A1" sqref="A1"/>
    </sheetView>
  </sheetViews>
  <sheetFormatPr defaultColWidth="9.00390625" defaultRowHeight="15" customHeight="1"/>
  <cols>
    <col min="1" max="1" width="16.25390625" style="43" customWidth="1"/>
    <col min="2" max="19" width="5.875" style="43" customWidth="1"/>
    <col min="20" max="23" width="10.00390625" style="43" customWidth="1"/>
    <col min="24" max="28" width="7.625" style="43" customWidth="1"/>
    <col min="29" max="30" width="9.125" style="43" bestFit="1" customWidth="1"/>
    <col min="31" max="31" width="12.375" style="43" customWidth="1"/>
    <col min="32" max="32" width="9.125" style="43" bestFit="1" customWidth="1"/>
    <col min="33" max="33" width="11.00390625" style="43" customWidth="1"/>
    <col min="34" max="36" width="9.125" style="43" bestFit="1" customWidth="1"/>
    <col min="37" max="16384" width="9.00390625" style="43" customWidth="1"/>
  </cols>
  <sheetData>
    <row r="1" spans="1:36" ht="15" customHeight="1">
      <c r="A1" s="33" t="s">
        <v>6</v>
      </c>
      <c r="R1" s="55"/>
      <c r="S1" s="55"/>
      <c r="T1" s="54"/>
      <c r="W1" s="18" t="s">
        <v>6</v>
      </c>
      <c r="AJ1" s="55"/>
    </row>
    <row r="3" spans="1:23" ht="15" customHeight="1">
      <c r="A3" s="486" t="s">
        <v>194</v>
      </c>
      <c r="B3" s="487"/>
      <c r="C3" s="487"/>
      <c r="D3" s="487"/>
      <c r="E3" s="487"/>
      <c r="F3" s="487"/>
      <c r="G3" s="487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</row>
    <row r="4" spans="1:23" ht="15" customHeight="1" thickBot="1">
      <c r="A4" s="283"/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4"/>
      <c r="W4" s="285" t="s">
        <v>168</v>
      </c>
    </row>
    <row r="5" spans="1:23" ht="21" customHeight="1">
      <c r="A5" s="488" t="s">
        <v>28</v>
      </c>
      <c r="B5" s="491" t="s">
        <v>188</v>
      </c>
      <c r="C5" s="346"/>
      <c r="D5" s="494" t="s">
        <v>306</v>
      </c>
      <c r="E5" s="474" t="s">
        <v>302</v>
      </c>
      <c r="F5" s="475"/>
      <c r="G5" s="475"/>
      <c r="H5" s="475"/>
      <c r="I5" s="475"/>
      <c r="J5" s="475"/>
      <c r="K5" s="475"/>
      <c r="L5" s="475"/>
      <c r="M5" s="475"/>
      <c r="N5" s="475"/>
      <c r="O5" s="475"/>
      <c r="P5" s="475"/>
      <c r="Q5" s="475"/>
      <c r="R5" s="475"/>
      <c r="S5" s="476"/>
      <c r="T5" s="482" t="s">
        <v>298</v>
      </c>
      <c r="U5" s="482" t="s">
        <v>299</v>
      </c>
      <c r="V5" s="482" t="s">
        <v>300</v>
      </c>
      <c r="W5" s="468" t="s">
        <v>301</v>
      </c>
    </row>
    <row r="6" spans="1:23" ht="21" customHeight="1">
      <c r="A6" s="489"/>
      <c r="B6" s="492"/>
      <c r="C6" s="346" t="s">
        <v>195</v>
      </c>
      <c r="D6" s="495"/>
      <c r="E6" s="477" t="s">
        <v>196</v>
      </c>
      <c r="F6" s="485" t="s">
        <v>23</v>
      </c>
      <c r="G6" s="485"/>
      <c r="H6" s="485"/>
      <c r="I6" s="485"/>
      <c r="J6" s="485"/>
      <c r="K6" s="485"/>
      <c r="L6" s="485"/>
      <c r="M6" s="485" t="s">
        <v>24</v>
      </c>
      <c r="N6" s="485"/>
      <c r="O6" s="485"/>
      <c r="P6" s="485"/>
      <c r="Q6" s="485"/>
      <c r="R6" s="485"/>
      <c r="S6" s="485"/>
      <c r="T6" s="483"/>
      <c r="U6" s="483"/>
      <c r="V6" s="483"/>
      <c r="W6" s="469"/>
    </row>
    <row r="7" spans="1:23" ht="21" customHeight="1">
      <c r="A7" s="490"/>
      <c r="B7" s="493"/>
      <c r="C7" s="346"/>
      <c r="D7" s="496"/>
      <c r="E7" s="478"/>
      <c r="F7" s="423" t="s">
        <v>196</v>
      </c>
      <c r="G7" s="423" t="s">
        <v>197</v>
      </c>
      <c r="H7" s="423" t="s">
        <v>198</v>
      </c>
      <c r="I7" s="423" t="s">
        <v>199</v>
      </c>
      <c r="J7" s="423" t="s">
        <v>200</v>
      </c>
      <c r="K7" s="423" t="s">
        <v>201</v>
      </c>
      <c r="L7" s="428" t="s">
        <v>202</v>
      </c>
      <c r="M7" s="423" t="s">
        <v>196</v>
      </c>
      <c r="N7" s="423" t="s">
        <v>197</v>
      </c>
      <c r="O7" s="423" t="s">
        <v>198</v>
      </c>
      <c r="P7" s="423" t="s">
        <v>199</v>
      </c>
      <c r="Q7" s="423" t="s">
        <v>200</v>
      </c>
      <c r="R7" s="423" t="s">
        <v>201</v>
      </c>
      <c r="S7" s="423" t="s">
        <v>202</v>
      </c>
      <c r="T7" s="484"/>
      <c r="U7" s="484"/>
      <c r="V7" s="484"/>
      <c r="W7" s="470"/>
    </row>
    <row r="8" spans="1:23" ht="21" customHeight="1">
      <c r="A8" s="287"/>
      <c r="B8" s="288" t="s">
        <v>203</v>
      </c>
      <c r="C8" s="288" t="s">
        <v>30</v>
      </c>
      <c r="D8" s="288" t="s">
        <v>31</v>
      </c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8"/>
      <c r="U8" s="288" t="s">
        <v>32</v>
      </c>
      <c r="V8" s="289"/>
      <c r="W8" s="289"/>
    </row>
    <row r="9" spans="1:23" ht="21" customHeight="1">
      <c r="A9" s="343" t="s">
        <v>288</v>
      </c>
      <c r="B9" s="291">
        <v>7</v>
      </c>
      <c r="C9" s="291">
        <v>30</v>
      </c>
      <c r="D9" s="291">
        <v>195</v>
      </c>
      <c r="E9" s="291">
        <v>1071</v>
      </c>
      <c r="F9" s="291">
        <v>547</v>
      </c>
      <c r="G9" s="291">
        <v>41</v>
      </c>
      <c r="H9" s="291">
        <v>86</v>
      </c>
      <c r="I9" s="291">
        <v>95</v>
      </c>
      <c r="J9" s="291">
        <v>114</v>
      </c>
      <c r="K9" s="291">
        <v>114</v>
      </c>
      <c r="L9" s="291">
        <v>97</v>
      </c>
      <c r="M9" s="291">
        <v>524</v>
      </c>
      <c r="N9" s="291">
        <v>38</v>
      </c>
      <c r="O9" s="291">
        <v>81</v>
      </c>
      <c r="P9" s="291">
        <v>96</v>
      </c>
      <c r="Q9" s="291">
        <v>107</v>
      </c>
      <c r="R9" s="291">
        <v>97</v>
      </c>
      <c r="S9" s="291">
        <v>105</v>
      </c>
      <c r="T9" s="292">
        <v>5.492307692307692</v>
      </c>
      <c r="U9" s="78" t="s">
        <v>5</v>
      </c>
      <c r="V9" s="78" t="s">
        <v>5</v>
      </c>
      <c r="W9" s="78" t="s">
        <v>5</v>
      </c>
    </row>
    <row r="10" spans="1:23" ht="21" customHeight="1">
      <c r="A10" s="343" t="s">
        <v>289</v>
      </c>
      <c r="B10" s="291">
        <v>9</v>
      </c>
      <c r="C10" s="291">
        <v>30</v>
      </c>
      <c r="D10" s="291">
        <v>237</v>
      </c>
      <c r="E10" s="291">
        <v>1292</v>
      </c>
      <c r="F10" s="291">
        <v>686</v>
      </c>
      <c r="G10" s="291">
        <v>50</v>
      </c>
      <c r="H10" s="291">
        <v>99</v>
      </c>
      <c r="I10" s="291">
        <v>118</v>
      </c>
      <c r="J10" s="291">
        <v>132</v>
      </c>
      <c r="K10" s="291">
        <v>140</v>
      </c>
      <c r="L10" s="291">
        <v>147</v>
      </c>
      <c r="M10" s="291">
        <v>606</v>
      </c>
      <c r="N10" s="291">
        <v>47</v>
      </c>
      <c r="O10" s="291">
        <v>92</v>
      </c>
      <c r="P10" s="291">
        <v>106</v>
      </c>
      <c r="Q10" s="291">
        <v>127</v>
      </c>
      <c r="R10" s="291">
        <v>128</v>
      </c>
      <c r="S10" s="291">
        <v>106</v>
      </c>
      <c r="T10" s="292">
        <v>5.451476793248945</v>
      </c>
      <c r="U10" s="78" t="s">
        <v>5</v>
      </c>
      <c r="V10" s="78" t="s">
        <v>5</v>
      </c>
      <c r="W10" s="78" t="s">
        <v>5</v>
      </c>
    </row>
    <row r="11" spans="1:23" ht="21" customHeight="1">
      <c r="A11" s="343" t="s">
        <v>290</v>
      </c>
      <c r="B11" s="291">
        <v>10</v>
      </c>
      <c r="C11" s="291">
        <v>39</v>
      </c>
      <c r="D11" s="291">
        <v>262</v>
      </c>
      <c r="E11" s="291">
        <v>1491</v>
      </c>
      <c r="F11" s="291">
        <v>765</v>
      </c>
      <c r="G11" s="291">
        <v>50</v>
      </c>
      <c r="H11" s="291">
        <v>105</v>
      </c>
      <c r="I11" s="291">
        <v>123</v>
      </c>
      <c r="J11" s="291">
        <v>171</v>
      </c>
      <c r="K11" s="291">
        <v>152</v>
      </c>
      <c r="L11" s="291">
        <v>164</v>
      </c>
      <c r="M11" s="291">
        <v>726</v>
      </c>
      <c r="N11" s="291">
        <v>56</v>
      </c>
      <c r="O11" s="291">
        <v>111</v>
      </c>
      <c r="P11" s="291">
        <v>122</v>
      </c>
      <c r="Q11" s="291">
        <v>137</v>
      </c>
      <c r="R11" s="291">
        <v>153</v>
      </c>
      <c r="S11" s="291">
        <v>147</v>
      </c>
      <c r="T11" s="292">
        <v>5.690839694656488</v>
      </c>
      <c r="U11" s="78">
        <v>2297</v>
      </c>
      <c r="V11" s="420">
        <v>11.9</v>
      </c>
      <c r="W11" s="78">
        <v>1723</v>
      </c>
    </row>
    <row r="12" spans="1:23" ht="21" customHeight="1">
      <c r="A12" s="344" t="s">
        <v>291</v>
      </c>
      <c r="B12" s="293">
        <f aca="true" t="shared" si="0" ref="B12:S12">SUM(B14,B16)</f>
        <v>12</v>
      </c>
      <c r="C12" s="293">
        <f t="shared" si="0"/>
        <v>53</v>
      </c>
      <c r="D12" s="293">
        <f t="shared" si="0"/>
        <v>325</v>
      </c>
      <c r="E12" s="293">
        <f t="shared" si="0"/>
        <v>1873</v>
      </c>
      <c r="F12" s="293">
        <f t="shared" si="0"/>
        <v>954</v>
      </c>
      <c r="G12" s="293">
        <f t="shared" si="0"/>
        <v>51</v>
      </c>
      <c r="H12" s="293">
        <f t="shared" si="0"/>
        <v>128</v>
      </c>
      <c r="I12" s="293">
        <f t="shared" si="0"/>
        <v>133</v>
      </c>
      <c r="J12" s="293">
        <f t="shared" si="0"/>
        <v>215</v>
      </c>
      <c r="K12" s="293">
        <f t="shared" si="0"/>
        <v>224</v>
      </c>
      <c r="L12" s="293">
        <f t="shared" si="0"/>
        <v>203</v>
      </c>
      <c r="M12" s="293">
        <f t="shared" si="0"/>
        <v>919</v>
      </c>
      <c r="N12" s="293">
        <f t="shared" si="0"/>
        <v>59</v>
      </c>
      <c r="O12" s="293">
        <f t="shared" si="0"/>
        <v>105</v>
      </c>
      <c r="P12" s="293">
        <f t="shared" si="0"/>
        <v>152</v>
      </c>
      <c r="Q12" s="293">
        <f t="shared" si="0"/>
        <v>207</v>
      </c>
      <c r="R12" s="293">
        <f t="shared" si="0"/>
        <v>191</v>
      </c>
      <c r="S12" s="293">
        <f t="shared" si="0"/>
        <v>205</v>
      </c>
      <c r="T12" s="294">
        <f>E12/D12</f>
        <v>5.763076923076923</v>
      </c>
      <c r="U12" s="295">
        <v>2297</v>
      </c>
      <c r="V12" s="323">
        <f>U12/E12</f>
        <v>1.226374799786439</v>
      </c>
      <c r="W12" s="295">
        <v>1723</v>
      </c>
    </row>
    <row r="13" spans="1:23" ht="21" customHeight="1">
      <c r="A13" s="290"/>
      <c r="B13" s="296"/>
      <c r="C13" s="297"/>
      <c r="D13" s="297"/>
      <c r="E13" s="297"/>
      <c r="F13" s="297"/>
      <c r="G13" s="297"/>
      <c r="H13" s="297"/>
      <c r="I13" s="297"/>
      <c r="J13" s="298"/>
      <c r="K13" s="297"/>
      <c r="L13" s="297"/>
      <c r="M13" s="297"/>
      <c r="N13" s="297"/>
      <c r="O13" s="297"/>
      <c r="P13" s="297"/>
      <c r="Q13" s="298"/>
      <c r="R13" s="297"/>
      <c r="S13" s="297"/>
      <c r="T13" s="299"/>
      <c r="U13" s="300"/>
      <c r="V13" s="301"/>
      <c r="W13" s="300"/>
    </row>
    <row r="14" spans="1:23" ht="21" customHeight="1">
      <c r="A14" s="80" t="s">
        <v>33</v>
      </c>
      <c r="B14" s="302">
        <v>1</v>
      </c>
      <c r="C14" s="302">
        <v>9</v>
      </c>
      <c r="D14" s="302">
        <v>22</v>
      </c>
      <c r="E14" s="302">
        <v>196</v>
      </c>
      <c r="F14" s="302">
        <v>103</v>
      </c>
      <c r="G14" s="302">
        <v>4</v>
      </c>
      <c r="H14" s="302">
        <v>10</v>
      </c>
      <c r="I14" s="302">
        <v>11</v>
      </c>
      <c r="J14" s="302">
        <v>24</v>
      </c>
      <c r="K14" s="302">
        <v>29</v>
      </c>
      <c r="L14" s="302">
        <v>25</v>
      </c>
      <c r="M14" s="302">
        <v>93</v>
      </c>
      <c r="N14" s="302">
        <v>5</v>
      </c>
      <c r="O14" s="302">
        <v>8</v>
      </c>
      <c r="P14" s="302">
        <v>13</v>
      </c>
      <c r="Q14" s="302">
        <v>24</v>
      </c>
      <c r="R14" s="302">
        <v>19</v>
      </c>
      <c r="S14" s="302">
        <v>24</v>
      </c>
      <c r="T14" s="303">
        <v>8.909090909090908</v>
      </c>
      <c r="U14" s="302">
        <v>2297</v>
      </c>
      <c r="V14" s="304">
        <v>229.7</v>
      </c>
      <c r="W14" s="119">
        <v>1723</v>
      </c>
    </row>
    <row r="15" spans="1:23" ht="21" customHeight="1">
      <c r="A15" s="80"/>
      <c r="B15" s="307"/>
      <c r="C15" s="307"/>
      <c r="D15" s="307"/>
      <c r="E15" s="308"/>
      <c r="F15" s="308"/>
      <c r="G15" s="308"/>
      <c r="H15" s="308"/>
      <c r="I15" s="308"/>
      <c r="J15" s="307"/>
      <c r="K15" s="307"/>
      <c r="L15" s="307"/>
      <c r="M15" s="308"/>
      <c r="N15" s="308"/>
      <c r="O15" s="308"/>
      <c r="P15" s="308"/>
      <c r="Q15" s="307"/>
      <c r="R15" s="307"/>
      <c r="S15" s="307"/>
      <c r="T15" s="305"/>
      <c r="U15" s="306"/>
      <c r="V15" s="309"/>
      <c r="W15" s="300"/>
    </row>
    <row r="16" spans="1:23" ht="21" customHeight="1" thickBot="1">
      <c r="A16" s="310" t="s">
        <v>41</v>
      </c>
      <c r="B16" s="402">
        <v>11</v>
      </c>
      <c r="C16" s="402">
        <v>44</v>
      </c>
      <c r="D16" s="402">
        <v>303</v>
      </c>
      <c r="E16" s="311">
        <v>1677</v>
      </c>
      <c r="F16" s="311">
        <v>851</v>
      </c>
      <c r="G16" s="311">
        <v>47</v>
      </c>
      <c r="H16" s="311">
        <v>118</v>
      </c>
      <c r="I16" s="311">
        <v>122</v>
      </c>
      <c r="J16" s="402">
        <v>191</v>
      </c>
      <c r="K16" s="402">
        <v>195</v>
      </c>
      <c r="L16" s="402">
        <v>178</v>
      </c>
      <c r="M16" s="311">
        <v>826</v>
      </c>
      <c r="N16" s="311">
        <v>54</v>
      </c>
      <c r="O16" s="311">
        <v>97</v>
      </c>
      <c r="P16" s="311">
        <v>139</v>
      </c>
      <c r="Q16" s="402">
        <v>183</v>
      </c>
      <c r="R16" s="402">
        <v>172</v>
      </c>
      <c r="S16" s="402">
        <v>181</v>
      </c>
      <c r="T16" s="303">
        <v>5.534653465346534</v>
      </c>
      <c r="U16" s="38" t="s">
        <v>42</v>
      </c>
      <c r="V16" s="26" t="s">
        <v>42</v>
      </c>
      <c r="W16" s="26" t="s">
        <v>42</v>
      </c>
    </row>
    <row r="17" spans="1:23" ht="15" customHeight="1">
      <c r="A17" s="312"/>
      <c r="B17" s="313"/>
      <c r="C17" s="313"/>
      <c r="D17" s="313"/>
      <c r="E17" s="313"/>
      <c r="F17" s="314"/>
      <c r="G17" s="314"/>
      <c r="H17" s="314"/>
      <c r="I17" s="314"/>
      <c r="J17" s="314"/>
      <c r="K17" s="314"/>
      <c r="L17" s="314"/>
      <c r="M17" s="314"/>
      <c r="N17" s="314"/>
      <c r="O17" s="314"/>
      <c r="P17" s="314"/>
      <c r="Q17" s="314"/>
      <c r="R17" s="314"/>
      <c r="S17" s="314"/>
      <c r="T17" s="315"/>
      <c r="U17" s="313"/>
      <c r="V17" s="313"/>
      <c r="W17" s="281" t="s">
        <v>205</v>
      </c>
    </row>
    <row r="18" spans="1:23" ht="15" customHeight="1">
      <c r="A18" s="434" t="s">
        <v>401</v>
      </c>
      <c r="B18" s="316"/>
      <c r="C18" s="316"/>
      <c r="D18" s="316"/>
      <c r="E18" s="316"/>
      <c r="F18" s="316"/>
      <c r="G18" s="316"/>
      <c r="H18" s="316"/>
      <c r="I18" s="316"/>
      <c r="J18" s="316"/>
      <c r="K18" s="316"/>
      <c r="L18" s="316"/>
      <c r="M18" s="316"/>
      <c r="N18" s="316"/>
      <c r="O18" s="316"/>
      <c r="P18" s="316"/>
      <c r="Q18" s="316"/>
      <c r="R18" s="316"/>
      <c r="S18" s="316"/>
      <c r="T18" s="316"/>
      <c r="U18" s="316"/>
      <c r="V18" s="316"/>
      <c r="W18" s="316"/>
    </row>
  </sheetData>
  <sheetProtection/>
  <mergeCells count="12">
    <mergeCell ref="F6:L6"/>
    <mergeCell ref="D5:D7"/>
    <mergeCell ref="T5:T7"/>
    <mergeCell ref="U5:U7"/>
    <mergeCell ref="V5:V7"/>
    <mergeCell ref="W5:W7"/>
    <mergeCell ref="M6:S6"/>
    <mergeCell ref="A3:G3"/>
    <mergeCell ref="A5:A7"/>
    <mergeCell ref="B5:B7"/>
    <mergeCell ref="E6:E7"/>
    <mergeCell ref="E5:S5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 xml:space="preserve">&amp;C&amp;"游明朝 Demibold,標準"&amp;P+130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I51"/>
  <sheetViews>
    <sheetView workbookViewId="0" topLeftCell="A1">
      <selection activeCell="A1" sqref="A1"/>
    </sheetView>
  </sheetViews>
  <sheetFormatPr defaultColWidth="9.00390625" defaultRowHeight="15" customHeight="1"/>
  <cols>
    <col min="1" max="1" width="20.375" style="43" customWidth="1"/>
    <col min="2" max="22" width="6.75390625" style="43" customWidth="1"/>
    <col min="23" max="23" width="20.375" style="43" customWidth="1"/>
    <col min="24" max="33" width="10.25390625" style="43" customWidth="1"/>
    <col min="34" max="35" width="20.375" style="43" customWidth="1"/>
    <col min="36" max="16384" width="9.00390625" style="43" customWidth="1"/>
  </cols>
  <sheetData>
    <row r="1" spans="1:35" s="161" customFormat="1" ht="15" customHeight="1">
      <c r="A1" s="33" t="s">
        <v>6</v>
      </c>
      <c r="K1" s="18"/>
      <c r="L1" s="18"/>
      <c r="M1" s="33"/>
      <c r="S1" s="18"/>
      <c r="V1" s="18" t="s">
        <v>6</v>
      </c>
      <c r="W1" s="33" t="s">
        <v>6</v>
      </c>
      <c r="AA1" s="18"/>
      <c r="AI1" s="18" t="s">
        <v>6</v>
      </c>
    </row>
    <row r="3" spans="1:33" s="242" customFormat="1" ht="15" customHeight="1">
      <c r="A3" s="86" t="s">
        <v>214</v>
      </c>
      <c r="B3" s="260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86" t="s">
        <v>417</v>
      </c>
      <c r="X3" s="250"/>
      <c r="Y3" s="174"/>
      <c r="Z3" s="174"/>
      <c r="AA3" s="174"/>
      <c r="AB3" s="174"/>
      <c r="AC3" s="174"/>
      <c r="AD3" s="174"/>
      <c r="AE3" s="174"/>
      <c r="AF3" s="174"/>
      <c r="AG3" s="174"/>
    </row>
    <row r="4" spans="1:33" ht="15" customHeight="1" thickBo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191"/>
      <c r="R4" s="90"/>
      <c r="S4" s="74"/>
      <c r="T4" s="89"/>
      <c r="U4" s="89"/>
      <c r="V4" s="74" t="s">
        <v>169</v>
      </c>
      <c r="W4" s="89"/>
      <c r="X4" s="87"/>
      <c r="Y4" s="89"/>
      <c r="Z4" s="89"/>
      <c r="AA4" s="89"/>
      <c r="AB4" s="89"/>
      <c r="AC4" s="89"/>
      <c r="AD4" s="89"/>
      <c r="AE4" s="89"/>
      <c r="AF4" s="89"/>
      <c r="AG4" s="89"/>
    </row>
    <row r="5" spans="1:33" ht="21" customHeight="1">
      <c r="A5" s="509" t="s">
        <v>310</v>
      </c>
      <c r="B5" s="512" t="s">
        <v>309</v>
      </c>
      <c r="C5" s="530" t="s">
        <v>308</v>
      </c>
      <c r="D5" s="531"/>
      <c r="E5" s="532"/>
      <c r="F5" s="348"/>
      <c r="G5" s="528" t="s">
        <v>312</v>
      </c>
      <c r="H5" s="529"/>
      <c r="I5" s="529"/>
      <c r="J5" s="529"/>
      <c r="K5" s="529"/>
      <c r="L5" s="529"/>
      <c r="M5" s="529"/>
      <c r="N5" s="529"/>
      <c r="O5" s="529"/>
      <c r="P5" s="529"/>
      <c r="Q5" s="529"/>
      <c r="R5" s="529"/>
      <c r="S5" s="529"/>
      <c r="T5" s="529"/>
      <c r="U5" s="529"/>
      <c r="V5" s="529"/>
      <c r="W5" s="525" t="s">
        <v>310</v>
      </c>
      <c r="X5" s="501" t="s">
        <v>327</v>
      </c>
      <c r="Y5" s="520" t="s">
        <v>320</v>
      </c>
      <c r="Z5" s="518"/>
      <c r="AA5" s="519"/>
      <c r="AB5" s="517" t="s">
        <v>321</v>
      </c>
      <c r="AC5" s="518"/>
      <c r="AD5" s="518" t="s">
        <v>43</v>
      </c>
      <c r="AE5" s="519"/>
      <c r="AF5" s="517" t="s">
        <v>322</v>
      </c>
      <c r="AG5" s="518"/>
    </row>
    <row r="6" spans="1:33" ht="21" customHeight="1">
      <c r="A6" s="510"/>
      <c r="B6" s="513"/>
      <c r="C6" s="504" t="s">
        <v>196</v>
      </c>
      <c r="D6" s="504" t="s">
        <v>23</v>
      </c>
      <c r="E6" s="504" t="s">
        <v>24</v>
      </c>
      <c r="F6" s="348" t="s">
        <v>307</v>
      </c>
      <c r="G6" s="506" t="s">
        <v>313</v>
      </c>
      <c r="H6" s="507"/>
      <c r="I6" s="508"/>
      <c r="J6" s="506" t="s">
        <v>314</v>
      </c>
      <c r="K6" s="508"/>
      <c r="L6" s="506" t="s">
        <v>315</v>
      </c>
      <c r="M6" s="508"/>
      <c r="N6" s="506" t="s">
        <v>316</v>
      </c>
      <c r="O6" s="508"/>
      <c r="P6" s="506" t="s">
        <v>317</v>
      </c>
      <c r="Q6" s="508"/>
      <c r="R6" s="506" t="s">
        <v>318</v>
      </c>
      <c r="S6" s="524"/>
      <c r="T6" s="523" t="s">
        <v>319</v>
      </c>
      <c r="U6" s="524"/>
      <c r="V6" s="515" t="s">
        <v>311</v>
      </c>
      <c r="W6" s="526"/>
      <c r="X6" s="502"/>
      <c r="Y6" s="497" t="s">
        <v>44</v>
      </c>
      <c r="Z6" s="497" t="s">
        <v>324</v>
      </c>
      <c r="AA6" s="521" t="s">
        <v>323</v>
      </c>
      <c r="AB6" s="497" t="s">
        <v>44</v>
      </c>
      <c r="AC6" s="521" t="s">
        <v>323</v>
      </c>
      <c r="AD6" s="499" t="s">
        <v>44</v>
      </c>
      <c r="AE6" s="497" t="s">
        <v>323</v>
      </c>
      <c r="AF6" s="497" t="s">
        <v>44</v>
      </c>
      <c r="AG6" s="521" t="s">
        <v>323</v>
      </c>
    </row>
    <row r="7" spans="1:33" ht="21" customHeight="1">
      <c r="A7" s="511"/>
      <c r="B7" s="514"/>
      <c r="C7" s="505"/>
      <c r="D7" s="505"/>
      <c r="E7" s="505"/>
      <c r="F7" s="348"/>
      <c r="G7" s="348" t="s">
        <v>196</v>
      </c>
      <c r="H7" s="10" t="s">
        <v>23</v>
      </c>
      <c r="I7" s="270" t="s">
        <v>24</v>
      </c>
      <c r="J7" s="429" t="s">
        <v>23</v>
      </c>
      <c r="K7" s="429" t="s">
        <v>24</v>
      </c>
      <c r="L7" s="270" t="s">
        <v>23</v>
      </c>
      <c r="M7" s="270" t="s">
        <v>24</v>
      </c>
      <c r="N7" s="270" t="s">
        <v>23</v>
      </c>
      <c r="O7" s="270" t="s">
        <v>24</v>
      </c>
      <c r="P7" s="270" t="s">
        <v>23</v>
      </c>
      <c r="Q7" s="270" t="s">
        <v>24</v>
      </c>
      <c r="R7" s="270" t="s">
        <v>23</v>
      </c>
      <c r="S7" s="349" t="s">
        <v>24</v>
      </c>
      <c r="T7" s="254" t="s">
        <v>23</v>
      </c>
      <c r="U7" s="348" t="s">
        <v>24</v>
      </c>
      <c r="V7" s="516"/>
      <c r="W7" s="527"/>
      <c r="X7" s="503"/>
      <c r="Y7" s="498"/>
      <c r="Z7" s="498"/>
      <c r="AA7" s="522"/>
      <c r="AB7" s="498"/>
      <c r="AC7" s="522"/>
      <c r="AD7" s="500"/>
      <c r="AE7" s="514"/>
      <c r="AF7" s="498"/>
      <c r="AG7" s="522"/>
    </row>
    <row r="8" spans="1:33" ht="15" customHeight="1">
      <c r="A8" s="91"/>
      <c r="B8" s="92" t="s">
        <v>217</v>
      </c>
      <c r="C8" s="175" t="s">
        <v>218</v>
      </c>
      <c r="D8" s="91"/>
      <c r="E8" s="91"/>
      <c r="F8" s="175" t="s">
        <v>219</v>
      </c>
      <c r="G8" s="175" t="s">
        <v>220</v>
      </c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175" t="s">
        <v>220</v>
      </c>
      <c r="U8" s="91"/>
      <c r="V8" s="101"/>
      <c r="W8" s="350"/>
      <c r="X8" s="87"/>
      <c r="Y8" s="175" t="s">
        <v>45</v>
      </c>
      <c r="Z8" s="175" t="s">
        <v>46</v>
      </c>
      <c r="AA8" s="175" t="s">
        <v>45</v>
      </c>
      <c r="AB8" s="91"/>
      <c r="AC8" s="91"/>
      <c r="AD8" s="91"/>
      <c r="AE8" s="91"/>
      <c r="AF8" s="91"/>
      <c r="AG8" s="91"/>
    </row>
    <row r="9" spans="1:33" ht="15" customHeight="1">
      <c r="A9" s="343" t="s">
        <v>286</v>
      </c>
      <c r="B9" s="95">
        <v>36</v>
      </c>
      <c r="C9" s="23">
        <v>1128</v>
      </c>
      <c r="D9" s="23">
        <v>372</v>
      </c>
      <c r="E9" s="23">
        <v>756</v>
      </c>
      <c r="F9" s="23">
        <v>766</v>
      </c>
      <c r="G9" s="23">
        <v>20190</v>
      </c>
      <c r="H9" s="23">
        <v>10346</v>
      </c>
      <c r="I9" s="23">
        <v>9844</v>
      </c>
      <c r="J9" s="23">
        <v>1721</v>
      </c>
      <c r="K9" s="23">
        <v>1684</v>
      </c>
      <c r="L9" s="23">
        <v>1677</v>
      </c>
      <c r="M9" s="23">
        <v>1630</v>
      </c>
      <c r="N9" s="23">
        <v>1717</v>
      </c>
      <c r="O9" s="23">
        <v>1599</v>
      </c>
      <c r="P9" s="23">
        <v>1732</v>
      </c>
      <c r="Q9" s="23">
        <v>1599</v>
      </c>
      <c r="R9" s="23">
        <v>1762</v>
      </c>
      <c r="S9" s="209">
        <v>1736</v>
      </c>
      <c r="T9" s="209">
        <v>1737</v>
      </c>
      <c r="U9" s="23">
        <v>1596</v>
      </c>
      <c r="V9" s="23">
        <v>768</v>
      </c>
      <c r="W9" s="80" t="s">
        <v>286</v>
      </c>
      <c r="X9" s="263">
        <v>17.9</v>
      </c>
      <c r="Y9" s="23">
        <v>234319</v>
      </c>
      <c r="Z9" s="276">
        <v>100</v>
      </c>
      <c r="AA9" s="276">
        <v>11.605695889053987</v>
      </c>
      <c r="AB9" s="23">
        <v>586437</v>
      </c>
      <c r="AC9" s="263">
        <v>29.04591381872214</v>
      </c>
      <c r="AD9" s="23">
        <v>28568</v>
      </c>
      <c r="AE9" s="263">
        <v>1.4149578999504706</v>
      </c>
      <c r="AF9" s="23">
        <v>276052</v>
      </c>
      <c r="AG9" s="263">
        <v>13.672709262010896</v>
      </c>
    </row>
    <row r="10" spans="1:33" ht="15" customHeight="1">
      <c r="A10" s="343" t="s">
        <v>288</v>
      </c>
      <c r="B10" s="95">
        <v>36</v>
      </c>
      <c r="C10" s="23">
        <v>1106</v>
      </c>
      <c r="D10" s="23">
        <v>368</v>
      </c>
      <c r="E10" s="23">
        <v>738</v>
      </c>
      <c r="F10" s="23">
        <v>781</v>
      </c>
      <c r="G10" s="23">
        <v>20497</v>
      </c>
      <c r="H10" s="23">
        <v>10491</v>
      </c>
      <c r="I10" s="23">
        <v>10006</v>
      </c>
      <c r="J10" s="23">
        <v>1852</v>
      </c>
      <c r="K10" s="23">
        <v>1732</v>
      </c>
      <c r="L10" s="23">
        <v>1731</v>
      </c>
      <c r="M10" s="23">
        <v>1689</v>
      </c>
      <c r="N10" s="23">
        <v>1692</v>
      </c>
      <c r="O10" s="23">
        <v>1635</v>
      </c>
      <c r="P10" s="23">
        <v>1722</v>
      </c>
      <c r="Q10" s="23">
        <v>1600</v>
      </c>
      <c r="R10" s="23">
        <v>1728</v>
      </c>
      <c r="S10" s="209">
        <v>1608</v>
      </c>
      <c r="T10" s="209">
        <v>1766</v>
      </c>
      <c r="U10" s="23">
        <v>1742</v>
      </c>
      <c r="V10" s="23">
        <v>848</v>
      </c>
      <c r="W10" s="80" t="s">
        <v>288</v>
      </c>
      <c r="X10" s="263">
        <v>18.53254972875226</v>
      </c>
      <c r="Y10" s="23">
        <v>234324</v>
      </c>
      <c r="Z10" s="276">
        <v>100</v>
      </c>
      <c r="AA10" s="276">
        <v>11.432112016392642</v>
      </c>
      <c r="AB10" s="23">
        <v>586437</v>
      </c>
      <c r="AC10" s="263">
        <v>28.61086988339757</v>
      </c>
      <c r="AD10" s="23">
        <v>28568</v>
      </c>
      <c r="AE10" s="263">
        <v>1.393764941210909</v>
      </c>
      <c r="AF10" s="23">
        <v>276052</v>
      </c>
      <c r="AG10" s="263">
        <v>13.467922134946578</v>
      </c>
    </row>
    <row r="11" spans="1:33" ht="15" customHeight="1">
      <c r="A11" s="343" t="s">
        <v>289</v>
      </c>
      <c r="B11" s="95">
        <v>36</v>
      </c>
      <c r="C11" s="277">
        <v>1156</v>
      </c>
      <c r="D11" s="27">
        <v>380</v>
      </c>
      <c r="E11" s="27">
        <v>776</v>
      </c>
      <c r="F11" s="27">
        <v>803</v>
      </c>
      <c r="G11" s="23">
        <v>20415</v>
      </c>
      <c r="H11" s="23">
        <v>10526</v>
      </c>
      <c r="I11" s="23">
        <v>9889</v>
      </c>
      <c r="J11" s="23">
        <v>1783</v>
      </c>
      <c r="K11" s="23">
        <v>1639</v>
      </c>
      <c r="L11" s="23">
        <v>1857</v>
      </c>
      <c r="M11" s="23">
        <v>1715</v>
      </c>
      <c r="N11" s="23">
        <v>1738</v>
      </c>
      <c r="O11" s="23">
        <v>1683</v>
      </c>
      <c r="P11" s="23">
        <v>1686</v>
      </c>
      <c r="Q11" s="23">
        <v>1635</v>
      </c>
      <c r="R11" s="23">
        <v>1744</v>
      </c>
      <c r="S11" s="209">
        <v>1602</v>
      </c>
      <c r="T11" s="209">
        <v>1718</v>
      </c>
      <c r="U11" s="23">
        <v>1615</v>
      </c>
      <c r="V11" s="23">
        <v>921</v>
      </c>
      <c r="W11" s="80" t="s">
        <v>289</v>
      </c>
      <c r="X11" s="263">
        <v>17.660034602076124</v>
      </c>
      <c r="Y11" s="23">
        <v>233825</v>
      </c>
      <c r="Z11" s="263">
        <v>100</v>
      </c>
      <c r="AA11" s="263">
        <v>11.453588048003919</v>
      </c>
      <c r="AB11" s="23">
        <v>586437</v>
      </c>
      <c r="AC11" s="263">
        <v>28.725789860396766</v>
      </c>
      <c r="AD11" s="23">
        <v>28568</v>
      </c>
      <c r="AE11" s="263">
        <v>1.3993632133235365</v>
      </c>
      <c r="AF11" s="23">
        <v>276052</v>
      </c>
      <c r="AG11" s="263">
        <v>13.522018123928484</v>
      </c>
    </row>
    <row r="12" spans="1:33" ht="15" customHeight="1">
      <c r="A12" s="343" t="s">
        <v>290</v>
      </c>
      <c r="B12" s="256">
        <v>36</v>
      </c>
      <c r="C12" s="23">
        <v>1181</v>
      </c>
      <c r="D12" s="23">
        <v>399</v>
      </c>
      <c r="E12" s="23">
        <v>782</v>
      </c>
      <c r="F12" s="23">
        <v>813</v>
      </c>
      <c r="G12" s="23">
        <v>20628</v>
      </c>
      <c r="H12" s="23">
        <v>10576</v>
      </c>
      <c r="I12" s="23">
        <v>10052</v>
      </c>
      <c r="J12" s="23">
        <v>1757</v>
      </c>
      <c r="K12" s="23">
        <v>1799</v>
      </c>
      <c r="L12" s="23">
        <v>1773</v>
      </c>
      <c r="M12" s="23">
        <v>1634</v>
      </c>
      <c r="N12" s="23">
        <v>1871</v>
      </c>
      <c r="O12" s="23">
        <v>1706</v>
      </c>
      <c r="P12" s="23">
        <v>1742</v>
      </c>
      <c r="Q12" s="23">
        <v>1697</v>
      </c>
      <c r="R12" s="23">
        <v>1686</v>
      </c>
      <c r="S12" s="209">
        <v>1618</v>
      </c>
      <c r="T12" s="209">
        <v>1747</v>
      </c>
      <c r="U12" s="23">
        <v>1598</v>
      </c>
      <c r="V12" s="23">
        <v>1044</v>
      </c>
      <c r="W12" s="80" t="s">
        <v>290</v>
      </c>
      <c r="X12" s="263">
        <f>G12/C12</f>
        <v>17.466553767993226</v>
      </c>
      <c r="Y12" s="23">
        <v>233825</v>
      </c>
      <c r="Z12" s="263">
        <v>100</v>
      </c>
      <c r="AA12" s="263">
        <v>11.335320923017258</v>
      </c>
      <c r="AB12" s="23">
        <v>586437</v>
      </c>
      <c r="AC12" s="263">
        <v>28.42917393833624</v>
      </c>
      <c r="AD12" s="23">
        <v>28568</v>
      </c>
      <c r="AE12" s="263">
        <v>1.3849137095210393</v>
      </c>
      <c r="AF12" s="23">
        <v>276111</v>
      </c>
      <c r="AG12" s="263">
        <v>13.385253054101222</v>
      </c>
    </row>
    <row r="13" spans="1:33" s="242" customFormat="1" ht="15" customHeight="1">
      <c r="A13" s="344" t="s">
        <v>291</v>
      </c>
      <c r="B13" s="140">
        <v>36</v>
      </c>
      <c r="C13" s="97">
        <f>SUM(D13:E13)</f>
        <v>1149</v>
      </c>
      <c r="D13" s="97">
        <f>SUM(D15:D50)</f>
        <v>386</v>
      </c>
      <c r="E13" s="97">
        <f>SUM(E15:E50)</f>
        <v>763</v>
      </c>
      <c r="F13" s="97">
        <f>SUM(F15:F50)</f>
        <v>834</v>
      </c>
      <c r="G13" s="97">
        <f>SUM(H13:I13)</f>
        <v>20716</v>
      </c>
      <c r="H13" s="97">
        <f>SUM(J13,L13,N13,P13,R13,T13)</f>
        <v>10590</v>
      </c>
      <c r="I13" s="97">
        <f>SUM(K13,M13,O13,Q13,S13,U13)</f>
        <v>10126</v>
      </c>
      <c r="J13" s="97">
        <f>SUM(J15:J50)</f>
        <v>1812</v>
      </c>
      <c r="K13" s="97">
        <f aca="true" t="shared" si="0" ref="K13:Y13">SUM(K15:K50)</f>
        <v>1698</v>
      </c>
      <c r="L13" s="97">
        <f t="shared" si="0"/>
        <v>1761</v>
      </c>
      <c r="M13" s="97">
        <f t="shared" si="0"/>
        <v>1785</v>
      </c>
      <c r="N13" s="97">
        <f t="shared" si="0"/>
        <v>1762</v>
      </c>
      <c r="O13" s="97">
        <f t="shared" si="0"/>
        <v>1628</v>
      </c>
      <c r="P13" s="97">
        <f t="shared" si="0"/>
        <v>1866</v>
      </c>
      <c r="Q13" s="97">
        <f t="shared" si="0"/>
        <v>1705</v>
      </c>
      <c r="R13" s="97">
        <f t="shared" si="0"/>
        <v>1729</v>
      </c>
      <c r="S13" s="24">
        <f t="shared" si="0"/>
        <v>1684</v>
      </c>
      <c r="T13" s="97">
        <f>SUM(T15:T50)</f>
        <v>1660</v>
      </c>
      <c r="U13" s="97">
        <f>SUM(U15:U50)</f>
        <v>1626</v>
      </c>
      <c r="V13" s="97">
        <f>SUM(V15:V50)</f>
        <v>1163</v>
      </c>
      <c r="W13" s="351" t="s">
        <v>291</v>
      </c>
      <c r="X13" s="278">
        <f>G13/C13</f>
        <v>18.029590948651002</v>
      </c>
      <c r="Y13" s="97">
        <f t="shared" si="0"/>
        <v>234277</v>
      </c>
      <c r="Z13" s="269">
        <f>AVERAGE(Z15:Z50)</f>
        <v>100</v>
      </c>
      <c r="AA13" s="269">
        <f>Y13/G13</f>
        <v>11.308988221664414</v>
      </c>
      <c r="AB13" s="97">
        <f>SUM(AB15:AB50)</f>
        <v>586437</v>
      </c>
      <c r="AC13" s="269">
        <f>AB13/G13</f>
        <v>28.308408959258543</v>
      </c>
      <c r="AD13" s="97">
        <f>SUM(AD15:AD50)</f>
        <v>28568</v>
      </c>
      <c r="AE13" s="269">
        <f>AD13/G13</f>
        <v>1.3790307009075111</v>
      </c>
      <c r="AF13" s="97">
        <f>SUM(AF15:AF50)</f>
        <v>276111</v>
      </c>
      <c r="AG13" s="268">
        <f>AF13/G13</f>
        <v>13.328393512261055</v>
      </c>
    </row>
    <row r="14" spans="1:33" ht="15" customHeight="1">
      <c r="A14" s="27"/>
      <c r="B14" s="271"/>
      <c r="C14" s="180"/>
      <c r="D14" s="180"/>
      <c r="E14" s="180"/>
      <c r="F14" s="180"/>
      <c r="G14" s="180"/>
      <c r="H14" s="180"/>
      <c r="I14" s="180"/>
      <c r="J14" s="267"/>
      <c r="K14" s="267"/>
      <c r="L14" s="267"/>
      <c r="M14" s="267"/>
      <c r="N14" s="267"/>
      <c r="O14" s="267"/>
      <c r="P14" s="267"/>
      <c r="Q14" s="267"/>
      <c r="R14" s="267"/>
      <c r="S14" s="256"/>
      <c r="T14" s="347"/>
      <c r="U14" s="279"/>
      <c r="V14" s="280"/>
      <c r="W14" s="178"/>
      <c r="X14" s="278"/>
      <c r="Y14" s="23"/>
      <c r="Z14" s="263"/>
      <c r="AA14" s="193"/>
      <c r="AB14" s="23"/>
      <c r="AC14" s="193"/>
      <c r="AD14" s="23"/>
      <c r="AE14" s="193"/>
      <c r="AF14" s="23"/>
      <c r="AG14" s="263"/>
    </row>
    <row r="15" spans="1:33" ht="15" customHeight="1">
      <c r="A15" s="257" t="s">
        <v>47</v>
      </c>
      <c r="B15" s="9" t="s">
        <v>2</v>
      </c>
      <c r="C15" s="97">
        <f>SUM(D15:E15)</f>
        <v>22</v>
      </c>
      <c r="D15" s="405">
        <v>10</v>
      </c>
      <c r="E15" s="405">
        <v>12</v>
      </c>
      <c r="F15" s="256">
        <v>15</v>
      </c>
      <c r="G15" s="97">
        <f>SUM(H15:I15)</f>
        <v>267</v>
      </c>
      <c r="H15" s="97">
        <f aca="true" t="shared" si="1" ref="H15:H50">SUM(J15,L15,N15,P15,R15,T15)</f>
        <v>127</v>
      </c>
      <c r="I15" s="97">
        <f aca="true" t="shared" si="2" ref="I15:I50">SUM(K15,M15,O15,Q15,S15,U15)</f>
        <v>140</v>
      </c>
      <c r="J15" s="256">
        <v>20</v>
      </c>
      <c r="K15" s="256">
        <v>21</v>
      </c>
      <c r="L15" s="256">
        <v>18</v>
      </c>
      <c r="M15" s="256">
        <v>24</v>
      </c>
      <c r="N15" s="256">
        <v>29</v>
      </c>
      <c r="O15" s="256">
        <v>18</v>
      </c>
      <c r="P15" s="256">
        <v>25</v>
      </c>
      <c r="Q15" s="256">
        <v>18</v>
      </c>
      <c r="R15" s="256">
        <v>24</v>
      </c>
      <c r="S15" s="256">
        <v>23</v>
      </c>
      <c r="T15" s="406">
        <v>11</v>
      </c>
      <c r="U15" s="407">
        <v>36</v>
      </c>
      <c r="V15" s="407">
        <v>19</v>
      </c>
      <c r="W15" s="208" t="s">
        <v>47</v>
      </c>
      <c r="X15" s="278">
        <f aca="true" t="shared" si="3" ref="X15:X50">G15/C15</f>
        <v>12.136363636363637</v>
      </c>
      <c r="Y15" s="256">
        <v>4477</v>
      </c>
      <c r="Z15" s="390">
        <v>100</v>
      </c>
      <c r="AA15" s="269">
        <f aca="true" t="shared" si="4" ref="AA15:AA50">Y15/G15</f>
        <v>16.767790262172284</v>
      </c>
      <c r="AB15" s="256">
        <v>8378</v>
      </c>
      <c r="AC15" s="269">
        <f aca="true" t="shared" si="5" ref="AC15:AC50">AB15/G15</f>
        <v>31.378277153558052</v>
      </c>
      <c r="AD15" s="256">
        <v>766</v>
      </c>
      <c r="AE15" s="269">
        <f aca="true" t="shared" si="6" ref="AE15:AE50">AD15/G15</f>
        <v>2.8689138576779025</v>
      </c>
      <c r="AF15" s="256">
        <v>4213</v>
      </c>
      <c r="AG15" s="268">
        <f aca="true" t="shared" si="7" ref="AG15:AG50">AF15/G15</f>
        <v>15.779026217228465</v>
      </c>
    </row>
    <row r="16" spans="1:33" ht="15" customHeight="1">
      <c r="A16" s="257" t="s">
        <v>48</v>
      </c>
      <c r="B16" s="9" t="s">
        <v>3</v>
      </c>
      <c r="C16" s="97">
        <f aca="true" t="shared" si="8" ref="C16:C50">SUM(D16:E16)</f>
        <v>29</v>
      </c>
      <c r="D16" s="405">
        <v>9</v>
      </c>
      <c r="E16" s="405">
        <v>20</v>
      </c>
      <c r="F16" s="256">
        <v>20</v>
      </c>
      <c r="G16" s="97">
        <f aca="true" t="shared" si="9" ref="G16:G50">SUM(H16:I16)</f>
        <v>349</v>
      </c>
      <c r="H16" s="97">
        <f t="shared" si="1"/>
        <v>193</v>
      </c>
      <c r="I16" s="97">
        <f t="shared" si="2"/>
        <v>156</v>
      </c>
      <c r="J16" s="256">
        <v>28</v>
      </c>
      <c r="K16" s="256">
        <v>21</v>
      </c>
      <c r="L16" s="256">
        <v>35</v>
      </c>
      <c r="M16" s="256">
        <v>32</v>
      </c>
      <c r="N16" s="256">
        <v>33</v>
      </c>
      <c r="O16" s="256">
        <v>22</v>
      </c>
      <c r="P16" s="256">
        <v>35</v>
      </c>
      <c r="Q16" s="256">
        <v>31</v>
      </c>
      <c r="R16" s="256">
        <v>42</v>
      </c>
      <c r="S16" s="256">
        <v>26</v>
      </c>
      <c r="T16" s="406">
        <v>20</v>
      </c>
      <c r="U16" s="407">
        <v>24</v>
      </c>
      <c r="V16" s="407">
        <v>47</v>
      </c>
      <c r="W16" s="208" t="s">
        <v>48</v>
      </c>
      <c r="X16" s="278">
        <f t="shared" si="3"/>
        <v>12.03448275862069</v>
      </c>
      <c r="Y16" s="256">
        <v>6283</v>
      </c>
      <c r="Z16" s="390">
        <v>100</v>
      </c>
      <c r="AA16" s="269">
        <f t="shared" si="4"/>
        <v>18.002865329512893</v>
      </c>
      <c r="AB16" s="256">
        <v>13416</v>
      </c>
      <c r="AC16" s="269">
        <f t="shared" si="5"/>
        <v>38.44126074498568</v>
      </c>
      <c r="AD16" s="256">
        <v>721</v>
      </c>
      <c r="AE16" s="269">
        <f t="shared" si="6"/>
        <v>2.0659025787965617</v>
      </c>
      <c r="AF16" s="256">
        <v>5799</v>
      </c>
      <c r="AG16" s="268">
        <f t="shared" si="7"/>
        <v>16.616045845272208</v>
      </c>
    </row>
    <row r="17" spans="1:33" ht="15" customHeight="1">
      <c r="A17" s="257" t="s">
        <v>49</v>
      </c>
      <c r="B17" s="9" t="s">
        <v>3</v>
      </c>
      <c r="C17" s="97">
        <f t="shared" si="8"/>
        <v>27</v>
      </c>
      <c r="D17" s="405">
        <v>9</v>
      </c>
      <c r="E17" s="405">
        <v>18</v>
      </c>
      <c r="F17" s="256">
        <v>20</v>
      </c>
      <c r="G17" s="97">
        <f t="shared" si="9"/>
        <v>484</v>
      </c>
      <c r="H17" s="97">
        <f t="shared" si="1"/>
        <v>256</v>
      </c>
      <c r="I17" s="97">
        <f t="shared" si="2"/>
        <v>228</v>
      </c>
      <c r="J17" s="256">
        <v>40</v>
      </c>
      <c r="K17" s="256">
        <v>42</v>
      </c>
      <c r="L17" s="256">
        <v>37</v>
      </c>
      <c r="M17" s="256">
        <v>35</v>
      </c>
      <c r="N17" s="256">
        <v>40</v>
      </c>
      <c r="O17" s="256">
        <v>45</v>
      </c>
      <c r="P17" s="256">
        <v>47</v>
      </c>
      <c r="Q17" s="256">
        <v>29</v>
      </c>
      <c r="R17" s="256">
        <v>42</v>
      </c>
      <c r="S17" s="256">
        <v>40</v>
      </c>
      <c r="T17" s="406">
        <v>50</v>
      </c>
      <c r="U17" s="407">
        <v>37</v>
      </c>
      <c r="V17" s="407">
        <v>31</v>
      </c>
      <c r="W17" s="208" t="s">
        <v>49</v>
      </c>
      <c r="X17" s="278">
        <f t="shared" si="3"/>
        <v>17.925925925925927</v>
      </c>
      <c r="Y17" s="256">
        <v>5641</v>
      </c>
      <c r="Z17" s="390">
        <v>100</v>
      </c>
      <c r="AA17" s="269">
        <f t="shared" si="4"/>
        <v>11.65495867768595</v>
      </c>
      <c r="AB17" s="256">
        <v>8790</v>
      </c>
      <c r="AC17" s="269">
        <f t="shared" si="5"/>
        <v>18.16115702479339</v>
      </c>
      <c r="AD17" s="256">
        <v>759</v>
      </c>
      <c r="AE17" s="269">
        <f t="shared" si="6"/>
        <v>1.5681818181818181</v>
      </c>
      <c r="AF17" s="256">
        <v>5899</v>
      </c>
      <c r="AG17" s="268">
        <f t="shared" si="7"/>
        <v>12.188016528925619</v>
      </c>
    </row>
    <row r="18" spans="1:33" ht="15" customHeight="1">
      <c r="A18" s="257" t="s">
        <v>50</v>
      </c>
      <c r="B18" s="9" t="s">
        <v>3</v>
      </c>
      <c r="C18" s="97">
        <f t="shared" si="8"/>
        <v>22</v>
      </c>
      <c r="D18" s="405">
        <v>11</v>
      </c>
      <c r="E18" s="405">
        <v>11</v>
      </c>
      <c r="F18" s="256">
        <v>15</v>
      </c>
      <c r="G18" s="97">
        <f t="shared" si="9"/>
        <v>289</v>
      </c>
      <c r="H18" s="97">
        <f t="shared" si="1"/>
        <v>140</v>
      </c>
      <c r="I18" s="97">
        <f t="shared" si="2"/>
        <v>149</v>
      </c>
      <c r="J18" s="256">
        <v>22</v>
      </c>
      <c r="K18" s="256">
        <v>28</v>
      </c>
      <c r="L18" s="256">
        <v>25</v>
      </c>
      <c r="M18" s="256">
        <v>28</v>
      </c>
      <c r="N18" s="256">
        <v>25</v>
      </c>
      <c r="O18" s="256">
        <v>24</v>
      </c>
      <c r="P18" s="256">
        <v>24</v>
      </c>
      <c r="Q18" s="256">
        <v>24</v>
      </c>
      <c r="R18" s="256">
        <v>25</v>
      </c>
      <c r="S18" s="256">
        <v>24</v>
      </c>
      <c r="T18" s="406">
        <v>19</v>
      </c>
      <c r="U18" s="407">
        <v>21</v>
      </c>
      <c r="V18" s="407">
        <v>19</v>
      </c>
      <c r="W18" s="208" t="s">
        <v>50</v>
      </c>
      <c r="X18" s="278">
        <f t="shared" si="3"/>
        <v>13.136363636363637</v>
      </c>
      <c r="Y18" s="256">
        <v>5838</v>
      </c>
      <c r="Z18" s="390">
        <v>100</v>
      </c>
      <c r="AA18" s="269">
        <f t="shared" si="4"/>
        <v>20.20069204152249</v>
      </c>
      <c r="AB18" s="256">
        <v>12342</v>
      </c>
      <c r="AC18" s="269">
        <f t="shared" si="5"/>
        <v>42.705882352941174</v>
      </c>
      <c r="AD18" s="256">
        <v>775</v>
      </c>
      <c r="AE18" s="269">
        <f t="shared" si="6"/>
        <v>2.6816608996539792</v>
      </c>
      <c r="AF18" s="256">
        <v>6630</v>
      </c>
      <c r="AG18" s="268">
        <f t="shared" si="7"/>
        <v>22.941176470588236</v>
      </c>
    </row>
    <row r="19" spans="1:33" ht="15" customHeight="1">
      <c r="A19" s="257" t="s">
        <v>51</v>
      </c>
      <c r="B19" s="9" t="s">
        <v>3</v>
      </c>
      <c r="C19" s="97">
        <f t="shared" si="8"/>
        <v>43</v>
      </c>
      <c r="D19" s="405">
        <v>15</v>
      </c>
      <c r="E19" s="405">
        <v>28</v>
      </c>
      <c r="F19" s="256">
        <v>31</v>
      </c>
      <c r="G19" s="97">
        <f t="shared" si="9"/>
        <v>797</v>
      </c>
      <c r="H19" s="97">
        <f t="shared" si="1"/>
        <v>401</v>
      </c>
      <c r="I19" s="97">
        <f t="shared" si="2"/>
        <v>396</v>
      </c>
      <c r="J19" s="256">
        <v>84</v>
      </c>
      <c r="K19" s="256">
        <v>73</v>
      </c>
      <c r="L19" s="256">
        <v>64</v>
      </c>
      <c r="M19" s="256">
        <v>73</v>
      </c>
      <c r="N19" s="256">
        <v>71</v>
      </c>
      <c r="O19" s="256">
        <v>65</v>
      </c>
      <c r="P19" s="256">
        <v>59</v>
      </c>
      <c r="Q19" s="256">
        <v>62</v>
      </c>
      <c r="R19" s="256">
        <v>62</v>
      </c>
      <c r="S19" s="256">
        <v>75</v>
      </c>
      <c r="T19" s="406">
        <v>61</v>
      </c>
      <c r="U19" s="407">
        <v>48</v>
      </c>
      <c r="V19" s="407">
        <v>45</v>
      </c>
      <c r="W19" s="208" t="s">
        <v>51</v>
      </c>
      <c r="X19" s="278">
        <f t="shared" si="3"/>
        <v>18.53488372093023</v>
      </c>
      <c r="Y19" s="256">
        <v>5978</v>
      </c>
      <c r="Z19" s="390">
        <v>100</v>
      </c>
      <c r="AA19" s="269">
        <f t="shared" si="4"/>
        <v>7.500627352572145</v>
      </c>
      <c r="AB19" s="256">
        <v>12680</v>
      </c>
      <c r="AC19" s="269">
        <f t="shared" si="5"/>
        <v>15.909661229611041</v>
      </c>
      <c r="AD19" s="256">
        <v>755</v>
      </c>
      <c r="AE19" s="269">
        <f t="shared" si="6"/>
        <v>0.9473023839397742</v>
      </c>
      <c r="AF19" s="256">
        <v>7315</v>
      </c>
      <c r="AG19" s="268">
        <f t="shared" si="7"/>
        <v>9.178168130489334</v>
      </c>
    </row>
    <row r="20" spans="1:33" ht="15" customHeight="1">
      <c r="A20" s="257" t="s">
        <v>52</v>
      </c>
      <c r="B20" s="9" t="s">
        <v>3</v>
      </c>
      <c r="C20" s="97">
        <f t="shared" si="8"/>
        <v>22</v>
      </c>
      <c r="D20" s="405">
        <v>7</v>
      </c>
      <c r="E20" s="405">
        <v>15</v>
      </c>
      <c r="F20" s="256">
        <v>14</v>
      </c>
      <c r="G20" s="97">
        <f t="shared" si="9"/>
        <v>276</v>
      </c>
      <c r="H20" s="97">
        <f t="shared" si="1"/>
        <v>139</v>
      </c>
      <c r="I20" s="97">
        <f t="shared" si="2"/>
        <v>137</v>
      </c>
      <c r="J20" s="256">
        <v>21</v>
      </c>
      <c r="K20" s="256">
        <v>28</v>
      </c>
      <c r="L20" s="256">
        <v>16</v>
      </c>
      <c r="M20" s="256">
        <v>24</v>
      </c>
      <c r="N20" s="256">
        <v>26</v>
      </c>
      <c r="O20" s="256">
        <v>16</v>
      </c>
      <c r="P20" s="256">
        <v>23</v>
      </c>
      <c r="Q20" s="256">
        <v>30</v>
      </c>
      <c r="R20" s="256">
        <v>21</v>
      </c>
      <c r="S20" s="256">
        <v>17</v>
      </c>
      <c r="T20" s="406">
        <v>32</v>
      </c>
      <c r="U20" s="407">
        <v>22</v>
      </c>
      <c r="V20" s="407">
        <v>33</v>
      </c>
      <c r="W20" s="208" t="s">
        <v>52</v>
      </c>
      <c r="X20" s="278">
        <f t="shared" si="3"/>
        <v>12.545454545454545</v>
      </c>
      <c r="Y20" s="256">
        <v>5635</v>
      </c>
      <c r="Z20" s="390">
        <v>100</v>
      </c>
      <c r="AA20" s="269">
        <f t="shared" si="4"/>
        <v>20.416666666666668</v>
      </c>
      <c r="AB20" s="256">
        <v>15945</v>
      </c>
      <c r="AC20" s="269">
        <f t="shared" si="5"/>
        <v>57.77173913043478</v>
      </c>
      <c r="AD20" s="256">
        <v>756</v>
      </c>
      <c r="AE20" s="269">
        <f t="shared" si="6"/>
        <v>2.739130434782609</v>
      </c>
      <c r="AF20" s="256">
        <v>8280</v>
      </c>
      <c r="AG20" s="268">
        <f t="shared" si="7"/>
        <v>30</v>
      </c>
    </row>
    <row r="21" spans="1:33" ht="15" customHeight="1">
      <c r="A21" s="257" t="s">
        <v>53</v>
      </c>
      <c r="B21" s="9" t="s">
        <v>3</v>
      </c>
      <c r="C21" s="97">
        <f t="shared" si="8"/>
        <v>35</v>
      </c>
      <c r="D21" s="405">
        <v>12</v>
      </c>
      <c r="E21" s="405">
        <v>23</v>
      </c>
      <c r="F21" s="256">
        <v>27</v>
      </c>
      <c r="G21" s="97">
        <f t="shared" si="9"/>
        <v>760</v>
      </c>
      <c r="H21" s="97">
        <f t="shared" si="1"/>
        <v>396</v>
      </c>
      <c r="I21" s="97">
        <f t="shared" si="2"/>
        <v>364</v>
      </c>
      <c r="J21" s="256">
        <v>69</v>
      </c>
      <c r="K21" s="256">
        <v>70</v>
      </c>
      <c r="L21" s="256">
        <v>57</v>
      </c>
      <c r="M21" s="256">
        <v>70</v>
      </c>
      <c r="N21" s="256">
        <v>61</v>
      </c>
      <c r="O21" s="256">
        <v>49</v>
      </c>
      <c r="P21" s="256">
        <v>73</v>
      </c>
      <c r="Q21" s="256">
        <v>72</v>
      </c>
      <c r="R21" s="256">
        <v>64</v>
      </c>
      <c r="S21" s="256">
        <v>46</v>
      </c>
      <c r="T21" s="406">
        <v>72</v>
      </c>
      <c r="U21" s="407">
        <v>57</v>
      </c>
      <c r="V21" s="407">
        <v>29</v>
      </c>
      <c r="W21" s="208" t="s">
        <v>53</v>
      </c>
      <c r="X21" s="278">
        <f t="shared" si="3"/>
        <v>21.714285714285715</v>
      </c>
      <c r="Y21" s="256">
        <v>6257</v>
      </c>
      <c r="Z21" s="390">
        <v>100</v>
      </c>
      <c r="AA21" s="269">
        <f t="shared" si="4"/>
        <v>8.232894736842105</v>
      </c>
      <c r="AB21" s="256">
        <v>14252</v>
      </c>
      <c r="AC21" s="269">
        <f t="shared" si="5"/>
        <v>18.75263157894737</v>
      </c>
      <c r="AD21" s="256">
        <v>755</v>
      </c>
      <c r="AE21" s="269">
        <f t="shared" si="6"/>
        <v>0.993421052631579</v>
      </c>
      <c r="AF21" s="256">
        <v>4562</v>
      </c>
      <c r="AG21" s="268">
        <f t="shared" si="7"/>
        <v>6.002631578947368</v>
      </c>
    </row>
    <row r="22" spans="1:33" ht="15" customHeight="1">
      <c r="A22" s="257" t="s">
        <v>54</v>
      </c>
      <c r="B22" s="9" t="s">
        <v>3</v>
      </c>
      <c r="C22" s="97">
        <f t="shared" si="8"/>
        <v>46</v>
      </c>
      <c r="D22" s="405">
        <v>15</v>
      </c>
      <c r="E22" s="405">
        <v>31</v>
      </c>
      <c r="F22" s="256">
        <v>33</v>
      </c>
      <c r="G22" s="97">
        <f t="shared" si="9"/>
        <v>934</v>
      </c>
      <c r="H22" s="97">
        <f t="shared" si="1"/>
        <v>487</v>
      </c>
      <c r="I22" s="97">
        <f t="shared" si="2"/>
        <v>447</v>
      </c>
      <c r="J22" s="256">
        <v>83</v>
      </c>
      <c r="K22" s="256">
        <v>72</v>
      </c>
      <c r="L22" s="256">
        <v>95</v>
      </c>
      <c r="M22" s="256">
        <v>78</v>
      </c>
      <c r="N22" s="256">
        <v>80</v>
      </c>
      <c r="O22" s="256">
        <v>72</v>
      </c>
      <c r="P22" s="256">
        <v>85</v>
      </c>
      <c r="Q22" s="256">
        <v>72</v>
      </c>
      <c r="R22" s="256">
        <v>65</v>
      </c>
      <c r="S22" s="256">
        <v>74</v>
      </c>
      <c r="T22" s="406">
        <v>79</v>
      </c>
      <c r="U22" s="407">
        <v>79</v>
      </c>
      <c r="V22" s="407">
        <v>44</v>
      </c>
      <c r="W22" s="208" t="s">
        <v>54</v>
      </c>
      <c r="X22" s="278">
        <f t="shared" si="3"/>
        <v>20.304347826086957</v>
      </c>
      <c r="Y22" s="256">
        <v>7034</v>
      </c>
      <c r="Z22" s="390">
        <v>100</v>
      </c>
      <c r="AA22" s="269">
        <f t="shared" si="4"/>
        <v>7.5310492505353315</v>
      </c>
      <c r="AB22" s="256">
        <v>19361</v>
      </c>
      <c r="AC22" s="269">
        <f t="shared" si="5"/>
        <v>20.72912205567452</v>
      </c>
      <c r="AD22" s="256">
        <v>754</v>
      </c>
      <c r="AE22" s="269">
        <f t="shared" si="6"/>
        <v>0.8072805139186295</v>
      </c>
      <c r="AF22" s="256">
        <v>10189</v>
      </c>
      <c r="AG22" s="268">
        <f t="shared" si="7"/>
        <v>10.908993576017131</v>
      </c>
    </row>
    <row r="23" spans="1:33" ht="15" customHeight="1">
      <c r="A23" s="257" t="s">
        <v>55</v>
      </c>
      <c r="B23" s="9" t="s">
        <v>3</v>
      </c>
      <c r="C23" s="97">
        <f t="shared" si="8"/>
        <v>46</v>
      </c>
      <c r="D23" s="405">
        <v>15</v>
      </c>
      <c r="E23" s="405">
        <v>31</v>
      </c>
      <c r="F23" s="256">
        <v>34</v>
      </c>
      <c r="G23" s="97">
        <f t="shared" si="9"/>
        <v>993</v>
      </c>
      <c r="H23" s="97">
        <f t="shared" si="1"/>
        <v>527</v>
      </c>
      <c r="I23" s="97">
        <f t="shared" si="2"/>
        <v>466</v>
      </c>
      <c r="J23" s="256">
        <v>84</v>
      </c>
      <c r="K23" s="256">
        <v>75</v>
      </c>
      <c r="L23" s="256">
        <v>83</v>
      </c>
      <c r="M23" s="256">
        <v>81</v>
      </c>
      <c r="N23" s="256">
        <v>98</v>
      </c>
      <c r="O23" s="256">
        <v>76</v>
      </c>
      <c r="P23" s="256">
        <v>87</v>
      </c>
      <c r="Q23" s="256">
        <v>69</v>
      </c>
      <c r="R23" s="256">
        <v>100</v>
      </c>
      <c r="S23" s="256">
        <v>84</v>
      </c>
      <c r="T23" s="406">
        <v>75</v>
      </c>
      <c r="U23" s="407">
        <v>81</v>
      </c>
      <c r="V23" s="407">
        <v>35</v>
      </c>
      <c r="W23" s="208" t="s">
        <v>55</v>
      </c>
      <c r="X23" s="278">
        <f t="shared" si="3"/>
        <v>21.58695652173913</v>
      </c>
      <c r="Y23" s="256">
        <v>6773</v>
      </c>
      <c r="Z23" s="390">
        <v>100</v>
      </c>
      <c r="AA23" s="269">
        <f t="shared" si="4"/>
        <v>6.8207452165156095</v>
      </c>
      <c r="AB23" s="256">
        <v>16392</v>
      </c>
      <c r="AC23" s="269">
        <f t="shared" si="5"/>
        <v>16.507552870090635</v>
      </c>
      <c r="AD23" s="256">
        <v>822</v>
      </c>
      <c r="AE23" s="269">
        <f t="shared" si="6"/>
        <v>0.8277945619335347</v>
      </c>
      <c r="AF23" s="256">
        <v>8625</v>
      </c>
      <c r="AG23" s="268">
        <f t="shared" si="7"/>
        <v>8.685800604229607</v>
      </c>
    </row>
    <row r="24" spans="1:33" ht="15" customHeight="1">
      <c r="A24" s="257" t="s">
        <v>56</v>
      </c>
      <c r="B24" s="9" t="s">
        <v>3</v>
      </c>
      <c r="C24" s="97">
        <f t="shared" si="8"/>
        <v>41</v>
      </c>
      <c r="D24" s="405">
        <v>15</v>
      </c>
      <c r="E24" s="405">
        <v>26</v>
      </c>
      <c r="F24" s="256">
        <v>31</v>
      </c>
      <c r="G24" s="97">
        <f t="shared" si="9"/>
        <v>839</v>
      </c>
      <c r="H24" s="97">
        <f t="shared" si="1"/>
        <v>424</v>
      </c>
      <c r="I24" s="97">
        <f t="shared" si="2"/>
        <v>415</v>
      </c>
      <c r="J24" s="256">
        <v>64</v>
      </c>
      <c r="K24" s="256">
        <v>67</v>
      </c>
      <c r="L24" s="256">
        <v>63</v>
      </c>
      <c r="M24" s="256">
        <v>85</v>
      </c>
      <c r="N24" s="256">
        <v>81</v>
      </c>
      <c r="O24" s="256">
        <v>66</v>
      </c>
      <c r="P24" s="256">
        <v>81</v>
      </c>
      <c r="Q24" s="256">
        <v>60</v>
      </c>
      <c r="R24" s="256">
        <v>65</v>
      </c>
      <c r="S24" s="256">
        <v>76</v>
      </c>
      <c r="T24" s="406">
        <v>70</v>
      </c>
      <c r="U24" s="407">
        <v>61</v>
      </c>
      <c r="V24" s="407">
        <v>32</v>
      </c>
      <c r="W24" s="208" t="s">
        <v>56</v>
      </c>
      <c r="X24" s="278">
        <f t="shared" si="3"/>
        <v>20.463414634146343</v>
      </c>
      <c r="Y24" s="256">
        <v>6074</v>
      </c>
      <c r="Z24" s="390">
        <v>100</v>
      </c>
      <c r="AA24" s="269">
        <f t="shared" si="4"/>
        <v>7.239570917759237</v>
      </c>
      <c r="AB24" s="256">
        <v>15065</v>
      </c>
      <c r="AC24" s="269">
        <f t="shared" si="5"/>
        <v>17.955899880810488</v>
      </c>
      <c r="AD24" s="256">
        <v>754</v>
      </c>
      <c r="AE24" s="269">
        <f t="shared" si="6"/>
        <v>0.8986889153754469</v>
      </c>
      <c r="AF24" s="256">
        <v>7438</v>
      </c>
      <c r="AG24" s="268">
        <f t="shared" si="7"/>
        <v>8.865315852205006</v>
      </c>
    </row>
    <row r="25" spans="1:33" ht="15" customHeight="1">
      <c r="A25" s="257" t="s">
        <v>57</v>
      </c>
      <c r="B25" s="9" t="s">
        <v>3</v>
      </c>
      <c r="C25" s="97">
        <f t="shared" si="8"/>
        <v>30</v>
      </c>
      <c r="D25" s="405">
        <v>11</v>
      </c>
      <c r="E25" s="405">
        <v>19</v>
      </c>
      <c r="F25" s="256">
        <v>23</v>
      </c>
      <c r="G25" s="97">
        <f t="shared" si="9"/>
        <v>630</v>
      </c>
      <c r="H25" s="97">
        <f t="shared" si="1"/>
        <v>336</v>
      </c>
      <c r="I25" s="97">
        <f t="shared" si="2"/>
        <v>294</v>
      </c>
      <c r="J25" s="256">
        <v>54</v>
      </c>
      <c r="K25" s="256">
        <v>45</v>
      </c>
      <c r="L25" s="256">
        <v>50</v>
      </c>
      <c r="M25" s="256">
        <v>48</v>
      </c>
      <c r="N25" s="256">
        <v>57</v>
      </c>
      <c r="O25" s="256">
        <v>65</v>
      </c>
      <c r="P25" s="256">
        <v>59</v>
      </c>
      <c r="Q25" s="256">
        <v>45</v>
      </c>
      <c r="R25" s="256">
        <v>54</v>
      </c>
      <c r="S25" s="256">
        <v>48</v>
      </c>
      <c r="T25" s="406">
        <v>62</v>
      </c>
      <c r="U25" s="407">
        <v>43</v>
      </c>
      <c r="V25" s="407">
        <v>26</v>
      </c>
      <c r="W25" s="208" t="s">
        <v>57</v>
      </c>
      <c r="X25" s="278">
        <f t="shared" si="3"/>
        <v>21</v>
      </c>
      <c r="Y25" s="256">
        <v>6201</v>
      </c>
      <c r="Z25" s="390">
        <v>100</v>
      </c>
      <c r="AA25" s="269">
        <f t="shared" si="4"/>
        <v>9.842857142857143</v>
      </c>
      <c r="AB25" s="256">
        <v>14288</v>
      </c>
      <c r="AC25" s="269">
        <f t="shared" si="5"/>
        <v>22.67936507936508</v>
      </c>
      <c r="AD25" s="256">
        <v>754</v>
      </c>
      <c r="AE25" s="269">
        <f t="shared" si="6"/>
        <v>1.1968253968253968</v>
      </c>
      <c r="AF25" s="256">
        <v>7669</v>
      </c>
      <c r="AG25" s="268">
        <f t="shared" si="7"/>
        <v>12.173015873015872</v>
      </c>
    </row>
    <row r="26" spans="1:33" ht="15" customHeight="1">
      <c r="A26" s="257" t="s">
        <v>58</v>
      </c>
      <c r="B26" s="9" t="s">
        <v>3</v>
      </c>
      <c r="C26" s="97">
        <f t="shared" si="8"/>
        <v>28</v>
      </c>
      <c r="D26" s="405">
        <v>6</v>
      </c>
      <c r="E26" s="405">
        <v>22</v>
      </c>
      <c r="F26" s="256">
        <v>22</v>
      </c>
      <c r="G26" s="97">
        <f t="shared" si="9"/>
        <v>573</v>
      </c>
      <c r="H26" s="97">
        <f t="shared" si="1"/>
        <v>279</v>
      </c>
      <c r="I26" s="97">
        <f t="shared" si="2"/>
        <v>294</v>
      </c>
      <c r="J26" s="256">
        <v>32</v>
      </c>
      <c r="K26" s="256">
        <v>43</v>
      </c>
      <c r="L26" s="256">
        <v>46</v>
      </c>
      <c r="M26" s="256">
        <v>55</v>
      </c>
      <c r="N26" s="256">
        <v>35</v>
      </c>
      <c r="O26" s="256">
        <v>42</v>
      </c>
      <c r="P26" s="256">
        <v>51</v>
      </c>
      <c r="Q26" s="256">
        <v>52</v>
      </c>
      <c r="R26" s="256">
        <v>60</v>
      </c>
      <c r="S26" s="256">
        <v>56</v>
      </c>
      <c r="T26" s="406">
        <v>55</v>
      </c>
      <c r="U26" s="407">
        <v>46</v>
      </c>
      <c r="V26" s="407">
        <v>35</v>
      </c>
      <c r="W26" s="208" t="s">
        <v>58</v>
      </c>
      <c r="X26" s="278">
        <f t="shared" si="3"/>
        <v>20.464285714285715</v>
      </c>
      <c r="Y26" s="256">
        <v>6503</v>
      </c>
      <c r="Z26" s="390">
        <v>100</v>
      </c>
      <c r="AA26" s="269">
        <f t="shared" si="4"/>
        <v>11.349040139616056</v>
      </c>
      <c r="AB26" s="256">
        <v>15825</v>
      </c>
      <c r="AC26" s="269">
        <f t="shared" si="5"/>
        <v>27.61780104712042</v>
      </c>
      <c r="AD26" s="256">
        <v>754</v>
      </c>
      <c r="AE26" s="269">
        <f t="shared" si="6"/>
        <v>1.3158813263525306</v>
      </c>
      <c r="AF26" s="256">
        <v>9642</v>
      </c>
      <c r="AG26" s="268">
        <f t="shared" si="7"/>
        <v>16.827225130890053</v>
      </c>
    </row>
    <row r="27" spans="1:33" ht="15" customHeight="1">
      <c r="A27" s="257" t="s">
        <v>59</v>
      </c>
      <c r="B27" s="9" t="s">
        <v>3</v>
      </c>
      <c r="C27" s="97">
        <f t="shared" si="8"/>
        <v>24</v>
      </c>
      <c r="D27" s="405">
        <v>8</v>
      </c>
      <c r="E27" s="405">
        <v>16</v>
      </c>
      <c r="F27" s="256">
        <v>14</v>
      </c>
      <c r="G27" s="97">
        <f t="shared" si="9"/>
        <v>250</v>
      </c>
      <c r="H27" s="97">
        <f t="shared" si="1"/>
        <v>125</v>
      </c>
      <c r="I27" s="97">
        <f t="shared" si="2"/>
        <v>125</v>
      </c>
      <c r="J27" s="256">
        <v>23</v>
      </c>
      <c r="K27" s="256">
        <v>20</v>
      </c>
      <c r="L27" s="256">
        <v>17</v>
      </c>
      <c r="M27" s="256">
        <v>20</v>
      </c>
      <c r="N27" s="256">
        <v>19</v>
      </c>
      <c r="O27" s="256">
        <v>22</v>
      </c>
      <c r="P27" s="256">
        <v>25</v>
      </c>
      <c r="Q27" s="256">
        <v>22</v>
      </c>
      <c r="R27" s="256">
        <v>23</v>
      </c>
      <c r="S27" s="256">
        <v>21</v>
      </c>
      <c r="T27" s="406">
        <v>18</v>
      </c>
      <c r="U27" s="407">
        <v>20</v>
      </c>
      <c r="V27" s="407">
        <v>15</v>
      </c>
      <c r="W27" s="208" t="s">
        <v>59</v>
      </c>
      <c r="X27" s="278">
        <f t="shared" si="3"/>
        <v>10.416666666666666</v>
      </c>
      <c r="Y27" s="256">
        <v>8882</v>
      </c>
      <c r="Z27" s="390">
        <v>100</v>
      </c>
      <c r="AA27" s="269">
        <f t="shared" si="4"/>
        <v>35.528</v>
      </c>
      <c r="AB27" s="256">
        <v>16680</v>
      </c>
      <c r="AC27" s="269">
        <f t="shared" si="5"/>
        <v>66.72</v>
      </c>
      <c r="AD27" s="256">
        <v>1095</v>
      </c>
      <c r="AE27" s="269">
        <f t="shared" si="6"/>
        <v>4.38</v>
      </c>
      <c r="AF27" s="256">
        <v>9377</v>
      </c>
      <c r="AG27" s="268">
        <f t="shared" si="7"/>
        <v>37.508</v>
      </c>
    </row>
    <row r="28" spans="1:33" ht="15" customHeight="1">
      <c r="A28" s="257" t="s">
        <v>60</v>
      </c>
      <c r="B28" s="9" t="s">
        <v>3</v>
      </c>
      <c r="C28" s="97">
        <f t="shared" si="8"/>
        <v>33</v>
      </c>
      <c r="D28" s="405">
        <v>10</v>
      </c>
      <c r="E28" s="405">
        <v>23</v>
      </c>
      <c r="F28" s="256">
        <v>25</v>
      </c>
      <c r="G28" s="97">
        <f t="shared" si="9"/>
        <v>597</v>
      </c>
      <c r="H28" s="97">
        <f t="shared" si="1"/>
        <v>298</v>
      </c>
      <c r="I28" s="97">
        <f t="shared" si="2"/>
        <v>299</v>
      </c>
      <c r="J28" s="256">
        <v>44</v>
      </c>
      <c r="K28" s="256">
        <v>52</v>
      </c>
      <c r="L28" s="256">
        <v>58</v>
      </c>
      <c r="M28" s="256">
        <v>54</v>
      </c>
      <c r="N28" s="256">
        <v>39</v>
      </c>
      <c r="O28" s="256">
        <v>42</v>
      </c>
      <c r="P28" s="256">
        <v>55</v>
      </c>
      <c r="Q28" s="256">
        <v>65</v>
      </c>
      <c r="R28" s="256">
        <v>51</v>
      </c>
      <c r="S28" s="256">
        <v>39</v>
      </c>
      <c r="T28" s="406">
        <v>51</v>
      </c>
      <c r="U28" s="407">
        <v>47</v>
      </c>
      <c r="V28" s="407">
        <v>42</v>
      </c>
      <c r="W28" s="208" t="s">
        <v>60</v>
      </c>
      <c r="X28" s="278">
        <f t="shared" si="3"/>
        <v>18.09090909090909</v>
      </c>
      <c r="Y28" s="256">
        <v>6906</v>
      </c>
      <c r="Z28" s="390">
        <v>100</v>
      </c>
      <c r="AA28" s="269">
        <f t="shared" si="4"/>
        <v>11.5678391959799</v>
      </c>
      <c r="AB28" s="256">
        <v>15146</v>
      </c>
      <c r="AC28" s="269">
        <f t="shared" si="5"/>
        <v>25.370184254606365</v>
      </c>
      <c r="AD28" s="256">
        <v>776</v>
      </c>
      <c r="AE28" s="269">
        <f t="shared" si="6"/>
        <v>1.2998324958123952</v>
      </c>
      <c r="AF28" s="256">
        <v>7990</v>
      </c>
      <c r="AG28" s="268">
        <f t="shared" si="7"/>
        <v>13.38358458961474</v>
      </c>
    </row>
    <row r="29" spans="1:33" ht="15" customHeight="1">
      <c r="A29" s="257" t="s">
        <v>61</v>
      </c>
      <c r="B29" s="9" t="s">
        <v>3</v>
      </c>
      <c r="C29" s="97">
        <f t="shared" si="8"/>
        <v>52</v>
      </c>
      <c r="D29" s="405">
        <v>23</v>
      </c>
      <c r="E29" s="405">
        <v>29</v>
      </c>
      <c r="F29" s="256">
        <v>39</v>
      </c>
      <c r="G29" s="97">
        <f t="shared" si="9"/>
        <v>1058</v>
      </c>
      <c r="H29" s="97">
        <f t="shared" si="1"/>
        <v>535</v>
      </c>
      <c r="I29" s="97">
        <f t="shared" si="2"/>
        <v>523</v>
      </c>
      <c r="J29" s="256">
        <v>99</v>
      </c>
      <c r="K29" s="256">
        <v>85</v>
      </c>
      <c r="L29" s="256">
        <v>83</v>
      </c>
      <c r="M29" s="256">
        <v>94</v>
      </c>
      <c r="N29" s="256">
        <v>90</v>
      </c>
      <c r="O29" s="256">
        <v>78</v>
      </c>
      <c r="P29" s="256">
        <v>90</v>
      </c>
      <c r="Q29" s="256">
        <v>95</v>
      </c>
      <c r="R29" s="256">
        <v>80</v>
      </c>
      <c r="S29" s="256">
        <v>94</v>
      </c>
      <c r="T29" s="406">
        <v>93</v>
      </c>
      <c r="U29" s="407">
        <v>77</v>
      </c>
      <c r="V29" s="407">
        <v>61</v>
      </c>
      <c r="W29" s="208" t="s">
        <v>61</v>
      </c>
      <c r="X29" s="278">
        <f t="shared" si="3"/>
        <v>20.346153846153847</v>
      </c>
      <c r="Y29" s="256">
        <v>6964</v>
      </c>
      <c r="Z29" s="390">
        <v>100</v>
      </c>
      <c r="AA29" s="269">
        <f t="shared" si="4"/>
        <v>6.582230623818526</v>
      </c>
      <c r="AB29" s="256">
        <v>12906</v>
      </c>
      <c r="AC29" s="269">
        <f t="shared" si="5"/>
        <v>12.198487712665406</v>
      </c>
      <c r="AD29" s="256">
        <v>755</v>
      </c>
      <c r="AE29" s="269">
        <f t="shared" si="6"/>
        <v>0.7136105860113422</v>
      </c>
      <c r="AF29" s="256">
        <v>7011</v>
      </c>
      <c r="AG29" s="268">
        <f t="shared" si="7"/>
        <v>6.626654064272212</v>
      </c>
    </row>
    <row r="30" spans="1:33" ht="15" customHeight="1">
      <c r="A30" s="257" t="s">
        <v>62</v>
      </c>
      <c r="B30" s="9" t="s">
        <v>3</v>
      </c>
      <c r="C30" s="97">
        <f t="shared" si="8"/>
        <v>31</v>
      </c>
      <c r="D30" s="405">
        <v>9</v>
      </c>
      <c r="E30" s="405">
        <v>22</v>
      </c>
      <c r="F30" s="256">
        <v>23</v>
      </c>
      <c r="G30" s="97">
        <f t="shared" si="9"/>
        <v>545</v>
      </c>
      <c r="H30" s="97">
        <f t="shared" si="1"/>
        <v>275</v>
      </c>
      <c r="I30" s="97">
        <f t="shared" si="2"/>
        <v>270</v>
      </c>
      <c r="J30" s="256">
        <v>48</v>
      </c>
      <c r="K30" s="256">
        <v>41</v>
      </c>
      <c r="L30" s="256">
        <v>39</v>
      </c>
      <c r="M30" s="256">
        <v>43</v>
      </c>
      <c r="N30" s="256">
        <v>46</v>
      </c>
      <c r="O30" s="256">
        <v>42</v>
      </c>
      <c r="P30" s="256">
        <v>46</v>
      </c>
      <c r="Q30" s="256">
        <v>45</v>
      </c>
      <c r="R30" s="256">
        <v>53</v>
      </c>
      <c r="S30" s="256">
        <v>52</v>
      </c>
      <c r="T30" s="406">
        <v>43</v>
      </c>
      <c r="U30" s="407">
        <v>47</v>
      </c>
      <c r="V30" s="407">
        <v>29</v>
      </c>
      <c r="W30" s="208" t="s">
        <v>62</v>
      </c>
      <c r="X30" s="278">
        <f t="shared" si="3"/>
        <v>17.580645161290324</v>
      </c>
      <c r="Y30" s="256">
        <v>6978</v>
      </c>
      <c r="Z30" s="390">
        <v>100</v>
      </c>
      <c r="AA30" s="269">
        <f t="shared" si="4"/>
        <v>12.803669724770643</v>
      </c>
      <c r="AB30" s="256">
        <v>13224</v>
      </c>
      <c r="AC30" s="269">
        <f t="shared" si="5"/>
        <v>24.264220183486238</v>
      </c>
      <c r="AD30" s="256">
        <v>756</v>
      </c>
      <c r="AE30" s="269">
        <f t="shared" si="6"/>
        <v>1.3871559633027524</v>
      </c>
      <c r="AF30" s="256">
        <v>7185</v>
      </c>
      <c r="AG30" s="268">
        <f t="shared" si="7"/>
        <v>13.18348623853211</v>
      </c>
    </row>
    <row r="31" spans="1:33" ht="15" customHeight="1">
      <c r="A31" s="257" t="s">
        <v>63</v>
      </c>
      <c r="B31" s="9" t="s">
        <v>3</v>
      </c>
      <c r="C31" s="97">
        <f t="shared" si="8"/>
        <v>24</v>
      </c>
      <c r="D31" s="405">
        <v>10</v>
      </c>
      <c r="E31" s="405">
        <v>14</v>
      </c>
      <c r="F31" s="256">
        <v>18</v>
      </c>
      <c r="G31" s="97">
        <f t="shared" si="9"/>
        <v>422</v>
      </c>
      <c r="H31" s="97">
        <f t="shared" si="1"/>
        <v>216</v>
      </c>
      <c r="I31" s="97">
        <f t="shared" si="2"/>
        <v>206</v>
      </c>
      <c r="J31" s="256">
        <v>40</v>
      </c>
      <c r="K31" s="256">
        <v>31</v>
      </c>
      <c r="L31" s="256">
        <v>38</v>
      </c>
      <c r="M31" s="256">
        <v>41</v>
      </c>
      <c r="N31" s="256">
        <v>35</v>
      </c>
      <c r="O31" s="256">
        <v>36</v>
      </c>
      <c r="P31" s="256">
        <v>33</v>
      </c>
      <c r="Q31" s="256">
        <v>41</v>
      </c>
      <c r="R31" s="256">
        <v>32</v>
      </c>
      <c r="S31" s="256">
        <v>33</v>
      </c>
      <c r="T31" s="406">
        <v>38</v>
      </c>
      <c r="U31" s="407">
        <v>24</v>
      </c>
      <c r="V31" s="407">
        <v>31</v>
      </c>
      <c r="W31" s="208" t="s">
        <v>63</v>
      </c>
      <c r="X31" s="278">
        <f t="shared" si="3"/>
        <v>17.583333333333332</v>
      </c>
      <c r="Y31" s="256">
        <v>5862</v>
      </c>
      <c r="Z31" s="390">
        <v>100</v>
      </c>
      <c r="AA31" s="269">
        <f t="shared" si="4"/>
        <v>13.890995260663507</v>
      </c>
      <c r="AB31" s="256">
        <v>11122</v>
      </c>
      <c r="AC31" s="269">
        <f t="shared" si="5"/>
        <v>26.355450236966824</v>
      </c>
      <c r="AD31" s="256">
        <v>754</v>
      </c>
      <c r="AE31" s="269">
        <f t="shared" si="6"/>
        <v>1.7867298578199051</v>
      </c>
      <c r="AF31" s="256">
        <v>6507</v>
      </c>
      <c r="AG31" s="268">
        <f t="shared" si="7"/>
        <v>15.419431279620854</v>
      </c>
    </row>
    <row r="32" spans="1:33" ht="15" customHeight="1">
      <c r="A32" s="257" t="s">
        <v>64</v>
      </c>
      <c r="B32" s="9" t="s">
        <v>3</v>
      </c>
      <c r="C32" s="97">
        <f t="shared" si="8"/>
        <v>29</v>
      </c>
      <c r="D32" s="405">
        <v>9</v>
      </c>
      <c r="E32" s="405">
        <v>20</v>
      </c>
      <c r="F32" s="256">
        <v>24</v>
      </c>
      <c r="G32" s="97">
        <f t="shared" si="9"/>
        <v>525</v>
      </c>
      <c r="H32" s="97">
        <f t="shared" si="1"/>
        <v>258</v>
      </c>
      <c r="I32" s="97">
        <f t="shared" si="2"/>
        <v>267</v>
      </c>
      <c r="J32" s="256">
        <v>48</v>
      </c>
      <c r="K32" s="256">
        <v>37</v>
      </c>
      <c r="L32" s="256">
        <v>49</v>
      </c>
      <c r="M32" s="256">
        <v>37</v>
      </c>
      <c r="N32" s="256">
        <v>36</v>
      </c>
      <c r="O32" s="256">
        <v>46</v>
      </c>
      <c r="P32" s="256">
        <v>43</v>
      </c>
      <c r="Q32" s="256">
        <v>45</v>
      </c>
      <c r="R32" s="256">
        <v>45</v>
      </c>
      <c r="S32" s="256">
        <v>57</v>
      </c>
      <c r="T32" s="406">
        <v>37</v>
      </c>
      <c r="U32" s="407">
        <v>45</v>
      </c>
      <c r="V32" s="407">
        <v>37</v>
      </c>
      <c r="W32" s="208" t="s">
        <v>64</v>
      </c>
      <c r="X32" s="278">
        <f t="shared" si="3"/>
        <v>18.103448275862068</v>
      </c>
      <c r="Y32" s="256">
        <v>6039</v>
      </c>
      <c r="Z32" s="390">
        <v>100</v>
      </c>
      <c r="AA32" s="269">
        <f t="shared" si="4"/>
        <v>11.502857142857144</v>
      </c>
      <c r="AB32" s="256">
        <v>10555</v>
      </c>
      <c r="AC32" s="269">
        <f t="shared" si="5"/>
        <v>20.104761904761904</v>
      </c>
      <c r="AD32" s="256">
        <v>776</v>
      </c>
      <c r="AE32" s="269">
        <f t="shared" si="6"/>
        <v>1.4780952380952381</v>
      </c>
      <c r="AF32" s="256">
        <v>5647</v>
      </c>
      <c r="AG32" s="268">
        <f t="shared" si="7"/>
        <v>10.756190476190476</v>
      </c>
    </row>
    <row r="33" spans="1:33" ht="15" customHeight="1">
      <c r="A33" s="257" t="s">
        <v>65</v>
      </c>
      <c r="B33" s="9" t="s">
        <v>3</v>
      </c>
      <c r="C33" s="97">
        <f t="shared" si="8"/>
        <v>43</v>
      </c>
      <c r="D33" s="405">
        <v>11</v>
      </c>
      <c r="E33" s="405">
        <v>32</v>
      </c>
      <c r="F33" s="256">
        <v>32</v>
      </c>
      <c r="G33" s="97">
        <f t="shared" si="9"/>
        <v>850</v>
      </c>
      <c r="H33" s="97">
        <f t="shared" si="1"/>
        <v>419</v>
      </c>
      <c r="I33" s="97">
        <f t="shared" si="2"/>
        <v>431</v>
      </c>
      <c r="J33" s="256">
        <v>87</v>
      </c>
      <c r="K33" s="256">
        <v>73</v>
      </c>
      <c r="L33" s="256">
        <v>71</v>
      </c>
      <c r="M33" s="256">
        <v>90</v>
      </c>
      <c r="N33" s="256">
        <v>85</v>
      </c>
      <c r="O33" s="256">
        <v>53</v>
      </c>
      <c r="P33" s="256">
        <v>73</v>
      </c>
      <c r="Q33" s="256">
        <v>80</v>
      </c>
      <c r="R33" s="256">
        <v>51</v>
      </c>
      <c r="S33" s="256">
        <v>79</v>
      </c>
      <c r="T33" s="406">
        <v>52</v>
      </c>
      <c r="U33" s="407">
        <v>56</v>
      </c>
      <c r="V33" s="407">
        <v>41</v>
      </c>
      <c r="W33" s="208" t="s">
        <v>65</v>
      </c>
      <c r="X33" s="278">
        <f t="shared" si="3"/>
        <v>19.767441860465116</v>
      </c>
      <c r="Y33" s="256">
        <v>6321</v>
      </c>
      <c r="Z33" s="390">
        <v>100</v>
      </c>
      <c r="AA33" s="269">
        <f t="shared" si="4"/>
        <v>7.436470588235294</v>
      </c>
      <c r="AB33" s="256">
        <v>13601</v>
      </c>
      <c r="AC33" s="269">
        <f t="shared" si="5"/>
        <v>16.001176470588234</v>
      </c>
      <c r="AD33" s="256">
        <v>754</v>
      </c>
      <c r="AE33" s="269">
        <f t="shared" si="6"/>
        <v>0.8870588235294118</v>
      </c>
      <c r="AF33" s="256">
        <v>7276</v>
      </c>
      <c r="AG33" s="268">
        <f t="shared" si="7"/>
        <v>8.56</v>
      </c>
    </row>
    <row r="34" spans="1:33" ht="15" customHeight="1">
      <c r="A34" s="257" t="s">
        <v>66</v>
      </c>
      <c r="B34" s="9" t="s">
        <v>3</v>
      </c>
      <c r="C34" s="97">
        <f t="shared" si="8"/>
        <v>32</v>
      </c>
      <c r="D34" s="405">
        <v>13</v>
      </c>
      <c r="E34" s="405">
        <v>19</v>
      </c>
      <c r="F34" s="256">
        <v>22</v>
      </c>
      <c r="G34" s="97">
        <f t="shared" si="9"/>
        <v>517</v>
      </c>
      <c r="H34" s="97">
        <f t="shared" si="1"/>
        <v>293</v>
      </c>
      <c r="I34" s="97">
        <f t="shared" si="2"/>
        <v>224</v>
      </c>
      <c r="J34" s="256">
        <v>52</v>
      </c>
      <c r="K34" s="256">
        <v>39</v>
      </c>
      <c r="L34" s="256">
        <v>42</v>
      </c>
      <c r="M34" s="256">
        <v>28</v>
      </c>
      <c r="N34" s="256">
        <v>42</v>
      </c>
      <c r="O34" s="256">
        <v>37</v>
      </c>
      <c r="P34" s="256">
        <v>56</v>
      </c>
      <c r="Q34" s="256">
        <v>37</v>
      </c>
      <c r="R34" s="256">
        <v>44</v>
      </c>
      <c r="S34" s="256">
        <v>37</v>
      </c>
      <c r="T34" s="406">
        <v>57</v>
      </c>
      <c r="U34" s="407">
        <v>46</v>
      </c>
      <c r="V34" s="407">
        <v>41</v>
      </c>
      <c r="W34" s="208" t="s">
        <v>66</v>
      </c>
      <c r="X34" s="278">
        <f t="shared" si="3"/>
        <v>16.15625</v>
      </c>
      <c r="Y34" s="256">
        <v>5356</v>
      </c>
      <c r="Z34" s="390">
        <v>100</v>
      </c>
      <c r="AA34" s="269">
        <f t="shared" si="4"/>
        <v>10.359767891682786</v>
      </c>
      <c r="AB34" s="256">
        <v>10486</v>
      </c>
      <c r="AC34" s="269">
        <f t="shared" si="5"/>
        <v>20.28239845261122</v>
      </c>
      <c r="AD34" s="256">
        <v>783</v>
      </c>
      <c r="AE34" s="269">
        <f t="shared" si="6"/>
        <v>1.5145067698259187</v>
      </c>
      <c r="AF34" s="256">
        <v>6114</v>
      </c>
      <c r="AG34" s="268">
        <f t="shared" si="7"/>
        <v>11.825918762088975</v>
      </c>
    </row>
    <row r="35" spans="1:33" ht="15" customHeight="1">
      <c r="A35" s="257" t="s">
        <v>67</v>
      </c>
      <c r="B35" s="9" t="s">
        <v>3</v>
      </c>
      <c r="C35" s="97">
        <f t="shared" si="8"/>
        <v>27</v>
      </c>
      <c r="D35" s="405">
        <v>7</v>
      </c>
      <c r="E35" s="405">
        <v>20</v>
      </c>
      <c r="F35" s="256">
        <v>20</v>
      </c>
      <c r="G35" s="97">
        <f t="shared" si="9"/>
        <v>458</v>
      </c>
      <c r="H35" s="97">
        <f t="shared" si="1"/>
        <v>234</v>
      </c>
      <c r="I35" s="97">
        <f t="shared" si="2"/>
        <v>224</v>
      </c>
      <c r="J35" s="256">
        <v>35</v>
      </c>
      <c r="K35" s="256">
        <v>31</v>
      </c>
      <c r="L35" s="256">
        <v>34</v>
      </c>
      <c r="M35" s="256">
        <v>50</v>
      </c>
      <c r="N35" s="256">
        <v>37</v>
      </c>
      <c r="O35" s="256">
        <v>34</v>
      </c>
      <c r="P35" s="256">
        <v>51</v>
      </c>
      <c r="Q35" s="256">
        <v>39</v>
      </c>
      <c r="R35" s="256">
        <v>44</v>
      </c>
      <c r="S35" s="256">
        <v>33</v>
      </c>
      <c r="T35" s="406">
        <v>33</v>
      </c>
      <c r="U35" s="407">
        <v>37</v>
      </c>
      <c r="V35" s="407">
        <v>37</v>
      </c>
      <c r="W35" s="208" t="s">
        <v>67</v>
      </c>
      <c r="X35" s="278">
        <f t="shared" si="3"/>
        <v>16.962962962962962</v>
      </c>
      <c r="Y35" s="256">
        <v>6095</v>
      </c>
      <c r="Z35" s="390">
        <v>100</v>
      </c>
      <c r="AA35" s="269">
        <f t="shared" si="4"/>
        <v>13.307860262008735</v>
      </c>
      <c r="AB35" s="256">
        <v>13832</v>
      </c>
      <c r="AC35" s="269">
        <f t="shared" si="5"/>
        <v>30.200873362445414</v>
      </c>
      <c r="AD35" s="256">
        <v>758</v>
      </c>
      <c r="AE35" s="269">
        <f t="shared" si="6"/>
        <v>1.6550218340611353</v>
      </c>
      <c r="AF35" s="256">
        <v>6945</v>
      </c>
      <c r="AG35" s="268">
        <f t="shared" si="7"/>
        <v>15.163755458515285</v>
      </c>
    </row>
    <row r="36" spans="1:33" ht="15" customHeight="1">
      <c r="A36" s="257" t="s">
        <v>68</v>
      </c>
      <c r="B36" s="9" t="s">
        <v>3</v>
      </c>
      <c r="C36" s="97">
        <f t="shared" si="8"/>
        <v>25</v>
      </c>
      <c r="D36" s="405">
        <v>8</v>
      </c>
      <c r="E36" s="405">
        <v>17</v>
      </c>
      <c r="F36" s="256">
        <v>16</v>
      </c>
      <c r="G36" s="97">
        <f t="shared" si="9"/>
        <v>340</v>
      </c>
      <c r="H36" s="97">
        <f t="shared" si="1"/>
        <v>153</v>
      </c>
      <c r="I36" s="97">
        <f t="shared" si="2"/>
        <v>187</v>
      </c>
      <c r="J36" s="256">
        <v>20</v>
      </c>
      <c r="K36" s="256">
        <v>23</v>
      </c>
      <c r="L36" s="256">
        <v>22</v>
      </c>
      <c r="M36" s="256">
        <v>25</v>
      </c>
      <c r="N36" s="256">
        <v>26</v>
      </c>
      <c r="O36" s="256">
        <v>31</v>
      </c>
      <c r="P36" s="256">
        <v>23</v>
      </c>
      <c r="Q36" s="256">
        <v>36</v>
      </c>
      <c r="R36" s="256">
        <v>37</v>
      </c>
      <c r="S36" s="256">
        <v>37</v>
      </c>
      <c r="T36" s="406">
        <v>25</v>
      </c>
      <c r="U36" s="407">
        <v>35</v>
      </c>
      <c r="V36" s="407">
        <v>17</v>
      </c>
      <c r="W36" s="208" t="s">
        <v>68</v>
      </c>
      <c r="X36" s="278">
        <f t="shared" si="3"/>
        <v>13.6</v>
      </c>
      <c r="Y36" s="256">
        <v>8616</v>
      </c>
      <c r="Z36" s="390">
        <v>100</v>
      </c>
      <c r="AA36" s="269">
        <f t="shared" si="4"/>
        <v>25.341176470588234</v>
      </c>
      <c r="AB36" s="256">
        <v>18645</v>
      </c>
      <c r="AC36" s="269">
        <f t="shared" si="5"/>
        <v>54.838235294117645</v>
      </c>
      <c r="AD36" s="256">
        <v>756</v>
      </c>
      <c r="AE36" s="269">
        <f t="shared" si="6"/>
        <v>2.223529411764706</v>
      </c>
      <c r="AF36" s="256">
        <v>10743</v>
      </c>
      <c r="AG36" s="268">
        <f t="shared" si="7"/>
        <v>31.597058823529412</v>
      </c>
    </row>
    <row r="37" spans="1:33" ht="15" customHeight="1">
      <c r="A37" s="257" t="s">
        <v>69</v>
      </c>
      <c r="B37" s="9" t="s">
        <v>3</v>
      </c>
      <c r="C37" s="97">
        <f t="shared" si="8"/>
        <v>20</v>
      </c>
      <c r="D37" s="405">
        <v>8</v>
      </c>
      <c r="E37" s="405">
        <v>12</v>
      </c>
      <c r="F37" s="256">
        <v>13</v>
      </c>
      <c r="G37" s="97">
        <f t="shared" si="9"/>
        <v>247</v>
      </c>
      <c r="H37" s="97">
        <f t="shared" si="1"/>
        <v>117</v>
      </c>
      <c r="I37" s="97">
        <f t="shared" si="2"/>
        <v>130</v>
      </c>
      <c r="J37" s="256">
        <v>16</v>
      </c>
      <c r="K37" s="256">
        <v>17</v>
      </c>
      <c r="L37" s="256">
        <v>14</v>
      </c>
      <c r="M37" s="256">
        <v>20</v>
      </c>
      <c r="N37" s="256">
        <v>16</v>
      </c>
      <c r="O37" s="256">
        <v>27</v>
      </c>
      <c r="P37" s="256">
        <v>22</v>
      </c>
      <c r="Q37" s="256">
        <v>24</v>
      </c>
      <c r="R37" s="256">
        <v>25</v>
      </c>
      <c r="S37" s="256">
        <v>15</v>
      </c>
      <c r="T37" s="406">
        <v>24</v>
      </c>
      <c r="U37" s="407">
        <v>27</v>
      </c>
      <c r="V37" s="407">
        <v>17</v>
      </c>
      <c r="W37" s="208" t="s">
        <v>69</v>
      </c>
      <c r="X37" s="278">
        <f t="shared" si="3"/>
        <v>12.35</v>
      </c>
      <c r="Y37" s="256">
        <v>5714</v>
      </c>
      <c r="Z37" s="390">
        <v>100</v>
      </c>
      <c r="AA37" s="269">
        <f t="shared" si="4"/>
        <v>23.133603238866396</v>
      </c>
      <c r="AB37" s="256">
        <v>12314</v>
      </c>
      <c r="AC37" s="269">
        <f t="shared" si="5"/>
        <v>49.85425101214575</v>
      </c>
      <c r="AD37" s="256">
        <v>755</v>
      </c>
      <c r="AE37" s="269">
        <f t="shared" si="6"/>
        <v>3.0566801619433197</v>
      </c>
      <c r="AF37" s="256">
        <v>6800</v>
      </c>
      <c r="AG37" s="268">
        <f t="shared" si="7"/>
        <v>27.530364372469634</v>
      </c>
    </row>
    <row r="38" spans="1:33" ht="15" customHeight="1">
      <c r="A38" s="257" t="s">
        <v>70</v>
      </c>
      <c r="B38" s="9" t="s">
        <v>3</v>
      </c>
      <c r="C38" s="97">
        <f t="shared" si="8"/>
        <v>51</v>
      </c>
      <c r="D38" s="405">
        <v>13</v>
      </c>
      <c r="E38" s="405">
        <v>38</v>
      </c>
      <c r="F38" s="256">
        <v>39</v>
      </c>
      <c r="G38" s="97">
        <f t="shared" si="9"/>
        <v>1128</v>
      </c>
      <c r="H38" s="97">
        <f t="shared" si="1"/>
        <v>541</v>
      </c>
      <c r="I38" s="97">
        <f t="shared" si="2"/>
        <v>587</v>
      </c>
      <c r="J38" s="256">
        <v>89</v>
      </c>
      <c r="K38" s="256">
        <v>85</v>
      </c>
      <c r="L38" s="256">
        <v>100</v>
      </c>
      <c r="M38" s="256">
        <v>109</v>
      </c>
      <c r="N38" s="256">
        <v>82</v>
      </c>
      <c r="O38" s="256">
        <v>78</v>
      </c>
      <c r="P38" s="256">
        <v>94</v>
      </c>
      <c r="Q38" s="256">
        <v>106</v>
      </c>
      <c r="R38" s="256">
        <v>99</v>
      </c>
      <c r="S38" s="256">
        <v>106</v>
      </c>
      <c r="T38" s="406">
        <v>77</v>
      </c>
      <c r="U38" s="407">
        <v>103</v>
      </c>
      <c r="V38" s="407">
        <v>57</v>
      </c>
      <c r="W38" s="208" t="s">
        <v>70</v>
      </c>
      <c r="X38" s="278">
        <f t="shared" si="3"/>
        <v>22.11764705882353</v>
      </c>
      <c r="Y38" s="256">
        <v>6687</v>
      </c>
      <c r="Z38" s="390">
        <v>100</v>
      </c>
      <c r="AA38" s="269">
        <f t="shared" si="4"/>
        <v>5.928191489361702</v>
      </c>
      <c r="AB38" s="256">
        <v>14139</v>
      </c>
      <c r="AC38" s="269">
        <f t="shared" si="5"/>
        <v>12.534574468085106</v>
      </c>
      <c r="AD38" s="256">
        <v>754</v>
      </c>
      <c r="AE38" s="269">
        <f t="shared" si="6"/>
        <v>0.6684397163120568</v>
      </c>
      <c r="AF38" s="256">
        <v>7195</v>
      </c>
      <c r="AG38" s="268">
        <f t="shared" si="7"/>
        <v>6.37854609929078</v>
      </c>
    </row>
    <row r="39" spans="1:33" ht="15" customHeight="1">
      <c r="A39" s="257" t="s">
        <v>71</v>
      </c>
      <c r="B39" s="9" t="s">
        <v>3</v>
      </c>
      <c r="C39" s="97">
        <f t="shared" si="8"/>
        <v>53</v>
      </c>
      <c r="D39" s="405">
        <v>17</v>
      </c>
      <c r="E39" s="405">
        <v>36</v>
      </c>
      <c r="F39" s="256">
        <v>40</v>
      </c>
      <c r="G39" s="97">
        <f t="shared" si="9"/>
        <v>1164</v>
      </c>
      <c r="H39" s="97">
        <f t="shared" si="1"/>
        <v>578</v>
      </c>
      <c r="I39" s="97">
        <f t="shared" si="2"/>
        <v>586</v>
      </c>
      <c r="J39" s="256">
        <v>84</v>
      </c>
      <c r="K39" s="256">
        <v>79</v>
      </c>
      <c r="L39" s="256">
        <v>86</v>
      </c>
      <c r="M39" s="256">
        <v>98</v>
      </c>
      <c r="N39" s="256">
        <v>102</v>
      </c>
      <c r="O39" s="256">
        <v>90</v>
      </c>
      <c r="P39" s="256">
        <v>108</v>
      </c>
      <c r="Q39" s="256">
        <v>102</v>
      </c>
      <c r="R39" s="256">
        <v>97</v>
      </c>
      <c r="S39" s="256">
        <v>93</v>
      </c>
      <c r="T39" s="406">
        <v>101</v>
      </c>
      <c r="U39" s="407">
        <v>124</v>
      </c>
      <c r="V39" s="407">
        <v>52</v>
      </c>
      <c r="W39" s="208" t="s">
        <v>71</v>
      </c>
      <c r="X39" s="278">
        <f t="shared" si="3"/>
        <v>21.962264150943398</v>
      </c>
      <c r="Y39" s="256">
        <v>9089</v>
      </c>
      <c r="Z39" s="390">
        <v>100</v>
      </c>
      <c r="AA39" s="269">
        <f t="shared" si="4"/>
        <v>7.808419243986254</v>
      </c>
      <c r="AB39" s="256">
        <v>16673</v>
      </c>
      <c r="AC39" s="269">
        <f t="shared" si="5"/>
        <v>14.323883161512027</v>
      </c>
      <c r="AD39" s="256">
        <v>754</v>
      </c>
      <c r="AE39" s="269">
        <f t="shared" si="6"/>
        <v>0.647766323024055</v>
      </c>
      <c r="AF39" s="256">
        <v>7499</v>
      </c>
      <c r="AG39" s="268">
        <f t="shared" si="7"/>
        <v>6.4424398625429555</v>
      </c>
    </row>
    <row r="40" spans="1:33" ht="15" customHeight="1">
      <c r="A40" s="257" t="s">
        <v>72</v>
      </c>
      <c r="B40" s="9" t="s">
        <v>3</v>
      </c>
      <c r="C40" s="97">
        <f t="shared" si="8"/>
        <v>27</v>
      </c>
      <c r="D40" s="405">
        <v>11</v>
      </c>
      <c r="E40" s="405">
        <v>16</v>
      </c>
      <c r="F40" s="256">
        <v>18</v>
      </c>
      <c r="G40" s="97">
        <f t="shared" si="9"/>
        <v>434</v>
      </c>
      <c r="H40" s="97">
        <f t="shared" si="1"/>
        <v>229</v>
      </c>
      <c r="I40" s="97">
        <f t="shared" si="2"/>
        <v>205</v>
      </c>
      <c r="J40" s="256">
        <v>41</v>
      </c>
      <c r="K40" s="256">
        <v>39</v>
      </c>
      <c r="L40" s="256">
        <v>39</v>
      </c>
      <c r="M40" s="256">
        <v>29</v>
      </c>
      <c r="N40" s="256">
        <v>33</v>
      </c>
      <c r="O40" s="256">
        <v>35</v>
      </c>
      <c r="P40" s="256">
        <v>44</v>
      </c>
      <c r="Q40" s="256">
        <v>30</v>
      </c>
      <c r="R40" s="256">
        <v>38</v>
      </c>
      <c r="S40" s="256">
        <v>33</v>
      </c>
      <c r="T40" s="406">
        <v>34</v>
      </c>
      <c r="U40" s="407">
        <v>39</v>
      </c>
      <c r="V40" s="407">
        <v>23</v>
      </c>
      <c r="W40" s="208" t="s">
        <v>72</v>
      </c>
      <c r="X40" s="278">
        <f t="shared" si="3"/>
        <v>16.074074074074073</v>
      </c>
      <c r="Y40" s="256">
        <v>5677</v>
      </c>
      <c r="Z40" s="390">
        <v>100</v>
      </c>
      <c r="AA40" s="269">
        <f t="shared" si="4"/>
        <v>13.080645161290322</v>
      </c>
      <c r="AB40" s="256">
        <v>17749</v>
      </c>
      <c r="AC40" s="269">
        <f t="shared" si="5"/>
        <v>40.8963133640553</v>
      </c>
      <c r="AD40" s="256">
        <v>756</v>
      </c>
      <c r="AE40" s="269">
        <f t="shared" si="6"/>
        <v>1.7419354838709677</v>
      </c>
      <c r="AF40" s="256">
        <v>9489</v>
      </c>
      <c r="AG40" s="268">
        <f t="shared" si="7"/>
        <v>21.86405529953917</v>
      </c>
    </row>
    <row r="41" spans="1:33" ht="15" customHeight="1">
      <c r="A41" s="257" t="s">
        <v>73</v>
      </c>
      <c r="B41" s="9" t="s">
        <v>3</v>
      </c>
      <c r="C41" s="97">
        <f t="shared" si="8"/>
        <v>28</v>
      </c>
      <c r="D41" s="405">
        <v>7</v>
      </c>
      <c r="E41" s="405">
        <v>21</v>
      </c>
      <c r="F41" s="256">
        <v>21</v>
      </c>
      <c r="G41" s="97">
        <f t="shared" si="9"/>
        <v>526</v>
      </c>
      <c r="H41" s="97">
        <f t="shared" si="1"/>
        <v>260</v>
      </c>
      <c r="I41" s="97">
        <f t="shared" si="2"/>
        <v>266</v>
      </c>
      <c r="J41" s="256">
        <v>48</v>
      </c>
      <c r="K41" s="256">
        <v>49</v>
      </c>
      <c r="L41" s="256">
        <v>34</v>
      </c>
      <c r="M41" s="256">
        <v>48</v>
      </c>
      <c r="N41" s="408">
        <v>52</v>
      </c>
      <c r="O41" s="256">
        <v>46</v>
      </c>
      <c r="P41" s="256">
        <v>36</v>
      </c>
      <c r="Q41" s="256">
        <v>35</v>
      </c>
      <c r="R41" s="256">
        <v>43</v>
      </c>
      <c r="S41" s="256">
        <v>41</v>
      </c>
      <c r="T41" s="406">
        <v>47</v>
      </c>
      <c r="U41" s="407">
        <v>47</v>
      </c>
      <c r="V41" s="407">
        <v>23</v>
      </c>
      <c r="W41" s="208" t="s">
        <v>73</v>
      </c>
      <c r="X41" s="278">
        <f t="shared" si="3"/>
        <v>18.785714285714285</v>
      </c>
      <c r="Y41" s="256">
        <v>6938</v>
      </c>
      <c r="Z41" s="390">
        <v>100</v>
      </c>
      <c r="AA41" s="269">
        <f t="shared" si="4"/>
        <v>13.190114068441064</v>
      </c>
      <c r="AB41" s="256">
        <v>20808</v>
      </c>
      <c r="AC41" s="269">
        <f t="shared" si="5"/>
        <v>39.55893536121673</v>
      </c>
      <c r="AD41" s="256">
        <v>754</v>
      </c>
      <c r="AE41" s="269">
        <f t="shared" si="6"/>
        <v>1.4334600760456273</v>
      </c>
      <c r="AF41" s="256">
        <v>6223</v>
      </c>
      <c r="AG41" s="268">
        <f t="shared" si="7"/>
        <v>11.830798479087452</v>
      </c>
    </row>
    <row r="42" spans="1:33" ht="15" customHeight="1">
      <c r="A42" s="257" t="s">
        <v>184</v>
      </c>
      <c r="B42" s="9" t="s">
        <v>3</v>
      </c>
      <c r="C42" s="97">
        <f t="shared" si="8"/>
        <v>30</v>
      </c>
      <c r="D42" s="405">
        <v>10</v>
      </c>
      <c r="E42" s="405">
        <v>20</v>
      </c>
      <c r="F42" s="256">
        <v>21</v>
      </c>
      <c r="G42" s="97">
        <f t="shared" si="9"/>
        <v>517</v>
      </c>
      <c r="H42" s="97">
        <f t="shared" si="1"/>
        <v>263</v>
      </c>
      <c r="I42" s="97">
        <f t="shared" si="2"/>
        <v>254</v>
      </c>
      <c r="J42" s="256">
        <v>58</v>
      </c>
      <c r="K42" s="256">
        <v>64</v>
      </c>
      <c r="L42" s="256">
        <v>67</v>
      </c>
      <c r="M42" s="256">
        <v>59</v>
      </c>
      <c r="N42" s="256">
        <v>48</v>
      </c>
      <c r="O42" s="256">
        <v>48</v>
      </c>
      <c r="P42" s="256">
        <v>31</v>
      </c>
      <c r="Q42" s="256">
        <v>29</v>
      </c>
      <c r="R42" s="256">
        <v>36</v>
      </c>
      <c r="S42" s="256">
        <v>34</v>
      </c>
      <c r="T42" s="406">
        <v>23</v>
      </c>
      <c r="U42" s="407">
        <v>20</v>
      </c>
      <c r="V42" s="407">
        <v>24</v>
      </c>
      <c r="W42" s="208" t="s">
        <v>221</v>
      </c>
      <c r="X42" s="278">
        <f t="shared" si="3"/>
        <v>17.233333333333334</v>
      </c>
      <c r="Y42" s="256">
        <v>8120</v>
      </c>
      <c r="Z42" s="390">
        <v>100</v>
      </c>
      <c r="AA42" s="269">
        <f t="shared" si="4"/>
        <v>15.705996131528046</v>
      </c>
      <c r="AB42" s="256">
        <v>9507</v>
      </c>
      <c r="AC42" s="269">
        <f t="shared" si="5"/>
        <v>18.38878143133462</v>
      </c>
      <c r="AD42" s="256">
        <v>1627</v>
      </c>
      <c r="AE42" s="269">
        <f t="shared" si="6"/>
        <v>3.147001934235977</v>
      </c>
      <c r="AF42" s="256">
        <v>3721</v>
      </c>
      <c r="AG42" s="268">
        <f t="shared" si="7"/>
        <v>7.197292069632495</v>
      </c>
    </row>
    <row r="43" spans="1:33" ht="15" customHeight="1">
      <c r="A43" s="257" t="s">
        <v>74</v>
      </c>
      <c r="B43" s="9" t="s">
        <v>3</v>
      </c>
      <c r="C43" s="97">
        <f t="shared" si="8"/>
        <v>38</v>
      </c>
      <c r="D43" s="405">
        <v>13</v>
      </c>
      <c r="E43" s="405">
        <v>25</v>
      </c>
      <c r="F43" s="256">
        <v>29</v>
      </c>
      <c r="G43" s="97">
        <f t="shared" si="9"/>
        <v>702</v>
      </c>
      <c r="H43" s="97">
        <f t="shared" si="1"/>
        <v>394</v>
      </c>
      <c r="I43" s="97">
        <f t="shared" si="2"/>
        <v>308</v>
      </c>
      <c r="J43" s="256">
        <v>71</v>
      </c>
      <c r="K43" s="256">
        <v>67</v>
      </c>
      <c r="L43" s="256">
        <v>79</v>
      </c>
      <c r="M43" s="256">
        <v>53</v>
      </c>
      <c r="N43" s="256">
        <v>63</v>
      </c>
      <c r="O43" s="256">
        <v>66</v>
      </c>
      <c r="P43" s="256">
        <v>80</v>
      </c>
      <c r="Q43" s="256">
        <v>53</v>
      </c>
      <c r="R43" s="256">
        <v>47</v>
      </c>
      <c r="S43" s="256">
        <v>31</v>
      </c>
      <c r="T43" s="406">
        <v>54</v>
      </c>
      <c r="U43" s="407">
        <v>38</v>
      </c>
      <c r="V43" s="407">
        <v>42</v>
      </c>
      <c r="W43" s="208" t="s">
        <v>74</v>
      </c>
      <c r="X43" s="278">
        <f t="shared" si="3"/>
        <v>18.473684210526315</v>
      </c>
      <c r="Y43" s="256">
        <v>6028</v>
      </c>
      <c r="Z43" s="390">
        <v>100</v>
      </c>
      <c r="AA43" s="269">
        <f t="shared" si="4"/>
        <v>8.586894586894587</v>
      </c>
      <c r="AB43" s="256">
        <v>18295</v>
      </c>
      <c r="AC43" s="269">
        <f t="shared" si="5"/>
        <v>26.06125356125356</v>
      </c>
      <c r="AD43" s="256">
        <v>783</v>
      </c>
      <c r="AE43" s="269">
        <f t="shared" si="6"/>
        <v>1.1153846153846154</v>
      </c>
      <c r="AF43" s="256">
        <v>6839</v>
      </c>
      <c r="AG43" s="268">
        <f t="shared" si="7"/>
        <v>9.742165242165242</v>
      </c>
    </row>
    <row r="44" spans="1:33" ht="15" customHeight="1">
      <c r="A44" s="257" t="s">
        <v>75</v>
      </c>
      <c r="B44" s="9" t="s">
        <v>3</v>
      </c>
      <c r="C44" s="97">
        <f t="shared" si="8"/>
        <v>22</v>
      </c>
      <c r="D44" s="405">
        <v>9</v>
      </c>
      <c r="E44" s="405">
        <v>13</v>
      </c>
      <c r="F44" s="256">
        <v>15</v>
      </c>
      <c r="G44" s="97">
        <f t="shared" si="9"/>
        <v>253</v>
      </c>
      <c r="H44" s="97">
        <f t="shared" si="1"/>
        <v>131</v>
      </c>
      <c r="I44" s="97">
        <f t="shared" si="2"/>
        <v>122</v>
      </c>
      <c r="J44" s="256">
        <v>20</v>
      </c>
      <c r="K44" s="256">
        <v>16</v>
      </c>
      <c r="L44" s="256">
        <v>23</v>
      </c>
      <c r="M44" s="256">
        <v>23</v>
      </c>
      <c r="N44" s="256">
        <v>21</v>
      </c>
      <c r="O44" s="256">
        <v>17</v>
      </c>
      <c r="P44" s="256">
        <v>25</v>
      </c>
      <c r="Q44" s="256">
        <v>25</v>
      </c>
      <c r="R44" s="256">
        <v>18</v>
      </c>
      <c r="S44" s="256">
        <v>20</v>
      </c>
      <c r="T44" s="406">
        <v>24</v>
      </c>
      <c r="U44" s="407">
        <v>21</v>
      </c>
      <c r="V44" s="407">
        <v>29</v>
      </c>
      <c r="W44" s="208" t="s">
        <v>75</v>
      </c>
      <c r="X44" s="278">
        <f t="shared" si="3"/>
        <v>11.5</v>
      </c>
      <c r="Y44" s="391">
        <v>4959</v>
      </c>
      <c r="Z44" s="390">
        <v>100</v>
      </c>
      <c r="AA44" s="269">
        <f t="shared" si="4"/>
        <v>19.600790513833992</v>
      </c>
      <c r="AB44" s="256">
        <v>24188</v>
      </c>
      <c r="AC44" s="269">
        <f t="shared" si="5"/>
        <v>95.60474308300395</v>
      </c>
      <c r="AD44" s="256">
        <v>758</v>
      </c>
      <c r="AE44" s="269">
        <f t="shared" si="6"/>
        <v>2.9960474308300395</v>
      </c>
      <c r="AF44" s="256">
        <v>9048</v>
      </c>
      <c r="AG44" s="268">
        <f t="shared" si="7"/>
        <v>35.762845849802375</v>
      </c>
    </row>
    <row r="45" spans="1:33" ht="15" customHeight="1">
      <c r="A45" s="257" t="s">
        <v>76</v>
      </c>
      <c r="B45" s="9" t="s">
        <v>3</v>
      </c>
      <c r="C45" s="97">
        <f t="shared" si="8"/>
        <v>25</v>
      </c>
      <c r="D45" s="405">
        <v>9</v>
      </c>
      <c r="E45" s="405">
        <v>16</v>
      </c>
      <c r="F45" s="256">
        <v>19</v>
      </c>
      <c r="G45" s="97">
        <f t="shared" si="9"/>
        <v>494</v>
      </c>
      <c r="H45" s="97">
        <f t="shared" si="1"/>
        <v>249</v>
      </c>
      <c r="I45" s="97">
        <f t="shared" si="2"/>
        <v>245</v>
      </c>
      <c r="J45" s="256">
        <v>49</v>
      </c>
      <c r="K45" s="256">
        <v>52</v>
      </c>
      <c r="L45" s="256">
        <v>50</v>
      </c>
      <c r="M45" s="256">
        <v>42</v>
      </c>
      <c r="N45" s="256">
        <v>43</v>
      </c>
      <c r="O45" s="256">
        <v>38</v>
      </c>
      <c r="P45" s="256">
        <v>43</v>
      </c>
      <c r="Q45" s="256">
        <v>36</v>
      </c>
      <c r="R45" s="256">
        <v>31</v>
      </c>
      <c r="S45" s="256">
        <v>36</v>
      </c>
      <c r="T45" s="406">
        <v>33</v>
      </c>
      <c r="U45" s="407">
        <v>41</v>
      </c>
      <c r="V45" s="407">
        <v>25</v>
      </c>
      <c r="W45" s="208" t="s">
        <v>76</v>
      </c>
      <c r="X45" s="278">
        <f t="shared" si="3"/>
        <v>19.76</v>
      </c>
      <c r="Y45" s="256">
        <v>6155</v>
      </c>
      <c r="Z45" s="390">
        <v>100</v>
      </c>
      <c r="AA45" s="269">
        <f t="shared" si="4"/>
        <v>12.459514170040485</v>
      </c>
      <c r="AB45" s="256">
        <v>24445</v>
      </c>
      <c r="AC45" s="269">
        <f t="shared" si="5"/>
        <v>49.483805668016196</v>
      </c>
      <c r="AD45" s="256">
        <v>758</v>
      </c>
      <c r="AE45" s="269">
        <f t="shared" si="6"/>
        <v>1.534412955465587</v>
      </c>
      <c r="AF45" s="256">
        <v>7265</v>
      </c>
      <c r="AG45" s="268">
        <f t="shared" si="7"/>
        <v>14.706477732793521</v>
      </c>
    </row>
    <row r="46" spans="1:33" ht="15" customHeight="1">
      <c r="A46" s="257" t="s">
        <v>77</v>
      </c>
      <c r="B46" s="9" t="s">
        <v>3</v>
      </c>
      <c r="C46" s="97">
        <f t="shared" si="8"/>
        <v>31</v>
      </c>
      <c r="D46" s="405">
        <v>9</v>
      </c>
      <c r="E46" s="405">
        <v>22</v>
      </c>
      <c r="F46" s="256">
        <v>22</v>
      </c>
      <c r="G46" s="97">
        <f t="shared" si="9"/>
        <v>530</v>
      </c>
      <c r="H46" s="97">
        <f t="shared" si="1"/>
        <v>288</v>
      </c>
      <c r="I46" s="97">
        <f t="shared" si="2"/>
        <v>242</v>
      </c>
      <c r="J46" s="256">
        <v>48</v>
      </c>
      <c r="K46" s="256">
        <v>38</v>
      </c>
      <c r="L46" s="256">
        <v>47</v>
      </c>
      <c r="M46" s="256">
        <v>43</v>
      </c>
      <c r="N46" s="256">
        <v>43</v>
      </c>
      <c r="O46" s="256">
        <v>42</v>
      </c>
      <c r="P46" s="256">
        <v>49</v>
      </c>
      <c r="Q46" s="256">
        <v>41</v>
      </c>
      <c r="R46" s="256">
        <v>52</v>
      </c>
      <c r="S46" s="256">
        <v>38</v>
      </c>
      <c r="T46" s="406">
        <v>49</v>
      </c>
      <c r="U46" s="407">
        <v>40</v>
      </c>
      <c r="V46" s="407">
        <v>22</v>
      </c>
      <c r="W46" s="208" t="s">
        <v>77</v>
      </c>
      <c r="X46" s="278">
        <f t="shared" si="3"/>
        <v>17.096774193548388</v>
      </c>
      <c r="Y46" s="256">
        <v>5992</v>
      </c>
      <c r="Z46" s="390">
        <v>100</v>
      </c>
      <c r="AA46" s="269">
        <f t="shared" si="4"/>
        <v>11.30566037735849</v>
      </c>
      <c r="AB46" s="256">
        <v>25068</v>
      </c>
      <c r="AC46" s="269">
        <f t="shared" si="5"/>
        <v>47.29811320754717</v>
      </c>
      <c r="AD46" s="256">
        <v>755</v>
      </c>
      <c r="AE46" s="269">
        <f t="shared" si="6"/>
        <v>1.4245283018867925</v>
      </c>
      <c r="AF46" s="256">
        <v>10941</v>
      </c>
      <c r="AG46" s="268">
        <f t="shared" si="7"/>
        <v>20.643396226415096</v>
      </c>
    </row>
    <row r="47" spans="1:33" ht="15" customHeight="1">
      <c r="A47" s="257" t="s">
        <v>78</v>
      </c>
      <c r="B47" s="9" t="s">
        <v>3</v>
      </c>
      <c r="C47" s="97">
        <f t="shared" si="8"/>
        <v>34</v>
      </c>
      <c r="D47" s="405">
        <v>11</v>
      </c>
      <c r="E47" s="405">
        <v>23</v>
      </c>
      <c r="F47" s="256">
        <v>25</v>
      </c>
      <c r="G47" s="97">
        <f t="shared" si="9"/>
        <v>697</v>
      </c>
      <c r="H47" s="97">
        <f t="shared" si="1"/>
        <v>371</v>
      </c>
      <c r="I47" s="97">
        <f t="shared" si="2"/>
        <v>326</v>
      </c>
      <c r="J47" s="256">
        <v>77</v>
      </c>
      <c r="K47" s="256">
        <v>63</v>
      </c>
      <c r="L47" s="256">
        <v>65</v>
      </c>
      <c r="M47" s="256">
        <v>43</v>
      </c>
      <c r="N47" s="256">
        <v>58</v>
      </c>
      <c r="O47" s="256">
        <v>53</v>
      </c>
      <c r="P47" s="256">
        <v>65</v>
      </c>
      <c r="Q47" s="256">
        <v>52</v>
      </c>
      <c r="R47" s="256">
        <v>60</v>
      </c>
      <c r="S47" s="256">
        <v>63</v>
      </c>
      <c r="T47" s="406">
        <v>46</v>
      </c>
      <c r="U47" s="407">
        <v>52</v>
      </c>
      <c r="V47" s="407">
        <v>39</v>
      </c>
      <c r="W47" s="208" t="s">
        <v>78</v>
      </c>
      <c r="X47" s="278">
        <f t="shared" si="3"/>
        <v>20.5</v>
      </c>
      <c r="Y47" s="256">
        <v>7088</v>
      </c>
      <c r="Z47" s="390">
        <v>100</v>
      </c>
      <c r="AA47" s="269">
        <f t="shared" si="4"/>
        <v>10.169296987087519</v>
      </c>
      <c r="AB47" s="256">
        <v>23719</v>
      </c>
      <c r="AC47" s="269">
        <f t="shared" si="5"/>
        <v>34.03012912482066</v>
      </c>
      <c r="AD47" s="256">
        <v>758</v>
      </c>
      <c r="AE47" s="269">
        <f t="shared" si="6"/>
        <v>1.0875179340028693</v>
      </c>
      <c r="AF47" s="256">
        <v>8176</v>
      </c>
      <c r="AG47" s="268">
        <f t="shared" si="7"/>
        <v>11.730272596843616</v>
      </c>
    </row>
    <row r="48" spans="1:33" ht="15" customHeight="1">
      <c r="A48" s="257" t="s">
        <v>79</v>
      </c>
      <c r="B48" s="9" t="s">
        <v>3</v>
      </c>
      <c r="C48" s="97">
        <f t="shared" si="8"/>
        <v>18</v>
      </c>
      <c r="D48" s="405">
        <v>5</v>
      </c>
      <c r="E48" s="405">
        <v>13</v>
      </c>
      <c r="F48" s="256">
        <v>11</v>
      </c>
      <c r="G48" s="97">
        <f t="shared" si="9"/>
        <v>211</v>
      </c>
      <c r="H48" s="97">
        <f t="shared" si="1"/>
        <v>123</v>
      </c>
      <c r="I48" s="97">
        <f t="shared" si="2"/>
        <v>88</v>
      </c>
      <c r="J48" s="256">
        <v>18</v>
      </c>
      <c r="K48" s="256">
        <v>13</v>
      </c>
      <c r="L48" s="256">
        <v>19</v>
      </c>
      <c r="M48" s="256">
        <v>19</v>
      </c>
      <c r="N48" s="256">
        <v>19</v>
      </c>
      <c r="O48" s="256">
        <v>15</v>
      </c>
      <c r="P48" s="256">
        <v>23</v>
      </c>
      <c r="Q48" s="256">
        <v>12</v>
      </c>
      <c r="R48" s="256">
        <v>28</v>
      </c>
      <c r="S48" s="256">
        <v>16</v>
      </c>
      <c r="T48" s="406">
        <v>16</v>
      </c>
      <c r="U48" s="407">
        <v>13</v>
      </c>
      <c r="V48" s="407">
        <v>12</v>
      </c>
      <c r="W48" s="208" t="s">
        <v>79</v>
      </c>
      <c r="X48" s="278">
        <f t="shared" si="3"/>
        <v>11.722222222222221</v>
      </c>
      <c r="Y48" s="256">
        <v>6874</v>
      </c>
      <c r="Z48" s="390">
        <v>100</v>
      </c>
      <c r="AA48" s="269">
        <f t="shared" si="4"/>
        <v>32.5781990521327</v>
      </c>
      <c r="AB48" s="256">
        <v>23441</v>
      </c>
      <c r="AC48" s="269">
        <f t="shared" si="5"/>
        <v>111.09478672985782</v>
      </c>
      <c r="AD48" s="256">
        <v>755</v>
      </c>
      <c r="AE48" s="269">
        <f t="shared" si="6"/>
        <v>3.5781990521327014</v>
      </c>
      <c r="AF48" s="256">
        <v>9320</v>
      </c>
      <c r="AG48" s="268">
        <f t="shared" si="7"/>
        <v>44.170616113744074</v>
      </c>
    </row>
    <row r="49" spans="1:33" ht="15" customHeight="1">
      <c r="A49" s="257" t="s">
        <v>80</v>
      </c>
      <c r="B49" s="9" t="s">
        <v>3</v>
      </c>
      <c r="C49" s="97">
        <f t="shared" si="8"/>
        <v>36</v>
      </c>
      <c r="D49" s="405">
        <v>11</v>
      </c>
      <c r="E49" s="405">
        <v>25</v>
      </c>
      <c r="F49" s="256">
        <v>27</v>
      </c>
      <c r="G49" s="97">
        <f t="shared" si="9"/>
        <v>699</v>
      </c>
      <c r="H49" s="97">
        <f t="shared" si="1"/>
        <v>338</v>
      </c>
      <c r="I49" s="97">
        <f t="shared" si="2"/>
        <v>361</v>
      </c>
      <c r="J49" s="256">
        <v>61</v>
      </c>
      <c r="K49" s="256">
        <v>69</v>
      </c>
      <c r="L49" s="256">
        <v>65</v>
      </c>
      <c r="M49" s="256">
        <v>56</v>
      </c>
      <c r="N49" s="256">
        <v>59</v>
      </c>
      <c r="O49" s="256">
        <v>70</v>
      </c>
      <c r="P49" s="256">
        <v>58</v>
      </c>
      <c r="Q49" s="256">
        <v>63</v>
      </c>
      <c r="R49" s="256">
        <v>53</v>
      </c>
      <c r="S49" s="256">
        <v>58</v>
      </c>
      <c r="T49" s="406">
        <v>42</v>
      </c>
      <c r="U49" s="407">
        <v>45</v>
      </c>
      <c r="V49" s="407">
        <v>26</v>
      </c>
      <c r="W49" s="208" t="s">
        <v>80</v>
      </c>
      <c r="X49" s="278">
        <f t="shared" si="3"/>
        <v>19.416666666666668</v>
      </c>
      <c r="Y49" s="256">
        <v>6400</v>
      </c>
      <c r="Z49" s="390">
        <v>100</v>
      </c>
      <c r="AA49" s="269">
        <f t="shared" si="4"/>
        <v>9.155937052932762</v>
      </c>
      <c r="AB49" s="256">
        <v>24287</v>
      </c>
      <c r="AC49" s="269">
        <f t="shared" si="5"/>
        <v>34.745350500715304</v>
      </c>
      <c r="AD49" s="256">
        <v>758</v>
      </c>
      <c r="AE49" s="269">
        <f t="shared" si="6"/>
        <v>1.084406294706724</v>
      </c>
      <c r="AF49" s="256">
        <v>7964</v>
      </c>
      <c r="AG49" s="268">
        <f t="shared" si="7"/>
        <v>11.393419170243204</v>
      </c>
    </row>
    <row r="50" spans="1:33" ht="15" customHeight="1" thickBot="1">
      <c r="A50" s="257" t="s">
        <v>81</v>
      </c>
      <c r="B50" s="9" t="s">
        <v>3</v>
      </c>
      <c r="C50" s="97">
        <f t="shared" si="8"/>
        <v>25</v>
      </c>
      <c r="D50" s="405">
        <v>10</v>
      </c>
      <c r="E50" s="405">
        <v>15</v>
      </c>
      <c r="F50" s="256">
        <v>16</v>
      </c>
      <c r="G50" s="97">
        <f t="shared" si="9"/>
        <v>361</v>
      </c>
      <c r="H50" s="97">
        <f t="shared" si="1"/>
        <v>197</v>
      </c>
      <c r="I50" s="97">
        <f t="shared" si="2"/>
        <v>164</v>
      </c>
      <c r="J50" s="256">
        <v>35</v>
      </c>
      <c r="K50" s="256">
        <v>30</v>
      </c>
      <c r="L50" s="256">
        <v>31</v>
      </c>
      <c r="M50" s="256">
        <v>28</v>
      </c>
      <c r="N50" s="256">
        <v>32</v>
      </c>
      <c r="O50" s="256">
        <v>22</v>
      </c>
      <c r="P50" s="256">
        <v>44</v>
      </c>
      <c r="Q50" s="256">
        <v>28</v>
      </c>
      <c r="R50" s="256">
        <v>18</v>
      </c>
      <c r="S50" s="392">
        <v>29</v>
      </c>
      <c r="T50" s="406">
        <v>37</v>
      </c>
      <c r="U50" s="407">
        <v>27</v>
      </c>
      <c r="V50" s="407">
        <v>26</v>
      </c>
      <c r="W50" s="214" t="s">
        <v>222</v>
      </c>
      <c r="X50" s="278">
        <f t="shared" si="3"/>
        <v>14.44</v>
      </c>
      <c r="Y50" s="392">
        <v>7843</v>
      </c>
      <c r="Z50" s="393">
        <v>100</v>
      </c>
      <c r="AA50" s="269">
        <f t="shared" si="4"/>
        <v>21.725761772853186</v>
      </c>
      <c r="AB50" s="392">
        <v>28873</v>
      </c>
      <c r="AC50" s="269">
        <f t="shared" si="5"/>
        <v>79.98060941828255</v>
      </c>
      <c r="AD50" s="392">
        <v>755</v>
      </c>
      <c r="AE50" s="269">
        <f t="shared" si="6"/>
        <v>2.0914127423822713</v>
      </c>
      <c r="AF50" s="392">
        <v>14575</v>
      </c>
      <c r="AG50" s="352">
        <f t="shared" si="7"/>
        <v>40.37396121883656</v>
      </c>
    </row>
    <row r="51" spans="1:33" ht="15" customHeight="1">
      <c r="A51" s="76"/>
      <c r="B51" s="259"/>
      <c r="C51" s="259"/>
      <c r="D51" s="259"/>
      <c r="E51" s="259"/>
      <c r="F51" s="259"/>
      <c r="G51" s="259"/>
      <c r="H51" s="259"/>
      <c r="I51" s="259"/>
      <c r="J51" s="259"/>
      <c r="K51" s="259"/>
      <c r="L51" s="259"/>
      <c r="M51" s="259"/>
      <c r="N51" s="259"/>
      <c r="O51" s="259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259"/>
      <c r="AA51" s="259"/>
      <c r="AB51" s="259"/>
      <c r="AC51" s="259"/>
      <c r="AD51" s="312"/>
      <c r="AE51" s="259"/>
      <c r="AF51" s="274"/>
      <c r="AG51" s="281" t="s">
        <v>399</v>
      </c>
    </row>
  </sheetData>
  <sheetProtection/>
  <mergeCells count="30">
    <mergeCell ref="AE6:AE7"/>
    <mergeCell ref="AC6:AC7"/>
    <mergeCell ref="AA6:AA7"/>
    <mergeCell ref="W5:W7"/>
    <mergeCell ref="G5:V5"/>
    <mergeCell ref="C5:E5"/>
    <mergeCell ref="J6:K6"/>
    <mergeCell ref="L6:M6"/>
    <mergeCell ref="N6:O6"/>
    <mergeCell ref="P6:Q6"/>
    <mergeCell ref="A5:A7"/>
    <mergeCell ref="B5:B7"/>
    <mergeCell ref="V6:V7"/>
    <mergeCell ref="AF5:AG5"/>
    <mergeCell ref="AD5:AE5"/>
    <mergeCell ref="AB5:AC5"/>
    <mergeCell ref="Y5:AA5"/>
    <mergeCell ref="AG6:AG7"/>
    <mergeCell ref="T6:U6"/>
    <mergeCell ref="R6:S6"/>
    <mergeCell ref="Z6:Z7"/>
    <mergeCell ref="AB6:AB7"/>
    <mergeCell ref="AD6:AD7"/>
    <mergeCell ref="AF6:AF7"/>
    <mergeCell ref="X5:X7"/>
    <mergeCell ref="C6:C7"/>
    <mergeCell ref="D6:D7"/>
    <mergeCell ref="E6:E7"/>
    <mergeCell ref="G6:I6"/>
    <mergeCell ref="Y6:Y7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 xml:space="preserve">&amp;C&amp;"游明朝 Demibold,標準"&amp;P+130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E39"/>
  <sheetViews>
    <sheetView workbookViewId="0" topLeftCell="A1">
      <selection activeCell="A1" sqref="A1"/>
    </sheetView>
  </sheetViews>
  <sheetFormatPr defaultColWidth="9.00390625" defaultRowHeight="15" customHeight="1"/>
  <cols>
    <col min="1" max="1" width="20.375" style="43" customWidth="1"/>
    <col min="2" max="17" width="8.75390625" style="43" customWidth="1"/>
    <col min="18" max="18" width="1.875" style="43" customWidth="1"/>
    <col min="19" max="19" width="20.375" style="43" customWidth="1"/>
    <col min="20" max="28" width="12.25390625" style="43" customWidth="1"/>
    <col min="29" max="31" width="10.875" style="43" customWidth="1"/>
    <col min="32" max="16384" width="9.00390625" style="43" customWidth="1"/>
  </cols>
  <sheetData>
    <row r="1" spans="1:31" s="161" customFormat="1" ht="15" customHeight="1">
      <c r="A1" s="33" t="s">
        <v>6</v>
      </c>
      <c r="J1" s="18"/>
      <c r="K1" s="18"/>
      <c r="L1" s="33"/>
      <c r="R1" s="18" t="s">
        <v>6</v>
      </c>
      <c r="S1" s="33" t="s">
        <v>6</v>
      </c>
      <c r="Y1" s="18"/>
      <c r="AE1" s="18" t="s">
        <v>6</v>
      </c>
    </row>
    <row r="3" spans="1:28" s="242" customFormat="1" ht="15" customHeight="1">
      <c r="A3" s="86" t="s">
        <v>223</v>
      </c>
      <c r="B3" s="260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86" t="s">
        <v>418</v>
      </c>
      <c r="T3" s="174"/>
      <c r="U3" s="174"/>
      <c r="V3" s="174"/>
      <c r="W3" s="174"/>
      <c r="X3" s="174"/>
      <c r="Y3" s="174"/>
      <c r="Z3" s="174"/>
      <c r="AA3" s="174"/>
      <c r="AB3" s="174"/>
    </row>
    <row r="4" spans="1:28" ht="15" customHeight="1" thickBo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191"/>
      <c r="Q4" s="74"/>
      <c r="R4" s="17"/>
      <c r="S4" s="89"/>
      <c r="T4" s="89"/>
      <c r="U4" s="89"/>
      <c r="V4" s="89"/>
      <c r="W4" s="89"/>
      <c r="X4" s="89"/>
      <c r="Y4" s="89"/>
      <c r="Z4" s="89"/>
      <c r="AA4" s="89"/>
      <c r="AB4" s="74" t="s">
        <v>215</v>
      </c>
    </row>
    <row r="5" spans="1:28" ht="21" customHeight="1">
      <c r="A5" s="509" t="s">
        <v>310</v>
      </c>
      <c r="B5" s="512" t="s">
        <v>309</v>
      </c>
      <c r="C5" s="530" t="s">
        <v>308</v>
      </c>
      <c r="D5" s="531"/>
      <c r="E5" s="532"/>
      <c r="F5" s="177"/>
      <c r="G5" s="517" t="s">
        <v>325</v>
      </c>
      <c r="H5" s="518"/>
      <c r="I5" s="518"/>
      <c r="J5" s="518"/>
      <c r="K5" s="518"/>
      <c r="L5" s="518"/>
      <c r="M5" s="518"/>
      <c r="N5" s="518"/>
      <c r="O5" s="518"/>
      <c r="P5" s="519"/>
      <c r="Q5" s="533" t="s">
        <v>326</v>
      </c>
      <c r="R5" s="354"/>
      <c r="S5" s="509" t="s">
        <v>310</v>
      </c>
      <c r="T5" s="520" t="s">
        <v>320</v>
      </c>
      <c r="U5" s="518"/>
      <c r="V5" s="519"/>
      <c r="W5" s="536" t="s">
        <v>321</v>
      </c>
      <c r="X5" s="536"/>
      <c r="Y5" s="536" t="s">
        <v>43</v>
      </c>
      <c r="Z5" s="536"/>
      <c r="AA5" s="517" t="s">
        <v>322</v>
      </c>
      <c r="AB5" s="518"/>
    </row>
    <row r="6" spans="1:28" ht="21" customHeight="1">
      <c r="A6" s="510"/>
      <c r="B6" s="513"/>
      <c r="C6" s="504" t="s">
        <v>196</v>
      </c>
      <c r="D6" s="504" t="s">
        <v>23</v>
      </c>
      <c r="E6" s="504" t="s">
        <v>24</v>
      </c>
      <c r="F6" s="348" t="s">
        <v>307</v>
      </c>
      <c r="G6" s="506" t="s">
        <v>313</v>
      </c>
      <c r="H6" s="507"/>
      <c r="I6" s="508"/>
      <c r="J6" s="506" t="s">
        <v>314</v>
      </c>
      <c r="K6" s="508"/>
      <c r="L6" s="506" t="s">
        <v>315</v>
      </c>
      <c r="M6" s="508"/>
      <c r="N6" s="506" t="s">
        <v>316</v>
      </c>
      <c r="O6" s="508"/>
      <c r="P6" s="537" t="s">
        <v>311</v>
      </c>
      <c r="Q6" s="534"/>
      <c r="R6" s="353"/>
      <c r="S6" s="510"/>
      <c r="T6" s="497" t="s">
        <v>44</v>
      </c>
      <c r="U6" s="497" t="s">
        <v>324</v>
      </c>
      <c r="V6" s="521" t="s">
        <v>323</v>
      </c>
      <c r="W6" s="497" t="s">
        <v>44</v>
      </c>
      <c r="X6" s="497" t="s">
        <v>323</v>
      </c>
      <c r="Y6" s="497" t="s">
        <v>44</v>
      </c>
      <c r="Z6" s="497" t="s">
        <v>323</v>
      </c>
      <c r="AA6" s="497" t="s">
        <v>44</v>
      </c>
      <c r="AB6" s="521" t="s">
        <v>323</v>
      </c>
    </row>
    <row r="7" spans="1:28" ht="21" customHeight="1">
      <c r="A7" s="511"/>
      <c r="B7" s="514"/>
      <c r="C7" s="505"/>
      <c r="D7" s="505"/>
      <c r="E7" s="505"/>
      <c r="F7" s="177"/>
      <c r="G7" s="348" t="s">
        <v>196</v>
      </c>
      <c r="H7" s="429" t="s">
        <v>23</v>
      </c>
      <c r="I7" s="429" t="s">
        <v>24</v>
      </c>
      <c r="J7" s="356" t="s">
        <v>23</v>
      </c>
      <c r="K7" s="356" t="s">
        <v>24</v>
      </c>
      <c r="L7" s="270" t="s">
        <v>23</v>
      </c>
      <c r="M7" s="270" t="s">
        <v>24</v>
      </c>
      <c r="N7" s="270" t="s">
        <v>23</v>
      </c>
      <c r="O7" s="270" t="s">
        <v>24</v>
      </c>
      <c r="P7" s="538"/>
      <c r="Q7" s="535"/>
      <c r="R7" s="353"/>
      <c r="S7" s="511"/>
      <c r="T7" s="498"/>
      <c r="U7" s="498"/>
      <c r="V7" s="522"/>
      <c r="W7" s="498"/>
      <c r="X7" s="514"/>
      <c r="Y7" s="498"/>
      <c r="Z7" s="514"/>
      <c r="AA7" s="498"/>
      <c r="AB7" s="522"/>
    </row>
    <row r="8" spans="1:28" ht="21" customHeight="1">
      <c r="A8" s="91"/>
      <c r="B8" s="92" t="s">
        <v>224</v>
      </c>
      <c r="C8" s="175" t="s">
        <v>83</v>
      </c>
      <c r="D8" s="175"/>
      <c r="E8" s="175"/>
      <c r="F8" s="175" t="s">
        <v>84</v>
      </c>
      <c r="G8" s="175" t="s">
        <v>85</v>
      </c>
      <c r="H8" s="91"/>
      <c r="I8" s="91"/>
      <c r="J8" s="91"/>
      <c r="K8" s="91"/>
      <c r="L8" s="91"/>
      <c r="M8" s="91"/>
      <c r="N8" s="91"/>
      <c r="O8" s="91"/>
      <c r="P8" s="91"/>
      <c r="Q8" s="261"/>
      <c r="R8" s="355"/>
      <c r="S8" s="262"/>
      <c r="T8" s="175" t="s">
        <v>86</v>
      </c>
      <c r="U8" s="175" t="s">
        <v>46</v>
      </c>
      <c r="V8" s="175" t="s">
        <v>45</v>
      </c>
      <c r="W8" s="91"/>
      <c r="X8" s="91"/>
      <c r="Y8" s="91"/>
      <c r="Z8" s="91"/>
      <c r="AA8" s="91"/>
      <c r="AB8" s="91"/>
    </row>
    <row r="9" spans="1:28" ht="21" customHeight="1">
      <c r="A9" s="343" t="s">
        <v>286</v>
      </c>
      <c r="B9" s="95">
        <v>20</v>
      </c>
      <c r="C9" s="23">
        <v>660</v>
      </c>
      <c r="D9" s="23">
        <v>348</v>
      </c>
      <c r="E9" s="23">
        <v>312</v>
      </c>
      <c r="F9" s="23">
        <v>344</v>
      </c>
      <c r="G9" s="23">
        <v>10553</v>
      </c>
      <c r="H9" s="23">
        <v>5479</v>
      </c>
      <c r="I9" s="23">
        <v>5074</v>
      </c>
      <c r="J9" s="23">
        <v>1787</v>
      </c>
      <c r="K9" s="23">
        <v>1736</v>
      </c>
      <c r="L9" s="23">
        <v>1819</v>
      </c>
      <c r="M9" s="23">
        <v>1659</v>
      </c>
      <c r="N9" s="23">
        <v>1873</v>
      </c>
      <c r="O9" s="23">
        <v>1679</v>
      </c>
      <c r="P9" s="23">
        <v>206</v>
      </c>
      <c r="Q9" s="263">
        <v>15.98939393939394</v>
      </c>
      <c r="R9" s="355"/>
      <c r="S9" s="343" t="s">
        <v>286</v>
      </c>
      <c r="T9" s="23">
        <v>119077</v>
      </c>
      <c r="U9" s="263">
        <v>100</v>
      </c>
      <c r="V9" s="264">
        <v>12.579442214240439</v>
      </c>
      <c r="W9" s="23">
        <v>426497</v>
      </c>
      <c r="X9" s="263">
        <v>45.05567293471371</v>
      </c>
      <c r="Y9" s="23">
        <v>20054</v>
      </c>
      <c r="Z9" s="263">
        <v>2.118529473906613</v>
      </c>
      <c r="AA9" s="23">
        <v>225551</v>
      </c>
      <c r="AB9" s="263">
        <v>23.827487851257132</v>
      </c>
    </row>
    <row r="10" spans="1:28" ht="21" customHeight="1">
      <c r="A10" s="343" t="s">
        <v>288</v>
      </c>
      <c r="B10" s="95">
        <v>20</v>
      </c>
      <c r="C10" s="23">
        <v>646</v>
      </c>
      <c r="D10" s="23">
        <v>340</v>
      </c>
      <c r="E10" s="23">
        <v>306</v>
      </c>
      <c r="F10" s="23">
        <v>343</v>
      </c>
      <c r="G10" s="23">
        <v>10465</v>
      </c>
      <c r="H10" s="23">
        <v>5376</v>
      </c>
      <c r="I10" s="23">
        <v>5089</v>
      </c>
      <c r="J10" s="23">
        <v>1758</v>
      </c>
      <c r="K10" s="23">
        <v>1710</v>
      </c>
      <c r="L10" s="23">
        <v>1800</v>
      </c>
      <c r="M10" s="23">
        <v>1729</v>
      </c>
      <c r="N10" s="23">
        <v>1818</v>
      </c>
      <c r="O10" s="23">
        <v>1650</v>
      </c>
      <c r="P10" s="23">
        <v>243</v>
      </c>
      <c r="Q10" s="263">
        <v>16.19969040247678</v>
      </c>
      <c r="R10" s="355"/>
      <c r="S10" s="343" t="s">
        <v>288</v>
      </c>
      <c r="T10" s="23">
        <v>119077</v>
      </c>
      <c r="U10" s="263">
        <v>100</v>
      </c>
      <c r="V10" s="264">
        <v>12.803978494623657</v>
      </c>
      <c r="W10" s="23">
        <v>426497</v>
      </c>
      <c r="X10" s="263">
        <v>45.85989247311828</v>
      </c>
      <c r="Y10" s="23">
        <v>20054</v>
      </c>
      <c r="Z10" s="263">
        <v>2.1563440860215053</v>
      </c>
      <c r="AA10" s="23">
        <v>225551</v>
      </c>
      <c r="AB10" s="263">
        <v>24.252795698924732</v>
      </c>
    </row>
    <row r="11" spans="1:28" ht="21" customHeight="1">
      <c r="A11" s="343" t="s">
        <v>289</v>
      </c>
      <c r="B11" s="95">
        <v>20</v>
      </c>
      <c r="C11" s="23">
        <v>657</v>
      </c>
      <c r="D11" s="23">
        <v>349</v>
      </c>
      <c r="E11" s="23">
        <v>308</v>
      </c>
      <c r="F11" s="23">
        <v>345</v>
      </c>
      <c r="G11" s="23">
        <v>10573</v>
      </c>
      <c r="H11" s="23">
        <v>5347</v>
      </c>
      <c r="I11" s="23">
        <v>5226</v>
      </c>
      <c r="J11" s="23">
        <v>1812</v>
      </c>
      <c r="K11" s="23">
        <v>1803</v>
      </c>
      <c r="L11" s="23">
        <v>1751</v>
      </c>
      <c r="M11" s="23">
        <v>1702</v>
      </c>
      <c r="N11" s="23">
        <v>1784</v>
      </c>
      <c r="O11" s="23">
        <v>1721</v>
      </c>
      <c r="P11" s="23">
        <v>263</v>
      </c>
      <c r="Q11" s="263">
        <v>16.09284627092846</v>
      </c>
      <c r="R11" s="355"/>
      <c r="S11" s="343" t="s">
        <v>289</v>
      </c>
      <c r="T11" s="23">
        <v>119077</v>
      </c>
      <c r="U11" s="263">
        <v>100</v>
      </c>
      <c r="V11" s="264">
        <v>12.923485999565878</v>
      </c>
      <c r="W11" s="23">
        <v>426497</v>
      </c>
      <c r="X11" s="263">
        <v>46.28793140872585</v>
      </c>
      <c r="Y11" s="23">
        <v>20054</v>
      </c>
      <c r="Z11" s="263">
        <v>2.176470588235294</v>
      </c>
      <c r="AA11" s="23">
        <v>225551</v>
      </c>
      <c r="AB11" s="263">
        <v>24.479162144562622</v>
      </c>
    </row>
    <row r="12" spans="1:28" ht="21" customHeight="1">
      <c r="A12" s="343" t="s">
        <v>290</v>
      </c>
      <c r="B12" s="95">
        <v>20</v>
      </c>
      <c r="C12" s="209">
        <v>607</v>
      </c>
      <c r="D12" s="209">
        <v>310</v>
      </c>
      <c r="E12" s="209">
        <v>297</v>
      </c>
      <c r="F12" s="209">
        <v>312</v>
      </c>
      <c r="G12" s="209">
        <v>9154</v>
      </c>
      <c r="H12" s="209">
        <v>4712</v>
      </c>
      <c r="I12" s="209">
        <v>4442</v>
      </c>
      <c r="J12" s="209">
        <v>1534</v>
      </c>
      <c r="K12" s="209">
        <v>1404</v>
      </c>
      <c r="L12" s="209">
        <v>1621</v>
      </c>
      <c r="M12" s="209">
        <v>1573</v>
      </c>
      <c r="N12" s="209">
        <v>1557</v>
      </c>
      <c r="O12" s="209">
        <v>1465</v>
      </c>
      <c r="P12" s="209">
        <v>301</v>
      </c>
      <c r="Q12" s="263">
        <v>15.080724876441515</v>
      </c>
      <c r="R12" s="355"/>
      <c r="S12" s="343" t="s">
        <v>290</v>
      </c>
      <c r="T12" s="23">
        <v>119077</v>
      </c>
      <c r="U12" s="263">
        <v>100</v>
      </c>
      <c r="V12" s="264">
        <v>12.813623157215108</v>
      </c>
      <c r="W12" s="23">
        <v>426497</v>
      </c>
      <c r="X12" s="263">
        <v>45.89443667276445</v>
      </c>
      <c r="Y12" s="23">
        <v>20079</v>
      </c>
      <c r="Z12" s="263">
        <v>2.160658560206607</v>
      </c>
      <c r="AA12" s="23">
        <v>225551</v>
      </c>
      <c r="AB12" s="263">
        <v>24.271064241902508</v>
      </c>
    </row>
    <row r="13" spans="1:28" ht="21" customHeight="1">
      <c r="A13" s="344" t="s">
        <v>291</v>
      </c>
      <c r="B13" s="265">
        <v>20</v>
      </c>
      <c r="C13" s="24">
        <f>SUM(D13:E13)</f>
        <v>698</v>
      </c>
      <c r="D13" s="24">
        <f>SUM(D15,D36)</f>
        <v>363</v>
      </c>
      <c r="E13" s="24">
        <f>SUM(E15,E36)</f>
        <v>335</v>
      </c>
      <c r="F13" s="24">
        <f>SUM(F15,F36)</f>
        <v>350</v>
      </c>
      <c r="G13" s="24">
        <f>SUM(H13:I13)</f>
        <v>10398</v>
      </c>
      <c r="H13" s="24">
        <f>SUM(J13,L13,N13)</f>
        <v>5292</v>
      </c>
      <c r="I13" s="24">
        <f>SUM(K13,M13,O13)</f>
        <v>5106</v>
      </c>
      <c r="J13" s="24">
        <f aca="true" t="shared" si="0" ref="J13:P13">SUM(J15,J36)</f>
        <v>1731</v>
      </c>
      <c r="K13" s="24">
        <f t="shared" si="0"/>
        <v>1649</v>
      </c>
      <c r="L13" s="24">
        <f t="shared" si="0"/>
        <v>1744</v>
      </c>
      <c r="M13" s="24">
        <f t="shared" si="0"/>
        <v>1662</v>
      </c>
      <c r="N13" s="24">
        <f t="shared" si="0"/>
        <v>1817</v>
      </c>
      <c r="O13" s="24">
        <f t="shared" si="0"/>
        <v>1795</v>
      </c>
      <c r="P13" s="24">
        <f t="shared" si="0"/>
        <v>340</v>
      </c>
      <c r="Q13" s="151">
        <f>G13/C13</f>
        <v>14.896848137535816</v>
      </c>
      <c r="R13" s="151"/>
      <c r="S13" s="344" t="s">
        <v>291</v>
      </c>
      <c r="T13" s="24">
        <f>SUM(T15)</f>
        <v>119073</v>
      </c>
      <c r="U13" s="151">
        <f aca="true" t="shared" si="1" ref="U13:AB13">SUM(U15)</f>
        <v>100</v>
      </c>
      <c r="V13" s="151">
        <f t="shared" si="1"/>
        <v>13.11376651982379</v>
      </c>
      <c r="W13" s="24">
        <f t="shared" si="1"/>
        <v>426497</v>
      </c>
      <c r="X13" s="151">
        <f t="shared" si="1"/>
        <v>46.971035242290746</v>
      </c>
      <c r="Y13" s="24">
        <f t="shared" si="1"/>
        <v>20077</v>
      </c>
      <c r="Z13" s="151">
        <f t="shared" si="1"/>
        <v>2.211123348017621</v>
      </c>
      <c r="AA13" s="24">
        <f t="shared" si="1"/>
        <v>225551</v>
      </c>
      <c r="AB13" s="151">
        <f t="shared" si="1"/>
        <v>24.840418502202642</v>
      </c>
    </row>
    <row r="14" spans="1:28" ht="21" customHeight="1">
      <c r="A14" s="27"/>
      <c r="B14" s="266"/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8"/>
      <c r="R14" s="278"/>
      <c r="S14" s="238"/>
      <c r="T14" s="23"/>
      <c r="U14" s="263"/>
      <c r="V14" s="193" t="s">
        <v>232</v>
      </c>
      <c r="W14" s="23"/>
      <c r="X14" s="269" t="s">
        <v>232</v>
      </c>
      <c r="Y14" s="23"/>
      <c r="Z14" s="193" t="s">
        <v>232</v>
      </c>
      <c r="AA14" s="23"/>
      <c r="AB14" s="263" t="s">
        <v>232</v>
      </c>
    </row>
    <row r="15" spans="1:28" ht="21" customHeight="1">
      <c r="A15" s="208" t="s">
        <v>33</v>
      </c>
      <c r="B15" s="209">
        <v>18</v>
      </c>
      <c r="C15" s="23">
        <f>SUM(C17:C34)</f>
        <v>630</v>
      </c>
      <c r="D15" s="23">
        <f aca="true" t="shared" si="2" ref="D15:P15">SUM(D17:D34)</f>
        <v>318</v>
      </c>
      <c r="E15" s="23">
        <f t="shared" si="2"/>
        <v>312</v>
      </c>
      <c r="F15" s="23">
        <f t="shared" si="2"/>
        <v>316</v>
      </c>
      <c r="G15" s="23">
        <f t="shared" si="2"/>
        <v>9080</v>
      </c>
      <c r="H15" s="23">
        <f t="shared" si="2"/>
        <v>4673</v>
      </c>
      <c r="I15" s="23">
        <f t="shared" si="2"/>
        <v>4407</v>
      </c>
      <c r="J15" s="23">
        <f t="shared" si="2"/>
        <v>1521</v>
      </c>
      <c r="K15" s="23">
        <f t="shared" si="2"/>
        <v>1421</v>
      </c>
      <c r="L15" s="23">
        <f t="shared" si="2"/>
        <v>1533</v>
      </c>
      <c r="M15" s="23">
        <f t="shared" si="2"/>
        <v>1417</v>
      </c>
      <c r="N15" s="23">
        <f t="shared" si="2"/>
        <v>1619</v>
      </c>
      <c r="O15" s="23">
        <f t="shared" si="2"/>
        <v>1569</v>
      </c>
      <c r="P15" s="23">
        <f t="shared" si="2"/>
        <v>340</v>
      </c>
      <c r="Q15" s="263">
        <f>G15/C15</f>
        <v>14.412698412698413</v>
      </c>
      <c r="R15" s="355"/>
      <c r="S15" s="270" t="s">
        <v>33</v>
      </c>
      <c r="T15" s="23">
        <f>SUM(T17:T34)</f>
        <v>119073</v>
      </c>
      <c r="U15" s="263">
        <f>AVERAGE(U17:U34)</f>
        <v>100</v>
      </c>
      <c r="V15" s="269">
        <f>T15/G15</f>
        <v>13.11376651982379</v>
      </c>
      <c r="W15" s="23">
        <f>SUM(W17:W34)</f>
        <v>426497</v>
      </c>
      <c r="X15" s="269">
        <f>W15/G15</f>
        <v>46.971035242290746</v>
      </c>
      <c r="Y15" s="23">
        <f>SUM(Y17:Y34)</f>
        <v>20077</v>
      </c>
      <c r="Z15" s="269">
        <f>Y15/G15</f>
        <v>2.211123348017621</v>
      </c>
      <c r="AA15" s="23">
        <f>SUM(AA17:AA34)</f>
        <v>225551</v>
      </c>
      <c r="AB15" s="268">
        <f>AA15/G15</f>
        <v>24.840418502202642</v>
      </c>
    </row>
    <row r="16" spans="1:28" ht="21" customHeight="1">
      <c r="A16" s="257"/>
      <c r="B16" s="271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182"/>
      <c r="P16" s="267"/>
      <c r="Q16" s="263"/>
      <c r="R16" s="355"/>
      <c r="S16" s="270"/>
      <c r="T16" s="23"/>
      <c r="U16" s="263"/>
      <c r="V16" s="193" t="s">
        <v>232</v>
      </c>
      <c r="W16" s="23"/>
      <c r="X16" s="193" t="s">
        <v>232</v>
      </c>
      <c r="Y16" s="23"/>
      <c r="Z16" s="193" t="s">
        <v>232</v>
      </c>
      <c r="AA16" s="23"/>
      <c r="AB16" s="263" t="s">
        <v>232</v>
      </c>
    </row>
    <row r="17" spans="1:28" ht="21" customHeight="1">
      <c r="A17" s="257" t="s">
        <v>87</v>
      </c>
      <c r="B17" s="9" t="s">
        <v>2</v>
      </c>
      <c r="C17" s="24">
        <f>SUM(D17:E17)</f>
        <v>49</v>
      </c>
      <c r="D17" s="409">
        <v>27</v>
      </c>
      <c r="E17" s="409">
        <v>22</v>
      </c>
      <c r="F17" s="256">
        <v>26</v>
      </c>
      <c r="G17" s="24">
        <f>SUM(H17:I17)</f>
        <v>785</v>
      </c>
      <c r="H17" s="24">
        <f>SUM(J17,L17,N17)</f>
        <v>390</v>
      </c>
      <c r="I17" s="24">
        <f>SUM(K17,M17,O17)</f>
        <v>395</v>
      </c>
      <c r="J17" s="256">
        <v>123</v>
      </c>
      <c r="K17" s="256">
        <v>136</v>
      </c>
      <c r="L17" s="256">
        <v>132</v>
      </c>
      <c r="M17" s="256">
        <v>133</v>
      </c>
      <c r="N17" s="256">
        <v>135</v>
      </c>
      <c r="O17" s="256">
        <v>126</v>
      </c>
      <c r="P17" s="256">
        <v>26</v>
      </c>
      <c r="Q17" s="151">
        <f>G17/C17</f>
        <v>16.020408163265305</v>
      </c>
      <c r="R17" s="151"/>
      <c r="S17" s="270" t="s">
        <v>87</v>
      </c>
      <c r="T17" s="256">
        <v>7104</v>
      </c>
      <c r="U17" s="355">
        <v>100</v>
      </c>
      <c r="V17" s="269">
        <f>T17/G17</f>
        <v>9.04968152866242</v>
      </c>
      <c r="W17" s="256">
        <v>23149</v>
      </c>
      <c r="X17" s="269">
        <f>W17/G17</f>
        <v>29.489171974522293</v>
      </c>
      <c r="Y17" s="256">
        <v>1054</v>
      </c>
      <c r="Z17" s="269">
        <f>Y17/G17</f>
        <v>1.3426751592356687</v>
      </c>
      <c r="AA17" s="256">
        <v>9765</v>
      </c>
      <c r="AB17" s="268">
        <f>AA17/G17</f>
        <v>12.439490445859873</v>
      </c>
    </row>
    <row r="18" spans="1:28" ht="21" customHeight="1">
      <c r="A18" s="257" t="s">
        <v>88</v>
      </c>
      <c r="B18" s="9" t="s">
        <v>3</v>
      </c>
      <c r="C18" s="24">
        <f aca="true" t="shared" si="3" ref="C18:C36">SUM(D18:E18)</f>
        <v>31</v>
      </c>
      <c r="D18" s="409">
        <v>18</v>
      </c>
      <c r="E18" s="409">
        <v>13</v>
      </c>
      <c r="F18" s="256">
        <v>14</v>
      </c>
      <c r="G18" s="24">
        <f aca="true" t="shared" si="4" ref="G18:G34">SUM(H18:I18)</f>
        <v>378</v>
      </c>
      <c r="H18" s="24">
        <f aca="true" t="shared" si="5" ref="H18:H34">SUM(J18,L18,N18)</f>
        <v>195</v>
      </c>
      <c r="I18" s="24">
        <f aca="true" t="shared" si="6" ref="I18:I34">SUM(K18,M18,O18)</f>
        <v>183</v>
      </c>
      <c r="J18" s="256">
        <v>62</v>
      </c>
      <c r="K18" s="256">
        <v>63</v>
      </c>
      <c r="L18" s="256">
        <v>56</v>
      </c>
      <c r="M18" s="256">
        <v>53</v>
      </c>
      <c r="N18" s="256">
        <v>77</v>
      </c>
      <c r="O18" s="256">
        <v>67</v>
      </c>
      <c r="P18" s="256">
        <v>14</v>
      </c>
      <c r="Q18" s="151">
        <f aca="true" t="shared" si="7" ref="Q18:Q36">G18/C18</f>
        <v>12.193548387096774</v>
      </c>
      <c r="R18" s="151"/>
      <c r="S18" s="270" t="s">
        <v>88</v>
      </c>
      <c r="T18" s="256">
        <v>11796</v>
      </c>
      <c r="U18" s="355">
        <v>100</v>
      </c>
      <c r="V18" s="269">
        <f aca="true" t="shared" si="8" ref="V18:V34">T18/G18</f>
        <v>31.206349206349206</v>
      </c>
      <c r="W18" s="256">
        <v>25924</v>
      </c>
      <c r="X18" s="269">
        <f aca="true" t="shared" si="9" ref="X18:X34">W18/G18</f>
        <v>68.58201058201058</v>
      </c>
      <c r="Y18" s="256">
        <v>2904</v>
      </c>
      <c r="Z18" s="269">
        <f aca="true" t="shared" si="10" ref="Z18:Z34">Y18/G18</f>
        <v>7.682539682539683</v>
      </c>
      <c r="AA18" s="256">
        <v>13055</v>
      </c>
      <c r="AB18" s="268">
        <f aca="true" t="shared" si="11" ref="AB18:AB34">AA18/G18</f>
        <v>34.53703703703704</v>
      </c>
    </row>
    <row r="19" spans="1:28" ht="21" customHeight="1">
      <c r="A19" s="257" t="s">
        <v>89</v>
      </c>
      <c r="B19" s="9" t="s">
        <v>3</v>
      </c>
      <c r="C19" s="24">
        <f t="shared" si="3"/>
        <v>23</v>
      </c>
      <c r="D19" s="409">
        <v>11</v>
      </c>
      <c r="E19" s="409">
        <v>12</v>
      </c>
      <c r="F19" s="256">
        <v>11</v>
      </c>
      <c r="G19" s="24">
        <f t="shared" si="4"/>
        <v>257</v>
      </c>
      <c r="H19" s="24">
        <f t="shared" si="5"/>
        <v>138</v>
      </c>
      <c r="I19" s="24">
        <f t="shared" si="6"/>
        <v>119</v>
      </c>
      <c r="J19" s="256">
        <v>48</v>
      </c>
      <c r="K19" s="256">
        <v>39</v>
      </c>
      <c r="L19" s="256">
        <v>46</v>
      </c>
      <c r="M19" s="256">
        <v>53</v>
      </c>
      <c r="N19" s="256">
        <v>44</v>
      </c>
      <c r="O19" s="256">
        <v>27</v>
      </c>
      <c r="P19" s="256">
        <v>20</v>
      </c>
      <c r="Q19" s="151">
        <f t="shared" si="7"/>
        <v>11.173913043478262</v>
      </c>
      <c r="R19" s="151"/>
      <c r="S19" s="270" t="s">
        <v>89</v>
      </c>
      <c r="T19" s="256">
        <v>6081</v>
      </c>
      <c r="U19" s="355">
        <v>100</v>
      </c>
      <c r="V19" s="269">
        <f t="shared" si="8"/>
        <v>23.66147859922179</v>
      </c>
      <c r="W19" s="256">
        <v>19616</v>
      </c>
      <c r="X19" s="269">
        <f t="shared" si="9"/>
        <v>76.32684824902724</v>
      </c>
      <c r="Y19" s="256">
        <v>1010</v>
      </c>
      <c r="Z19" s="269">
        <f t="shared" si="10"/>
        <v>3.9299610894941632</v>
      </c>
      <c r="AA19" s="256">
        <v>12041</v>
      </c>
      <c r="AB19" s="268">
        <f t="shared" si="11"/>
        <v>46.85214007782101</v>
      </c>
    </row>
    <row r="20" spans="1:28" ht="21" customHeight="1">
      <c r="A20" s="257" t="s">
        <v>90</v>
      </c>
      <c r="B20" s="9" t="s">
        <v>3</v>
      </c>
      <c r="C20" s="24">
        <f t="shared" si="3"/>
        <v>31</v>
      </c>
      <c r="D20" s="409">
        <v>20</v>
      </c>
      <c r="E20" s="409">
        <v>11</v>
      </c>
      <c r="F20" s="256">
        <v>15</v>
      </c>
      <c r="G20" s="24">
        <f t="shared" si="4"/>
        <v>419</v>
      </c>
      <c r="H20" s="24">
        <f t="shared" si="5"/>
        <v>215</v>
      </c>
      <c r="I20" s="24">
        <f t="shared" si="6"/>
        <v>204</v>
      </c>
      <c r="J20" s="256">
        <v>68</v>
      </c>
      <c r="K20" s="256">
        <v>61</v>
      </c>
      <c r="L20" s="256">
        <v>75</v>
      </c>
      <c r="M20" s="256">
        <v>58</v>
      </c>
      <c r="N20" s="256">
        <v>72</v>
      </c>
      <c r="O20" s="256">
        <v>85</v>
      </c>
      <c r="P20" s="256">
        <v>11</v>
      </c>
      <c r="Q20" s="151">
        <f t="shared" si="7"/>
        <v>13.516129032258064</v>
      </c>
      <c r="R20" s="151"/>
      <c r="S20" s="270" t="s">
        <v>90</v>
      </c>
      <c r="T20" s="256">
        <v>5611</v>
      </c>
      <c r="U20" s="355">
        <v>100</v>
      </c>
      <c r="V20" s="269">
        <f t="shared" si="8"/>
        <v>13.391408114558473</v>
      </c>
      <c r="W20" s="256">
        <v>17206</v>
      </c>
      <c r="X20" s="269">
        <f t="shared" si="9"/>
        <v>41.06443914081146</v>
      </c>
      <c r="Y20" s="256">
        <v>1065</v>
      </c>
      <c r="Z20" s="269">
        <f t="shared" si="10"/>
        <v>2.5417661097852027</v>
      </c>
      <c r="AA20" s="256">
        <v>10747</v>
      </c>
      <c r="AB20" s="268">
        <f t="shared" si="11"/>
        <v>25.649164677804297</v>
      </c>
    </row>
    <row r="21" spans="1:28" ht="21" customHeight="1">
      <c r="A21" s="257" t="s">
        <v>91</v>
      </c>
      <c r="B21" s="9" t="s">
        <v>3</v>
      </c>
      <c r="C21" s="24">
        <f t="shared" si="3"/>
        <v>35</v>
      </c>
      <c r="D21" s="409">
        <v>19</v>
      </c>
      <c r="E21" s="409">
        <v>16</v>
      </c>
      <c r="F21" s="256">
        <v>18</v>
      </c>
      <c r="G21" s="24">
        <f t="shared" si="4"/>
        <v>473</v>
      </c>
      <c r="H21" s="24">
        <f t="shared" si="5"/>
        <v>249</v>
      </c>
      <c r="I21" s="24">
        <f t="shared" si="6"/>
        <v>224</v>
      </c>
      <c r="J21" s="256">
        <v>79</v>
      </c>
      <c r="K21" s="256">
        <v>78</v>
      </c>
      <c r="L21" s="256">
        <v>86</v>
      </c>
      <c r="M21" s="256">
        <v>61</v>
      </c>
      <c r="N21" s="256">
        <v>84</v>
      </c>
      <c r="O21" s="256">
        <v>85</v>
      </c>
      <c r="P21" s="256">
        <v>20</v>
      </c>
      <c r="Q21" s="151">
        <f t="shared" si="7"/>
        <v>13.514285714285714</v>
      </c>
      <c r="R21" s="151"/>
      <c r="S21" s="270" t="s">
        <v>91</v>
      </c>
      <c r="T21" s="256">
        <v>5211</v>
      </c>
      <c r="U21" s="355">
        <v>100</v>
      </c>
      <c r="V21" s="269">
        <f t="shared" si="8"/>
        <v>11.0169133192389</v>
      </c>
      <c r="W21" s="256">
        <v>18615</v>
      </c>
      <c r="X21" s="269">
        <f t="shared" si="9"/>
        <v>39.35517970401691</v>
      </c>
      <c r="Y21" s="256">
        <v>994</v>
      </c>
      <c r="Z21" s="269">
        <f t="shared" si="10"/>
        <v>2.1014799154334036</v>
      </c>
      <c r="AA21" s="256">
        <v>12459</v>
      </c>
      <c r="AB21" s="268">
        <f t="shared" si="11"/>
        <v>26.340380549682877</v>
      </c>
    </row>
    <row r="22" spans="1:28" ht="21" customHeight="1">
      <c r="A22" s="257" t="s">
        <v>92</v>
      </c>
      <c r="B22" s="9" t="s">
        <v>3</v>
      </c>
      <c r="C22" s="24">
        <f t="shared" si="3"/>
        <v>48</v>
      </c>
      <c r="D22" s="409">
        <v>25</v>
      </c>
      <c r="E22" s="409">
        <v>23</v>
      </c>
      <c r="F22" s="256">
        <v>25</v>
      </c>
      <c r="G22" s="24">
        <f t="shared" si="4"/>
        <v>750</v>
      </c>
      <c r="H22" s="24">
        <f t="shared" si="5"/>
        <v>378</v>
      </c>
      <c r="I22" s="24">
        <f t="shared" si="6"/>
        <v>372</v>
      </c>
      <c r="J22" s="256">
        <v>122</v>
      </c>
      <c r="K22" s="256">
        <v>116</v>
      </c>
      <c r="L22" s="256">
        <v>118</v>
      </c>
      <c r="M22" s="256">
        <v>146</v>
      </c>
      <c r="N22" s="256">
        <v>138</v>
      </c>
      <c r="O22" s="256">
        <v>110</v>
      </c>
      <c r="P22" s="256">
        <v>27</v>
      </c>
      <c r="Q22" s="151">
        <f t="shared" si="7"/>
        <v>15.625</v>
      </c>
      <c r="R22" s="151"/>
      <c r="S22" s="270" t="s">
        <v>92</v>
      </c>
      <c r="T22" s="256">
        <v>8075</v>
      </c>
      <c r="U22" s="355">
        <v>100</v>
      </c>
      <c r="V22" s="269">
        <f t="shared" si="8"/>
        <v>10.766666666666667</v>
      </c>
      <c r="W22" s="256">
        <v>24767</v>
      </c>
      <c r="X22" s="269">
        <f t="shared" si="9"/>
        <v>33.022666666666666</v>
      </c>
      <c r="Y22" s="256">
        <v>1011</v>
      </c>
      <c r="Z22" s="269">
        <f t="shared" si="10"/>
        <v>1.348</v>
      </c>
      <c r="AA22" s="256">
        <v>12480</v>
      </c>
      <c r="AB22" s="268">
        <f t="shared" si="11"/>
        <v>16.64</v>
      </c>
    </row>
    <row r="23" spans="1:28" ht="21" customHeight="1">
      <c r="A23" s="257" t="s">
        <v>93</v>
      </c>
      <c r="B23" s="9" t="s">
        <v>3</v>
      </c>
      <c r="C23" s="24">
        <f t="shared" si="3"/>
        <v>39</v>
      </c>
      <c r="D23" s="409">
        <v>19</v>
      </c>
      <c r="E23" s="409">
        <v>20</v>
      </c>
      <c r="F23" s="256">
        <v>20</v>
      </c>
      <c r="G23" s="24">
        <f t="shared" si="4"/>
        <v>652</v>
      </c>
      <c r="H23" s="24">
        <f t="shared" si="5"/>
        <v>363</v>
      </c>
      <c r="I23" s="24">
        <f t="shared" si="6"/>
        <v>289</v>
      </c>
      <c r="J23" s="256">
        <v>113</v>
      </c>
      <c r="K23" s="256">
        <v>86</v>
      </c>
      <c r="L23" s="256">
        <v>117</v>
      </c>
      <c r="M23" s="256">
        <v>84</v>
      </c>
      <c r="N23" s="256">
        <v>133</v>
      </c>
      <c r="O23" s="256">
        <v>119</v>
      </c>
      <c r="P23" s="256">
        <v>17</v>
      </c>
      <c r="Q23" s="151">
        <f t="shared" si="7"/>
        <v>16.71794871794872</v>
      </c>
      <c r="R23" s="151"/>
      <c r="S23" s="270" t="s">
        <v>93</v>
      </c>
      <c r="T23" s="256">
        <v>7625</v>
      </c>
      <c r="U23" s="355">
        <v>100</v>
      </c>
      <c r="V23" s="269">
        <f t="shared" si="8"/>
        <v>11.69478527607362</v>
      </c>
      <c r="W23" s="256">
        <v>18822</v>
      </c>
      <c r="X23" s="269">
        <f t="shared" si="9"/>
        <v>28.868098159509202</v>
      </c>
      <c r="Y23" s="256">
        <v>1016</v>
      </c>
      <c r="Z23" s="269">
        <f t="shared" si="10"/>
        <v>1.5582822085889572</v>
      </c>
      <c r="AA23" s="256">
        <v>10647</v>
      </c>
      <c r="AB23" s="268">
        <f t="shared" si="11"/>
        <v>16.329754601226995</v>
      </c>
    </row>
    <row r="24" spans="1:28" ht="21" customHeight="1">
      <c r="A24" s="257" t="s">
        <v>94</v>
      </c>
      <c r="B24" s="9" t="s">
        <v>3</v>
      </c>
      <c r="C24" s="24">
        <f t="shared" si="3"/>
        <v>27</v>
      </c>
      <c r="D24" s="409">
        <v>13</v>
      </c>
      <c r="E24" s="409">
        <v>14</v>
      </c>
      <c r="F24" s="256">
        <v>12</v>
      </c>
      <c r="G24" s="24">
        <f t="shared" si="4"/>
        <v>366</v>
      </c>
      <c r="H24" s="24">
        <f t="shared" si="5"/>
        <v>198</v>
      </c>
      <c r="I24" s="24">
        <f t="shared" si="6"/>
        <v>168</v>
      </c>
      <c r="J24" s="256">
        <v>65</v>
      </c>
      <c r="K24" s="256">
        <v>56</v>
      </c>
      <c r="L24" s="256">
        <v>76</v>
      </c>
      <c r="M24" s="256">
        <v>56</v>
      </c>
      <c r="N24" s="256">
        <v>57</v>
      </c>
      <c r="O24" s="256">
        <v>56</v>
      </c>
      <c r="P24" s="256">
        <v>5</v>
      </c>
      <c r="Q24" s="151">
        <f t="shared" si="7"/>
        <v>13.555555555555555</v>
      </c>
      <c r="R24" s="151"/>
      <c r="S24" s="270" t="s">
        <v>94</v>
      </c>
      <c r="T24" s="256">
        <v>5713</v>
      </c>
      <c r="U24" s="355">
        <v>100</v>
      </c>
      <c r="V24" s="269">
        <f t="shared" si="8"/>
        <v>15.609289617486338</v>
      </c>
      <c r="W24" s="256">
        <v>28971</v>
      </c>
      <c r="X24" s="269">
        <f t="shared" si="9"/>
        <v>79.15573770491804</v>
      </c>
      <c r="Y24" s="256">
        <v>1011</v>
      </c>
      <c r="Z24" s="269">
        <f t="shared" si="10"/>
        <v>2.762295081967213</v>
      </c>
      <c r="AA24" s="256">
        <v>12260</v>
      </c>
      <c r="AB24" s="268">
        <f t="shared" si="11"/>
        <v>33.49726775956284</v>
      </c>
    </row>
    <row r="25" spans="1:28" ht="21" customHeight="1">
      <c r="A25" s="257" t="s">
        <v>95</v>
      </c>
      <c r="B25" s="9" t="s">
        <v>3</v>
      </c>
      <c r="C25" s="24">
        <f t="shared" si="3"/>
        <v>46</v>
      </c>
      <c r="D25" s="409">
        <v>21</v>
      </c>
      <c r="E25" s="409">
        <v>25</v>
      </c>
      <c r="F25" s="256">
        <v>24</v>
      </c>
      <c r="G25" s="24">
        <f t="shared" si="4"/>
        <v>704</v>
      </c>
      <c r="H25" s="24">
        <f t="shared" si="5"/>
        <v>353</v>
      </c>
      <c r="I25" s="24">
        <f t="shared" si="6"/>
        <v>351</v>
      </c>
      <c r="J25" s="256">
        <v>111</v>
      </c>
      <c r="K25" s="256">
        <v>113</v>
      </c>
      <c r="L25" s="256">
        <v>118</v>
      </c>
      <c r="M25" s="256">
        <v>110</v>
      </c>
      <c r="N25" s="256">
        <v>124</v>
      </c>
      <c r="O25" s="256">
        <v>128</v>
      </c>
      <c r="P25" s="256">
        <v>22</v>
      </c>
      <c r="Q25" s="151">
        <f t="shared" si="7"/>
        <v>15.304347826086957</v>
      </c>
      <c r="R25" s="151"/>
      <c r="S25" s="270" t="s">
        <v>95</v>
      </c>
      <c r="T25" s="256">
        <v>6594</v>
      </c>
      <c r="U25" s="355">
        <v>100</v>
      </c>
      <c r="V25" s="269">
        <f t="shared" si="8"/>
        <v>9.366477272727273</v>
      </c>
      <c r="W25" s="256">
        <v>18484</v>
      </c>
      <c r="X25" s="269">
        <f t="shared" si="9"/>
        <v>26.255681818181817</v>
      </c>
      <c r="Y25" s="256">
        <v>1018</v>
      </c>
      <c r="Z25" s="269">
        <f t="shared" si="10"/>
        <v>1.4460227272727273</v>
      </c>
      <c r="AA25" s="256">
        <v>9886</v>
      </c>
      <c r="AB25" s="268">
        <f t="shared" si="11"/>
        <v>14.042613636363637</v>
      </c>
    </row>
    <row r="26" spans="1:28" ht="21" customHeight="1">
      <c r="A26" s="257" t="s">
        <v>96</v>
      </c>
      <c r="B26" s="9" t="s">
        <v>3</v>
      </c>
      <c r="C26" s="24">
        <f t="shared" si="3"/>
        <v>30</v>
      </c>
      <c r="D26" s="409">
        <v>16</v>
      </c>
      <c r="E26" s="409">
        <v>14</v>
      </c>
      <c r="F26" s="256">
        <v>14</v>
      </c>
      <c r="G26" s="24">
        <f t="shared" si="4"/>
        <v>414</v>
      </c>
      <c r="H26" s="24">
        <f t="shared" si="5"/>
        <v>204</v>
      </c>
      <c r="I26" s="24">
        <f t="shared" si="6"/>
        <v>210</v>
      </c>
      <c r="J26" s="256">
        <v>69</v>
      </c>
      <c r="K26" s="256">
        <v>70</v>
      </c>
      <c r="L26" s="256">
        <v>68</v>
      </c>
      <c r="M26" s="256">
        <v>55</v>
      </c>
      <c r="N26" s="256">
        <v>67</v>
      </c>
      <c r="O26" s="256">
        <v>85</v>
      </c>
      <c r="P26" s="256">
        <v>15</v>
      </c>
      <c r="Q26" s="151">
        <f t="shared" si="7"/>
        <v>13.8</v>
      </c>
      <c r="R26" s="151"/>
      <c r="S26" s="270" t="s">
        <v>96</v>
      </c>
      <c r="T26" s="256">
        <v>7234</v>
      </c>
      <c r="U26" s="355">
        <v>100</v>
      </c>
      <c r="V26" s="269">
        <f t="shared" si="8"/>
        <v>17.47342995169082</v>
      </c>
      <c r="W26" s="256">
        <v>16287</v>
      </c>
      <c r="X26" s="269">
        <f t="shared" si="9"/>
        <v>39.34057971014493</v>
      </c>
      <c r="Y26" s="256">
        <v>1010</v>
      </c>
      <c r="Z26" s="269">
        <f t="shared" si="10"/>
        <v>2.4396135265700485</v>
      </c>
      <c r="AA26" s="256">
        <v>8097</v>
      </c>
      <c r="AB26" s="268">
        <f t="shared" si="11"/>
        <v>19.557971014492754</v>
      </c>
    </row>
    <row r="27" spans="1:28" ht="21" customHeight="1">
      <c r="A27" s="257" t="s">
        <v>97</v>
      </c>
      <c r="B27" s="9" t="s">
        <v>3</v>
      </c>
      <c r="C27" s="24">
        <f t="shared" si="3"/>
        <v>46</v>
      </c>
      <c r="D27" s="409">
        <v>21</v>
      </c>
      <c r="E27" s="409">
        <v>25</v>
      </c>
      <c r="F27" s="256">
        <v>24</v>
      </c>
      <c r="G27" s="24">
        <f t="shared" si="4"/>
        <v>764</v>
      </c>
      <c r="H27" s="24">
        <f t="shared" si="5"/>
        <v>396</v>
      </c>
      <c r="I27" s="24">
        <f t="shared" si="6"/>
        <v>368</v>
      </c>
      <c r="J27" s="256">
        <v>125</v>
      </c>
      <c r="K27" s="256">
        <v>118</v>
      </c>
      <c r="L27" s="256">
        <v>136</v>
      </c>
      <c r="M27" s="256">
        <v>118</v>
      </c>
      <c r="N27" s="256">
        <v>135</v>
      </c>
      <c r="O27" s="256">
        <v>132</v>
      </c>
      <c r="P27" s="256">
        <v>20</v>
      </c>
      <c r="Q27" s="151">
        <f t="shared" si="7"/>
        <v>16.608695652173914</v>
      </c>
      <c r="R27" s="151"/>
      <c r="S27" s="270" t="s">
        <v>97</v>
      </c>
      <c r="T27" s="256">
        <v>5810</v>
      </c>
      <c r="U27" s="355">
        <v>100</v>
      </c>
      <c r="V27" s="269">
        <f t="shared" si="8"/>
        <v>7.604712041884817</v>
      </c>
      <c r="W27" s="256">
        <v>15552</v>
      </c>
      <c r="X27" s="269">
        <f t="shared" si="9"/>
        <v>20.356020942408378</v>
      </c>
      <c r="Y27" s="256">
        <v>1023</v>
      </c>
      <c r="Z27" s="269">
        <f t="shared" si="10"/>
        <v>1.3390052356020943</v>
      </c>
      <c r="AA27" s="256">
        <v>9524</v>
      </c>
      <c r="AB27" s="268">
        <f t="shared" si="11"/>
        <v>12.465968586387435</v>
      </c>
    </row>
    <row r="28" spans="1:28" ht="21" customHeight="1">
      <c r="A28" s="257" t="s">
        <v>98</v>
      </c>
      <c r="B28" s="9" t="s">
        <v>3</v>
      </c>
      <c r="C28" s="24">
        <f t="shared" si="3"/>
        <v>30</v>
      </c>
      <c r="D28" s="409">
        <v>17</v>
      </c>
      <c r="E28" s="409">
        <v>13</v>
      </c>
      <c r="F28" s="256">
        <v>15</v>
      </c>
      <c r="G28" s="24">
        <f t="shared" si="4"/>
        <v>408</v>
      </c>
      <c r="H28" s="24">
        <f t="shared" si="5"/>
        <v>229</v>
      </c>
      <c r="I28" s="24">
        <f t="shared" si="6"/>
        <v>179</v>
      </c>
      <c r="J28" s="256">
        <v>74</v>
      </c>
      <c r="K28" s="256">
        <v>59</v>
      </c>
      <c r="L28" s="256">
        <v>74</v>
      </c>
      <c r="M28" s="256">
        <v>54</v>
      </c>
      <c r="N28" s="256">
        <v>81</v>
      </c>
      <c r="O28" s="256">
        <v>66</v>
      </c>
      <c r="P28" s="256">
        <v>18</v>
      </c>
      <c r="Q28" s="151">
        <f t="shared" si="7"/>
        <v>13.6</v>
      </c>
      <c r="R28" s="151"/>
      <c r="S28" s="270" t="s">
        <v>98</v>
      </c>
      <c r="T28" s="256">
        <v>5882</v>
      </c>
      <c r="U28" s="355">
        <v>100</v>
      </c>
      <c r="V28" s="269">
        <f t="shared" si="8"/>
        <v>14.416666666666666</v>
      </c>
      <c r="W28" s="256">
        <v>23288</v>
      </c>
      <c r="X28" s="269">
        <f t="shared" si="9"/>
        <v>57.07843137254902</v>
      </c>
      <c r="Y28" s="256">
        <v>1010</v>
      </c>
      <c r="Z28" s="269">
        <f t="shared" si="10"/>
        <v>2.4754901960784315</v>
      </c>
      <c r="AA28" s="256">
        <v>14248</v>
      </c>
      <c r="AB28" s="268">
        <f t="shared" si="11"/>
        <v>34.92156862745098</v>
      </c>
    </row>
    <row r="29" spans="1:28" ht="21" customHeight="1">
      <c r="A29" s="257" t="s">
        <v>99</v>
      </c>
      <c r="B29" s="9" t="s">
        <v>3</v>
      </c>
      <c r="C29" s="24">
        <f t="shared" si="3"/>
        <v>33</v>
      </c>
      <c r="D29" s="409">
        <v>15</v>
      </c>
      <c r="E29" s="409">
        <v>18</v>
      </c>
      <c r="F29" s="256">
        <v>18</v>
      </c>
      <c r="G29" s="24">
        <f t="shared" si="4"/>
        <v>498</v>
      </c>
      <c r="H29" s="24">
        <f t="shared" si="5"/>
        <v>251</v>
      </c>
      <c r="I29" s="24">
        <f t="shared" si="6"/>
        <v>247</v>
      </c>
      <c r="J29" s="256">
        <v>86</v>
      </c>
      <c r="K29" s="256">
        <v>67</v>
      </c>
      <c r="L29" s="256">
        <v>69</v>
      </c>
      <c r="M29" s="256">
        <v>85</v>
      </c>
      <c r="N29" s="256">
        <v>96</v>
      </c>
      <c r="O29" s="256">
        <v>95</v>
      </c>
      <c r="P29" s="256">
        <v>24</v>
      </c>
      <c r="Q29" s="151">
        <f t="shared" si="7"/>
        <v>15.090909090909092</v>
      </c>
      <c r="R29" s="151"/>
      <c r="S29" s="270" t="s">
        <v>99</v>
      </c>
      <c r="T29" s="256">
        <v>6567</v>
      </c>
      <c r="U29" s="355">
        <v>100</v>
      </c>
      <c r="V29" s="269">
        <f t="shared" si="8"/>
        <v>13.186746987951807</v>
      </c>
      <c r="W29" s="256">
        <v>21050</v>
      </c>
      <c r="X29" s="269">
        <f t="shared" si="9"/>
        <v>42.269076305220885</v>
      </c>
      <c r="Y29" s="256">
        <v>1018</v>
      </c>
      <c r="Z29" s="269">
        <f t="shared" si="10"/>
        <v>2.0441767068273093</v>
      </c>
      <c r="AA29" s="256">
        <v>12404</v>
      </c>
      <c r="AB29" s="268">
        <f t="shared" si="11"/>
        <v>24.907630522088354</v>
      </c>
    </row>
    <row r="30" spans="1:28" ht="21" customHeight="1">
      <c r="A30" s="257" t="s">
        <v>100</v>
      </c>
      <c r="B30" s="9" t="s">
        <v>3</v>
      </c>
      <c r="C30" s="24">
        <f t="shared" si="3"/>
        <v>50</v>
      </c>
      <c r="D30" s="409">
        <v>24</v>
      </c>
      <c r="E30" s="409">
        <v>26</v>
      </c>
      <c r="F30" s="256">
        <v>27</v>
      </c>
      <c r="G30" s="24">
        <f t="shared" si="4"/>
        <v>837</v>
      </c>
      <c r="H30" s="24">
        <f t="shared" si="5"/>
        <v>420</v>
      </c>
      <c r="I30" s="24">
        <f t="shared" si="6"/>
        <v>417</v>
      </c>
      <c r="J30" s="256">
        <v>127</v>
      </c>
      <c r="K30" s="256">
        <v>138</v>
      </c>
      <c r="L30" s="256">
        <v>149</v>
      </c>
      <c r="M30" s="256">
        <v>146</v>
      </c>
      <c r="N30" s="256">
        <v>144</v>
      </c>
      <c r="O30" s="256">
        <v>133</v>
      </c>
      <c r="P30" s="256">
        <v>29</v>
      </c>
      <c r="Q30" s="151">
        <f t="shared" si="7"/>
        <v>16.74</v>
      </c>
      <c r="R30" s="151"/>
      <c r="S30" s="270" t="s">
        <v>100</v>
      </c>
      <c r="T30" s="256">
        <v>6028</v>
      </c>
      <c r="U30" s="355">
        <v>100</v>
      </c>
      <c r="V30" s="269">
        <f t="shared" si="8"/>
        <v>7.201911589008363</v>
      </c>
      <c r="W30" s="256">
        <v>22039</v>
      </c>
      <c r="X30" s="269">
        <f t="shared" si="9"/>
        <v>26.33094384707288</v>
      </c>
      <c r="Y30" s="256">
        <v>1010</v>
      </c>
      <c r="Z30" s="269">
        <f t="shared" si="10"/>
        <v>1.2066905615292711</v>
      </c>
      <c r="AA30" s="256">
        <v>14065</v>
      </c>
      <c r="AB30" s="268">
        <f t="shared" si="11"/>
        <v>16.804062126642773</v>
      </c>
    </row>
    <row r="31" spans="1:28" ht="21" customHeight="1">
      <c r="A31" s="257" t="s">
        <v>101</v>
      </c>
      <c r="B31" s="9" t="s">
        <v>3</v>
      </c>
      <c r="C31" s="24">
        <f t="shared" si="3"/>
        <v>25</v>
      </c>
      <c r="D31" s="409">
        <v>11</v>
      </c>
      <c r="E31" s="409">
        <v>14</v>
      </c>
      <c r="F31" s="256">
        <v>12</v>
      </c>
      <c r="G31" s="24">
        <f t="shared" si="4"/>
        <v>347</v>
      </c>
      <c r="H31" s="24">
        <f t="shared" si="5"/>
        <v>175</v>
      </c>
      <c r="I31" s="24">
        <f t="shared" si="6"/>
        <v>172</v>
      </c>
      <c r="J31" s="256">
        <v>67</v>
      </c>
      <c r="K31" s="256">
        <v>51</v>
      </c>
      <c r="L31" s="256">
        <v>51</v>
      </c>
      <c r="M31" s="256">
        <v>63</v>
      </c>
      <c r="N31" s="256">
        <v>57</v>
      </c>
      <c r="O31" s="256">
        <v>58</v>
      </c>
      <c r="P31" s="410">
        <v>14</v>
      </c>
      <c r="Q31" s="151">
        <f t="shared" si="7"/>
        <v>13.88</v>
      </c>
      <c r="R31" s="151"/>
      <c r="S31" s="270" t="s">
        <v>101</v>
      </c>
      <c r="T31" s="256">
        <v>4874</v>
      </c>
      <c r="U31" s="355">
        <v>100</v>
      </c>
      <c r="V31" s="269">
        <f t="shared" si="8"/>
        <v>14.046109510086456</v>
      </c>
      <c r="W31" s="256">
        <v>22367</v>
      </c>
      <c r="X31" s="269">
        <f t="shared" si="9"/>
        <v>64.45821325648414</v>
      </c>
      <c r="Y31" s="256">
        <v>968</v>
      </c>
      <c r="Z31" s="269">
        <f t="shared" si="10"/>
        <v>2.7896253602305476</v>
      </c>
      <c r="AA31" s="256">
        <v>11837</v>
      </c>
      <c r="AB31" s="268">
        <f t="shared" si="11"/>
        <v>34.112391930835734</v>
      </c>
    </row>
    <row r="32" spans="1:28" ht="21" customHeight="1">
      <c r="A32" s="257" t="s">
        <v>102</v>
      </c>
      <c r="B32" s="9" t="s">
        <v>3</v>
      </c>
      <c r="C32" s="24">
        <f t="shared" si="3"/>
        <v>25</v>
      </c>
      <c r="D32" s="409">
        <v>11</v>
      </c>
      <c r="E32" s="409">
        <v>14</v>
      </c>
      <c r="F32" s="256">
        <v>12</v>
      </c>
      <c r="G32" s="24">
        <f t="shared" si="4"/>
        <v>319</v>
      </c>
      <c r="H32" s="24">
        <f t="shared" si="5"/>
        <v>162</v>
      </c>
      <c r="I32" s="24">
        <f t="shared" si="6"/>
        <v>157</v>
      </c>
      <c r="J32" s="256">
        <v>48</v>
      </c>
      <c r="K32" s="256">
        <v>52</v>
      </c>
      <c r="L32" s="256">
        <v>51</v>
      </c>
      <c r="M32" s="256">
        <v>50</v>
      </c>
      <c r="N32" s="256">
        <v>63</v>
      </c>
      <c r="O32" s="256">
        <v>55</v>
      </c>
      <c r="P32" s="256">
        <v>19</v>
      </c>
      <c r="Q32" s="151">
        <f t="shared" si="7"/>
        <v>12.76</v>
      </c>
      <c r="R32" s="151"/>
      <c r="S32" s="270" t="s">
        <v>102</v>
      </c>
      <c r="T32" s="256">
        <v>7123</v>
      </c>
      <c r="U32" s="355">
        <v>100</v>
      </c>
      <c r="V32" s="269">
        <f t="shared" si="8"/>
        <v>22.329153605015673</v>
      </c>
      <c r="W32" s="256">
        <v>39541</v>
      </c>
      <c r="X32" s="269">
        <f t="shared" si="9"/>
        <v>123.95297805642633</v>
      </c>
      <c r="Y32" s="256">
        <v>968</v>
      </c>
      <c r="Z32" s="269">
        <f t="shared" si="10"/>
        <v>3.0344827586206895</v>
      </c>
      <c r="AA32" s="256">
        <v>19190</v>
      </c>
      <c r="AB32" s="268">
        <f t="shared" si="11"/>
        <v>60.156739811912225</v>
      </c>
    </row>
    <row r="33" spans="1:28" ht="21" customHeight="1">
      <c r="A33" s="257" t="s">
        <v>103</v>
      </c>
      <c r="B33" s="9" t="s">
        <v>3</v>
      </c>
      <c r="C33" s="24">
        <f t="shared" si="3"/>
        <v>30</v>
      </c>
      <c r="D33" s="409">
        <v>13</v>
      </c>
      <c r="E33" s="409">
        <v>17</v>
      </c>
      <c r="F33" s="256">
        <v>13</v>
      </c>
      <c r="G33" s="24">
        <f t="shared" si="4"/>
        <v>305</v>
      </c>
      <c r="H33" s="24">
        <f t="shared" si="5"/>
        <v>151</v>
      </c>
      <c r="I33" s="24">
        <f t="shared" si="6"/>
        <v>154</v>
      </c>
      <c r="J33" s="256">
        <v>51</v>
      </c>
      <c r="K33" s="256">
        <v>56</v>
      </c>
      <c r="L33" s="256">
        <v>44</v>
      </c>
      <c r="M33" s="256">
        <v>43</v>
      </c>
      <c r="N33" s="256">
        <v>56</v>
      </c>
      <c r="O33" s="256">
        <v>55</v>
      </c>
      <c r="P33" s="256">
        <v>14</v>
      </c>
      <c r="Q33" s="151">
        <f t="shared" si="7"/>
        <v>10.166666666666666</v>
      </c>
      <c r="R33" s="151"/>
      <c r="S33" s="270" t="s">
        <v>103</v>
      </c>
      <c r="T33" s="256">
        <v>6476</v>
      </c>
      <c r="U33" s="355">
        <v>100</v>
      </c>
      <c r="V33" s="269">
        <f t="shared" si="8"/>
        <v>21.2327868852459</v>
      </c>
      <c r="W33" s="256">
        <v>27122</v>
      </c>
      <c r="X33" s="269">
        <f t="shared" si="9"/>
        <v>88.92459016393443</v>
      </c>
      <c r="Y33" s="256">
        <v>992</v>
      </c>
      <c r="Z33" s="269">
        <f t="shared" si="10"/>
        <v>3.2524590163934426</v>
      </c>
      <c r="AA33" s="256">
        <v>10871</v>
      </c>
      <c r="AB33" s="268">
        <f t="shared" si="11"/>
        <v>35.64262295081967</v>
      </c>
    </row>
    <row r="34" spans="1:28" ht="21" customHeight="1">
      <c r="A34" s="257" t="s">
        <v>104</v>
      </c>
      <c r="B34" s="9" t="s">
        <v>3</v>
      </c>
      <c r="C34" s="24">
        <f t="shared" si="3"/>
        <v>32</v>
      </c>
      <c r="D34" s="405">
        <v>17</v>
      </c>
      <c r="E34" s="405">
        <v>15</v>
      </c>
      <c r="F34" s="256">
        <v>16</v>
      </c>
      <c r="G34" s="24">
        <f t="shared" si="4"/>
        <v>404</v>
      </c>
      <c r="H34" s="24">
        <f t="shared" si="5"/>
        <v>206</v>
      </c>
      <c r="I34" s="24">
        <f t="shared" si="6"/>
        <v>198</v>
      </c>
      <c r="J34" s="256">
        <v>83</v>
      </c>
      <c r="K34" s="256">
        <v>62</v>
      </c>
      <c r="L34" s="256">
        <v>67</v>
      </c>
      <c r="M34" s="256">
        <v>49</v>
      </c>
      <c r="N34" s="256">
        <v>56</v>
      </c>
      <c r="O34" s="256">
        <v>87</v>
      </c>
      <c r="P34" s="256">
        <v>25</v>
      </c>
      <c r="Q34" s="151">
        <f t="shared" si="7"/>
        <v>12.625</v>
      </c>
      <c r="R34" s="151"/>
      <c r="S34" s="270" t="s">
        <v>104</v>
      </c>
      <c r="T34" s="256">
        <v>5269</v>
      </c>
      <c r="U34" s="355">
        <v>100</v>
      </c>
      <c r="V34" s="269">
        <f t="shared" si="8"/>
        <v>13.042079207920793</v>
      </c>
      <c r="W34" s="256">
        <v>43697</v>
      </c>
      <c r="X34" s="269">
        <f t="shared" si="9"/>
        <v>108.16089108910892</v>
      </c>
      <c r="Y34" s="256">
        <v>995</v>
      </c>
      <c r="Z34" s="269">
        <f t="shared" si="10"/>
        <v>2.462871287128713</v>
      </c>
      <c r="AA34" s="256">
        <v>21975</v>
      </c>
      <c r="AB34" s="268">
        <f t="shared" si="11"/>
        <v>54.39356435643565</v>
      </c>
    </row>
    <row r="35" spans="1:28" ht="21" customHeight="1">
      <c r="A35" s="257"/>
      <c r="B35" s="177"/>
      <c r="C35" s="24"/>
      <c r="D35" s="209"/>
      <c r="E35" s="206"/>
      <c r="F35" s="209"/>
      <c r="G35" s="24"/>
      <c r="H35" s="24"/>
      <c r="I35" s="24"/>
      <c r="J35" s="209"/>
      <c r="K35" s="209"/>
      <c r="L35" s="209"/>
      <c r="M35" s="209"/>
      <c r="N35" s="209"/>
      <c r="O35" s="209"/>
      <c r="P35" s="209"/>
      <c r="Q35" s="151"/>
      <c r="R35" s="151"/>
      <c r="S35" s="270"/>
      <c r="T35" s="272"/>
      <c r="U35" s="209"/>
      <c r="V35" s="209"/>
      <c r="W35" s="209"/>
      <c r="X35" s="209"/>
      <c r="Y35" s="209"/>
      <c r="Z35" s="209"/>
      <c r="AA35" s="209"/>
      <c r="AB35" s="209"/>
    </row>
    <row r="36" spans="1:29" ht="21" customHeight="1" thickBot="1">
      <c r="A36" s="208" t="s">
        <v>41</v>
      </c>
      <c r="B36" s="411">
        <v>2</v>
      </c>
      <c r="C36" s="24">
        <f t="shared" si="3"/>
        <v>68</v>
      </c>
      <c r="D36" s="256">
        <v>45</v>
      </c>
      <c r="E36" s="256">
        <v>23</v>
      </c>
      <c r="F36" s="256">
        <v>34</v>
      </c>
      <c r="G36" s="24">
        <f>SUM(H36:I36)</f>
        <v>1318</v>
      </c>
      <c r="H36" s="24">
        <f>SUM(J36,L36,N36)</f>
        <v>619</v>
      </c>
      <c r="I36" s="24">
        <f>SUM(K36,M36,O36)</f>
        <v>699</v>
      </c>
      <c r="J36" s="256">
        <v>210</v>
      </c>
      <c r="K36" s="256">
        <v>228</v>
      </c>
      <c r="L36" s="256">
        <v>211</v>
      </c>
      <c r="M36" s="256">
        <v>245</v>
      </c>
      <c r="N36" s="256">
        <v>198</v>
      </c>
      <c r="O36" s="256">
        <v>226</v>
      </c>
      <c r="P36" s="119" t="s">
        <v>5</v>
      </c>
      <c r="Q36" s="151">
        <f t="shared" si="7"/>
        <v>19.38235294117647</v>
      </c>
      <c r="R36" s="151"/>
      <c r="S36" s="270" t="s">
        <v>41</v>
      </c>
      <c r="T36" s="26" t="s">
        <v>276</v>
      </c>
      <c r="U36" s="26" t="s">
        <v>276</v>
      </c>
      <c r="V36" s="26" t="s">
        <v>276</v>
      </c>
      <c r="W36" s="26" t="s">
        <v>276</v>
      </c>
      <c r="X36" s="26" t="s">
        <v>276</v>
      </c>
      <c r="Y36" s="26" t="s">
        <v>276</v>
      </c>
      <c r="Z36" s="26" t="s">
        <v>276</v>
      </c>
      <c r="AA36" s="26" t="s">
        <v>276</v>
      </c>
      <c r="AB36" s="273" t="s">
        <v>276</v>
      </c>
      <c r="AC36" s="274"/>
    </row>
    <row r="37" spans="1:28" ht="15" customHeight="1">
      <c r="A37" s="76"/>
      <c r="B37" s="98"/>
      <c r="C37" s="98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101"/>
      <c r="S37" s="200"/>
      <c r="T37" s="98"/>
      <c r="U37" s="76"/>
      <c r="V37" s="76"/>
      <c r="W37" s="76"/>
      <c r="X37" s="76"/>
      <c r="Y37" s="76"/>
      <c r="Z37" s="275"/>
      <c r="AA37" s="98"/>
      <c r="AB37" s="17" t="s">
        <v>400</v>
      </c>
    </row>
    <row r="38" spans="1:28" ht="15" customHeight="1">
      <c r="A38" s="101" t="s">
        <v>409</v>
      </c>
      <c r="AB38" s="17"/>
    </row>
    <row r="39" ht="15" customHeight="1">
      <c r="A39" s="181" t="s">
        <v>408</v>
      </c>
    </row>
  </sheetData>
  <sheetProtection/>
  <mergeCells count="27">
    <mergeCell ref="X6:X7"/>
    <mergeCell ref="Z6:Z7"/>
    <mergeCell ref="AB6:AB7"/>
    <mergeCell ref="T5:V5"/>
    <mergeCell ref="Y5:Z5"/>
    <mergeCell ref="AA5:AB5"/>
    <mergeCell ref="Y6:Y7"/>
    <mergeCell ref="AA6:AA7"/>
    <mergeCell ref="A5:A7"/>
    <mergeCell ref="C5:E5"/>
    <mergeCell ref="B5:B7"/>
    <mergeCell ref="J6:K6"/>
    <mergeCell ref="L6:M6"/>
    <mergeCell ref="N6:O6"/>
    <mergeCell ref="G6:I6"/>
    <mergeCell ref="G5:P5"/>
    <mergeCell ref="P6:P7"/>
    <mergeCell ref="Q5:Q7"/>
    <mergeCell ref="W5:X5"/>
    <mergeCell ref="C6:C7"/>
    <mergeCell ref="D6:D7"/>
    <mergeCell ref="E6:E7"/>
    <mergeCell ref="T6:T7"/>
    <mergeCell ref="U6:U7"/>
    <mergeCell ref="W6:W7"/>
    <mergeCell ref="S5:S7"/>
    <mergeCell ref="V6:V7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 xml:space="preserve">&amp;C&amp;"游明朝 Demibold,標準"&amp;P+130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Z24"/>
  <sheetViews>
    <sheetView workbookViewId="0" topLeftCell="A1">
      <selection activeCell="A1" sqref="A1"/>
    </sheetView>
  </sheetViews>
  <sheetFormatPr defaultColWidth="9.00390625" defaultRowHeight="15" customHeight="1"/>
  <cols>
    <col min="1" max="1" width="20.375" style="43" customWidth="1"/>
    <col min="2" max="7" width="10.25390625" style="43" customWidth="1"/>
    <col min="8" max="8" width="10.00390625" style="43" customWidth="1"/>
    <col min="9" max="15" width="10.25390625" style="43" customWidth="1"/>
    <col min="16" max="16" width="9.125" style="43" bestFit="1" customWidth="1"/>
    <col min="17" max="17" width="11.00390625" style="43" customWidth="1"/>
    <col min="18" max="20" width="9.125" style="43" bestFit="1" customWidth="1"/>
    <col min="21" max="16384" width="9.00390625" style="43" customWidth="1"/>
  </cols>
  <sheetData>
    <row r="1" spans="1:26" s="161" customFormat="1" ht="15" customHeight="1">
      <c r="A1" s="33" t="s">
        <v>6</v>
      </c>
      <c r="J1" s="18"/>
      <c r="K1" s="33"/>
      <c r="O1" s="18" t="s">
        <v>6</v>
      </c>
      <c r="Q1" s="33"/>
      <c r="W1" s="18"/>
      <c r="Z1" s="18"/>
    </row>
    <row r="3" spans="1:16" s="88" customFormat="1" ht="15" customHeight="1">
      <c r="A3" s="86" t="s">
        <v>212</v>
      </c>
      <c r="B3" s="75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87"/>
    </row>
    <row r="4" spans="1:16" s="88" customFormat="1" ht="15" customHeight="1" thickBo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74" t="s">
        <v>179</v>
      </c>
      <c r="P4" s="87"/>
    </row>
    <row r="5" spans="1:16" s="88" customFormat="1" ht="21" customHeight="1">
      <c r="A5" s="509" t="s">
        <v>310</v>
      </c>
      <c r="B5" s="512" t="s">
        <v>309</v>
      </c>
      <c r="C5" s="530" t="s">
        <v>308</v>
      </c>
      <c r="D5" s="531"/>
      <c r="E5" s="532"/>
      <c r="F5" s="177"/>
      <c r="G5" s="517" t="s">
        <v>325</v>
      </c>
      <c r="H5" s="518"/>
      <c r="I5" s="518"/>
      <c r="J5" s="518"/>
      <c r="K5" s="518"/>
      <c r="L5" s="518"/>
      <c r="M5" s="518"/>
      <c r="N5" s="518"/>
      <c r="O5" s="518"/>
      <c r="P5" s="101"/>
    </row>
    <row r="6" spans="1:16" s="88" customFormat="1" ht="21" customHeight="1">
      <c r="A6" s="510"/>
      <c r="B6" s="513"/>
      <c r="C6" s="504" t="s">
        <v>196</v>
      </c>
      <c r="D6" s="504" t="s">
        <v>23</v>
      </c>
      <c r="E6" s="504" t="s">
        <v>24</v>
      </c>
      <c r="F6" s="348" t="s">
        <v>307</v>
      </c>
      <c r="G6" s="506" t="s">
        <v>313</v>
      </c>
      <c r="H6" s="507"/>
      <c r="I6" s="508"/>
      <c r="J6" s="506" t="s">
        <v>314</v>
      </c>
      <c r="K6" s="508"/>
      <c r="L6" s="506" t="s">
        <v>315</v>
      </c>
      <c r="M6" s="508"/>
      <c r="N6" s="506" t="s">
        <v>316</v>
      </c>
      <c r="O6" s="507"/>
      <c r="P6" s="87"/>
    </row>
    <row r="7" spans="1:16" s="88" customFormat="1" ht="21" customHeight="1">
      <c r="A7" s="511"/>
      <c r="B7" s="514"/>
      <c r="C7" s="505"/>
      <c r="D7" s="505"/>
      <c r="E7" s="505"/>
      <c r="F7" s="177"/>
      <c r="G7" s="429" t="s">
        <v>196</v>
      </c>
      <c r="H7" s="429" t="s">
        <v>23</v>
      </c>
      <c r="I7" s="356" t="s">
        <v>24</v>
      </c>
      <c r="J7" s="356" t="s">
        <v>23</v>
      </c>
      <c r="K7" s="356" t="s">
        <v>24</v>
      </c>
      <c r="L7" s="356" t="s">
        <v>23</v>
      </c>
      <c r="M7" s="356" t="s">
        <v>24</v>
      </c>
      <c r="N7" s="356" t="s">
        <v>23</v>
      </c>
      <c r="O7" s="357" t="s">
        <v>24</v>
      </c>
      <c r="P7" s="87"/>
    </row>
    <row r="8" spans="1:16" s="88" customFormat="1" ht="21" customHeight="1">
      <c r="A8" s="244"/>
      <c r="B8" s="92" t="s">
        <v>82</v>
      </c>
      <c r="C8" s="175" t="s">
        <v>83</v>
      </c>
      <c r="D8" s="175"/>
      <c r="E8" s="175"/>
      <c r="F8" s="175" t="s">
        <v>84</v>
      </c>
      <c r="G8" s="175" t="s">
        <v>213</v>
      </c>
      <c r="H8" s="91"/>
      <c r="I8" s="101"/>
      <c r="J8" s="101"/>
      <c r="K8" s="91"/>
      <c r="L8" s="91"/>
      <c r="M8" s="91"/>
      <c r="N8" s="91"/>
      <c r="O8" s="91"/>
      <c r="P8" s="87"/>
    </row>
    <row r="9" spans="1:16" s="88" customFormat="1" ht="21" customHeight="1">
      <c r="A9" s="343" t="s">
        <v>286</v>
      </c>
      <c r="B9" s="95">
        <v>8</v>
      </c>
      <c r="C9" s="23">
        <v>446</v>
      </c>
      <c r="D9" s="23">
        <v>304</v>
      </c>
      <c r="E9" s="23">
        <v>142</v>
      </c>
      <c r="F9" s="23">
        <v>131</v>
      </c>
      <c r="G9" s="23">
        <v>8529</v>
      </c>
      <c r="H9" s="23">
        <v>4423</v>
      </c>
      <c r="I9" s="23">
        <v>4106</v>
      </c>
      <c r="J9" s="23">
        <v>1534</v>
      </c>
      <c r="K9" s="23">
        <v>1368</v>
      </c>
      <c r="L9" s="23">
        <v>1465</v>
      </c>
      <c r="M9" s="23">
        <v>1436</v>
      </c>
      <c r="N9" s="23">
        <v>1424</v>
      </c>
      <c r="O9" s="23">
        <v>1302</v>
      </c>
      <c r="P9" s="87"/>
    </row>
    <row r="10" spans="1:16" s="88" customFormat="1" ht="21" customHeight="1">
      <c r="A10" s="343" t="s">
        <v>288</v>
      </c>
      <c r="B10" s="246">
        <v>8</v>
      </c>
      <c r="C10" s="23">
        <v>442</v>
      </c>
      <c r="D10" s="23">
        <v>296</v>
      </c>
      <c r="E10" s="23">
        <v>146</v>
      </c>
      <c r="F10" s="23">
        <v>223</v>
      </c>
      <c r="G10" s="23">
        <v>8483</v>
      </c>
      <c r="H10" s="23">
        <v>4373</v>
      </c>
      <c r="I10" s="23">
        <v>4110</v>
      </c>
      <c r="J10" s="23">
        <v>1424</v>
      </c>
      <c r="K10" s="23">
        <v>1353</v>
      </c>
      <c r="L10" s="23">
        <v>1507</v>
      </c>
      <c r="M10" s="23">
        <v>1345</v>
      </c>
      <c r="N10" s="23">
        <v>1442</v>
      </c>
      <c r="O10" s="23">
        <v>1412</v>
      </c>
      <c r="P10" s="87"/>
    </row>
    <row r="11" spans="1:16" s="88" customFormat="1" ht="21" customHeight="1">
      <c r="A11" s="343" t="s">
        <v>289</v>
      </c>
      <c r="B11" s="247">
        <v>8</v>
      </c>
      <c r="C11" s="181">
        <v>434</v>
      </c>
      <c r="D11" s="181">
        <v>281</v>
      </c>
      <c r="E11" s="181">
        <v>153</v>
      </c>
      <c r="F11" s="181">
        <v>218</v>
      </c>
      <c r="G11" s="248">
        <v>8204</v>
      </c>
      <c r="H11" s="248">
        <v>4254</v>
      </c>
      <c r="I11" s="245">
        <v>3950</v>
      </c>
      <c r="J11" s="248">
        <v>1370</v>
      </c>
      <c r="K11" s="248">
        <v>1295</v>
      </c>
      <c r="L11" s="248">
        <v>1404</v>
      </c>
      <c r="M11" s="248">
        <v>1334</v>
      </c>
      <c r="N11" s="248">
        <v>1480</v>
      </c>
      <c r="O11" s="248">
        <v>1321</v>
      </c>
      <c r="P11" s="87"/>
    </row>
    <row r="12" spans="1:16" s="181" customFormat="1" ht="21" customHeight="1">
      <c r="A12" s="343" t="s">
        <v>290</v>
      </c>
      <c r="B12" s="249">
        <v>8</v>
      </c>
      <c r="C12" s="248">
        <v>412</v>
      </c>
      <c r="D12" s="248">
        <v>266</v>
      </c>
      <c r="E12" s="248">
        <v>146</v>
      </c>
      <c r="F12" s="248">
        <v>128</v>
      </c>
      <c r="G12" s="248">
        <v>7999</v>
      </c>
      <c r="H12" s="248">
        <v>4094</v>
      </c>
      <c r="I12" s="245">
        <v>3905</v>
      </c>
      <c r="J12" s="248">
        <v>1389</v>
      </c>
      <c r="K12" s="248">
        <v>1314</v>
      </c>
      <c r="L12" s="248">
        <v>1327</v>
      </c>
      <c r="M12" s="248">
        <v>1281</v>
      </c>
      <c r="N12" s="248">
        <v>1378</v>
      </c>
      <c r="O12" s="248">
        <v>1310</v>
      </c>
      <c r="P12" s="27"/>
    </row>
    <row r="13" spans="1:16" s="251" customFormat="1" ht="21" customHeight="1">
      <c r="A13" s="344" t="s">
        <v>291</v>
      </c>
      <c r="B13" s="226">
        <f>SUM(B15,B23)</f>
        <v>8</v>
      </c>
      <c r="C13" s="24">
        <f>SUM(D13:E13)</f>
        <v>414</v>
      </c>
      <c r="D13" s="24">
        <f>SUM(D15,D23)</f>
        <v>270</v>
      </c>
      <c r="E13" s="24">
        <f>SUM(E15,E23)</f>
        <v>144</v>
      </c>
      <c r="F13" s="24">
        <f>SUM(F15,F23)</f>
        <v>125</v>
      </c>
      <c r="G13" s="24">
        <f>SUM(H13:I13)</f>
        <v>7876</v>
      </c>
      <c r="H13" s="24">
        <f>SUM(J13,L13,N13)</f>
        <v>4012</v>
      </c>
      <c r="I13" s="24">
        <f>SUM(K13,M13,O13)</f>
        <v>3864</v>
      </c>
      <c r="J13" s="24">
        <f aca="true" t="shared" si="0" ref="J13:O13">SUM(J15,J23)</f>
        <v>1347</v>
      </c>
      <c r="K13" s="24">
        <f t="shared" si="0"/>
        <v>1321</v>
      </c>
      <c r="L13" s="24">
        <f t="shared" si="0"/>
        <v>1365</v>
      </c>
      <c r="M13" s="24">
        <f t="shared" si="0"/>
        <v>1295</v>
      </c>
      <c r="N13" s="24">
        <f t="shared" si="0"/>
        <v>1300</v>
      </c>
      <c r="O13" s="24">
        <f t="shared" si="0"/>
        <v>1248</v>
      </c>
      <c r="P13" s="250"/>
    </row>
    <row r="14" spans="1:16" s="88" customFormat="1" ht="21" customHeight="1">
      <c r="A14" s="27"/>
      <c r="B14" s="252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87"/>
    </row>
    <row r="15" spans="1:16" s="88" customFormat="1" ht="21" customHeight="1">
      <c r="A15" s="254" t="s">
        <v>33</v>
      </c>
      <c r="B15" s="412">
        <v>5</v>
      </c>
      <c r="C15" s="253">
        <v>284</v>
      </c>
      <c r="D15" s="253">
        <v>171</v>
      </c>
      <c r="E15" s="253">
        <v>113</v>
      </c>
      <c r="F15" s="253">
        <v>125</v>
      </c>
      <c r="G15" s="253">
        <v>4938</v>
      </c>
      <c r="H15" s="253">
        <v>2314</v>
      </c>
      <c r="I15" s="253">
        <v>2624</v>
      </c>
      <c r="J15" s="253">
        <v>742</v>
      </c>
      <c r="K15" s="253">
        <v>859</v>
      </c>
      <c r="L15" s="253">
        <v>779</v>
      </c>
      <c r="M15" s="253">
        <v>896</v>
      </c>
      <c r="N15" s="253">
        <v>793</v>
      </c>
      <c r="O15" s="253">
        <v>869</v>
      </c>
      <c r="P15" s="87"/>
    </row>
    <row r="16" spans="1:16" s="88" customFormat="1" ht="21" customHeight="1">
      <c r="A16" s="254"/>
      <c r="B16" s="412"/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87"/>
    </row>
    <row r="17" spans="1:16" s="88" customFormat="1" ht="21" customHeight="1">
      <c r="A17" s="257" t="s">
        <v>328</v>
      </c>
      <c r="B17" s="252" t="s">
        <v>106</v>
      </c>
      <c r="C17" s="253">
        <v>53</v>
      </c>
      <c r="D17" s="253">
        <v>38</v>
      </c>
      <c r="E17" s="253">
        <v>15</v>
      </c>
      <c r="F17" s="253">
        <v>21</v>
      </c>
      <c r="G17" s="253">
        <v>815</v>
      </c>
      <c r="H17" s="253">
        <v>433</v>
      </c>
      <c r="I17" s="253">
        <v>382</v>
      </c>
      <c r="J17" s="253">
        <v>151</v>
      </c>
      <c r="K17" s="253">
        <v>129</v>
      </c>
      <c r="L17" s="253">
        <v>148</v>
      </c>
      <c r="M17" s="253">
        <v>134</v>
      </c>
      <c r="N17" s="253">
        <v>134</v>
      </c>
      <c r="O17" s="253">
        <v>119</v>
      </c>
      <c r="P17" s="87"/>
    </row>
    <row r="18" spans="1:16" s="88" customFormat="1" ht="21" customHeight="1">
      <c r="A18" s="257" t="s">
        <v>329</v>
      </c>
      <c r="B18" s="252" t="s">
        <v>106</v>
      </c>
      <c r="C18" s="253">
        <v>58</v>
      </c>
      <c r="D18" s="413">
        <v>32</v>
      </c>
      <c r="E18" s="413">
        <v>26</v>
      </c>
      <c r="F18" s="413">
        <v>23</v>
      </c>
      <c r="G18" s="253">
        <v>905</v>
      </c>
      <c r="H18" s="253">
        <v>474</v>
      </c>
      <c r="I18" s="253">
        <v>431</v>
      </c>
      <c r="J18" s="413">
        <v>155</v>
      </c>
      <c r="K18" s="413">
        <v>125</v>
      </c>
      <c r="L18" s="413">
        <v>160</v>
      </c>
      <c r="M18" s="413">
        <v>159</v>
      </c>
      <c r="N18" s="413">
        <v>159</v>
      </c>
      <c r="O18" s="413">
        <v>147</v>
      </c>
      <c r="P18" s="87"/>
    </row>
    <row r="19" spans="1:16" s="88" customFormat="1" ht="21" customHeight="1">
      <c r="A19" s="257" t="s">
        <v>330</v>
      </c>
      <c r="B19" s="252" t="s">
        <v>106</v>
      </c>
      <c r="C19" s="253">
        <v>56</v>
      </c>
      <c r="D19" s="414">
        <v>31</v>
      </c>
      <c r="E19" s="414">
        <v>25</v>
      </c>
      <c r="F19" s="414">
        <v>24</v>
      </c>
      <c r="G19" s="253">
        <v>952</v>
      </c>
      <c r="H19" s="253">
        <v>446</v>
      </c>
      <c r="I19" s="253">
        <v>506</v>
      </c>
      <c r="J19" s="414">
        <v>157</v>
      </c>
      <c r="K19" s="414">
        <v>163</v>
      </c>
      <c r="L19" s="414">
        <v>135</v>
      </c>
      <c r="M19" s="414">
        <v>182</v>
      </c>
      <c r="N19" s="414">
        <v>154</v>
      </c>
      <c r="O19" s="414">
        <v>161</v>
      </c>
      <c r="P19" s="87"/>
    </row>
    <row r="20" spans="1:16" s="88" customFormat="1" ht="21" customHeight="1">
      <c r="A20" s="257" t="s">
        <v>331</v>
      </c>
      <c r="B20" s="252" t="s">
        <v>106</v>
      </c>
      <c r="C20" s="253">
        <v>58</v>
      </c>
      <c r="D20" s="414">
        <v>32</v>
      </c>
      <c r="E20" s="414">
        <v>26</v>
      </c>
      <c r="F20" s="414">
        <v>28</v>
      </c>
      <c r="G20" s="253">
        <v>1116</v>
      </c>
      <c r="H20" s="253">
        <v>454</v>
      </c>
      <c r="I20" s="253">
        <v>662</v>
      </c>
      <c r="J20" s="414">
        <v>129</v>
      </c>
      <c r="K20" s="414">
        <v>232</v>
      </c>
      <c r="L20" s="414">
        <v>151</v>
      </c>
      <c r="M20" s="414">
        <v>210</v>
      </c>
      <c r="N20" s="414">
        <v>174</v>
      </c>
      <c r="O20" s="414">
        <v>220</v>
      </c>
      <c r="P20" s="87"/>
    </row>
    <row r="21" spans="1:16" s="88" customFormat="1" ht="21" customHeight="1">
      <c r="A21" s="257" t="s">
        <v>332</v>
      </c>
      <c r="B21" s="252" t="s">
        <v>106</v>
      </c>
      <c r="C21" s="253">
        <v>59</v>
      </c>
      <c r="D21" s="414">
        <v>38</v>
      </c>
      <c r="E21" s="414">
        <v>21</v>
      </c>
      <c r="F21" s="414">
        <v>29</v>
      </c>
      <c r="G21" s="253">
        <v>1150</v>
      </c>
      <c r="H21" s="253">
        <v>507</v>
      </c>
      <c r="I21" s="253">
        <v>643</v>
      </c>
      <c r="J21" s="414">
        <v>150</v>
      </c>
      <c r="K21" s="414">
        <v>210</v>
      </c>
      <c r="L21" s="414">
        <v>185</v>
      </c>
      <c r="M21" s="414">
        <v>211</v>
      </c>
      <c r="N21" s="414">
        <v>172</v>
      </c>
      <c r="O21" s="414">
        <v>222</v>
      </c>
      <c r="P21" s="87"/>
    </row>
    <row r="22" spans="1:16" s="88" customFormat="1" ht="21" customHeight="1">
      <c r="A22" s="27"/>
      <c r="B22" s="255"/>
      <c r="C22" s="253"/>
      <c r="D22" s="253"/>
      <c r="E22" s="253"/>
      <c r="F22" s="253"/>
      <c r="G22" s="253"/>
      <c r="H22" s="253"/>
      <c r="I22" s="253"/>
      <c r="J22" s="256"/>
      <c r="K22" s="256"/>
      <c r="L22" s="256"/>
      <c r="M22" s="256"/>
      <c r="N22" s="256"/>
      <c r="O22" s="256"/>
      <c r="P22" s="87"/>
    </row>
    <row r="23" spans="1:16" s="88" customFormat="1" ht="21" customHeight="1" thickBot="1">
      <c r="A23" s="257" t="s">
        <v>41</v>
      </c>
      <c r="B23" s="415">
        <v>3</v>
      </c>
      <c r="C23" s="253">
        <v>130</v>
      </c>
      <c r="D23" s="416">
        <v>99</v>
      </c>
      <c r="E23" s="416">
        <v>31</v>
      </c>
      <c r="F23" s="417" t="s">
        <v>42</v>
      </c>
      <c r="G23" s="253">
        <v>2938</v>
      </c>
      <c r="H23" s="253">
        <v>1698</v>
      </c>
      <c r="I23" s="253">
        <v>1240</v>
      </c>
      <c r="J23" s="418">
        <v>605</v>
      </c>
      <c r="K23" s="418">
        <v>462</v>
      </c>
      <c r="L23" s="418">
        <v>586</v>
      </c>
      <c r="M23" s="418">
        <v>399</v>
      </c>
      <c r="N23" s="418">
        <v>507</v>
      </c>
      <c r="O23" s="418">
        <v>379</v>
      </c>
      <c r="P23" s="87"/>
    </row>
    <row r="24" spans="1:15" ht="15" customHeight="1">
      <c r="A24" s="258"/>
      <c r="B24" s="259"/>
      <c r="C24" s="259"/>
      <c r="D24" s="259"/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100" t="s">
        <v>389</v>
      </c>
    </row>
  </sheetData>
  <sheetProtection/>
  <mergeCells count="11">
    <mergeCell ref="A5:A7"/>
    <mergeCell ref="B5:B7"/>
    <mergeCell ref="C5:E5"/>
    <mergeCell ref="J6:K6"/>
    <mergeCell ref="L6:M6"/>
    <mergeCell ref="N6:O6"/>
    <mergeCell ref="G5:O5"/>
    <mergeCell ref="C6:C7"/>
    <mergeCell ref="D6:D7"/>
    <mergeCell ref="E6:E7"/>
    <mergeCell ref="G6:I6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 xml:space="preserve">&amp;C&amp;"游明朝 Demibold,標準"&amp;P+130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31"/>
  <sheetViews>
    <sheetView workbookViewId="0" topLeftCell="A1">
      <selection activeCell="A1" sqref="A1"/>
    </sheetView>
  </sheetViews>
  <sheetFormatPr defaultColWidth="9.00390625" defaultRowHeight="15" customHeight="1"/>
  <cols>
    <col min="1" max="1" width="20.375" style="85" customWidth="1"/>
    <col min="2" max="8" width="8.125" style="85" customWidth="1"/>
    <col min="9" max="9" width="4.125" style="85" customWidth="1"/>
    <col min="10" max="19" width="8.125" style="85" customWidth="1"/>
    <col min="20" max="22" width="9.125" style="85" bestFit="1" customWidth="1"/>
    <col min="23" max="16384" width="9.00390625" style="85" customWidth="1"/>
  </cols>
  <sheetData>
    <row r="1" spans="1:22" s="217" customFormat="1" ht="15" customHeight="1">
      <c r="A1" s="60" t="s">
        <v>6</v>
      </c>
      <c r="D1" s="61"/>
      <c r="E1" s="60"/>
      <c r="G1" s="61"/>
      <c r="S1" s="18" t="s">
        <v>6</v>
      </c>
      <c r="V1" s="61"/>
    </row>
    <row r="3" spans="1:19" s="43" customFormat="1" ht="15" customHeight="1">
      <c r="A3" s="102" t="s">
        <v>189</v>
      </c>
      <c r="B3" s="63"/>
      <c r="C3" s="6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</row>
    <row r="4" spans="1:19" s="43" customFormat="1" ht="15" customHeight="1" thickBot="1">
      <c r="A4" s="106"/>
      <c r="B4" s="106"/>
      <c r="C4" s="106"/>
      <c r="D4" s="106"/>
      <c r="E4" s="106"/>
      <c r="F4" s="106"/>
      <c r="G4" s="106"/>
      <c r="H4" s="106"/>
      <c r="I4" s="15"/>
      <c r="J4" s="106"/>
      <c r="K4" s="106"/>
      <c r="L4" s="106"/>
      <c r="M4" s="106"/>
      <c r="N4" s="106"/>
      <c r="O4" s="106"/>
      <c r="P4" s="106"/>
      <c r="Q4" s="106"/>
      <c r="R4" s="218"/>
      <c r="S4" s="219" t="s">
        <v>170</v>
      </c>
    </row>
    <row r="5" spans="1:19" s="43" customFormat="1" ht="21" customHeight="1">
      <c r="A5" s="62"/>
      <c r="B5" s="64"/>
      <c r="C5" s="103"/>
      <c r="D5" s="103"/>
      <c r="E5" s="64"/>
      <c r="F5" s="103"/>
      <c r="G5" s="551" t="s">
        <v>336</v>
      </c>
      <c r="H5" s="552"/>
      <c r="I5" s="66"/>
      <c r="J5" s="108"/>
      <c r="K5" s="430"/>
      <c r="L5" s="103"/>
      <c r="M5" s="103"/>
      <c r="N5" s="64"/>
      <c r="O5" s="103"/>
      <c r="P5" s="561" t="s">
        <v>337</v>
      </c>
      <c r="Q5" s="64"/>
      <c r="R5" s="103"/>
      <c r="S5" s="103"/>
    </row>
    <row r="6" spans="1:19" s="43" customFormat="1" ht="21" customHeight="1">
      <c r="A6" s="542" t="s">
        <v>333</v>
      </c>
      <c r="B6" s="541" t="s">
        <v>334</v>
      </c>
      <c r="C6" s="543"/>
      <c r="D6" s="542"/>
      <c r="E6" s="541" t="s">
        <v>335</v>
      </c>
      <c r="F6" s="542"/>
      <c r="G6" s="553"/>
      <c r="H6" s="554"/>
      <c r="I6" s="15"/>
      <c r="J6" s="541" t="s">
        <v>107</v>
      </c>
      <c r="K6" s="542"/>
      <c r="L6" s="541" t="s">
        <v>182</v>
      </c>
      <c r="M6" s="542"/>
      <c r="N6" s="541" t="s">
        <v>108</v>
      </c>
      <c r="O6" s="542"/>
      <c r="P6" s="562"/>
      <c r="Q6" s="541" t="s">
        <v>338</v>
      </c>
      <c r="R6" s="543"/>
      <c r="S6" s="543"/>
    </row>
    <row r="7" spans="1:19" s="43" customFormat="1" ht="21" customHeight="1">
      <c r="A7" s="564"/>
      <c r="B7" s="64"/>
      <c r="C7" s="103"/>
      <c r="D7" s="103"/>
      <c r="E7" s="64"/>
      <c r="F7" s="103"/>
      <c r="G7" s="555"/>
      <c r="H7" s="556"/>
      <c r="I7" s="66"/>
      <c r="J7" s="64"/>
      <c r="K7" s="65"/>
      <c r="L7" s="220"/>
      <c r="M7" s="220"/>
      <c r="N7" s="109"/>
      <c r="O7" s="220"/>
      <c r="P7" s="562"/>
      <c r="Q7" s="109"/>
      <c r="R7" s="220"/>
      <c r="S7" s="220"/>
    </row>
    <row r="8" spans="1:19" s="43" customFormat="1" ht="21" customHeight="1">
      <c r="A8" s="44"/>
      <c r="B8" s="360" t="s">
        <v>4</v>
      </c>
      <c r="C8" s="361" t="s">
        <v>23</v>
      </c>
      <c r="D8" s="362" t="s">
        <v>24</v>
      </c>
      <c r="E8" s="361" t="s">
        <v>23</v>
      </c>
      <c r="F8" s="362" t="s">
        <v>24</v>
      </c>
      <c r="G8" s="363" t="s">
        <v>23</v>
      </c>
      <c r="H8" s="365" t="s">
        <v>24</v>
      </c>
      <c r="I8" s="364"/>
      <c r="J8" s="363" t="s">
        <v>23</v>
      </c>
      <c r="K8" s="365" t="s">
        <v>24</v>
      </c>
      <c r="L8" s="338" t="s">
        <v>23</v>
      </c>
      <c r="M8" s="359" t="s">
        <v>24</v>
      </c>
      <c r="N8" s="359" t="s">
        <v>23</v>
      </c>
      <c r="O8" s="359" t="s">
        <v>24</v>
      </c>
      <c r="P8" s="563"/>
      <c r="Q8" s="359" t="s">
        <v>109</v>
      </c>
      <c r="R8" s="359" t="s">
        <v>23</v>
      </c>
      <c r="S8" s="359" t="s">
        <v>24</v>
      </c>
    </row>
    <row r="9" spans="1:19" s="43" customFormat="1" ht="21" customHeight="1">
      <c r="A9" s="221"/>
      <c r="B9" s="111" t="s">
        <v>110</v>
      </c>
      <c r="C9" s="110"/>
      <c r="D9" s="110"/>
      <c r="E9" s="110"/>
      <c r="F9" s="110"/>
      <c r="G9" s="110"/>
      <c r="H9" s="110"/>
      <c r="I9" s="15"/>
      <c r="J9" s="110"/>
      <c r="K9" s="110"/>
      <c r="L9" s="110"/>
      <c r="M9" s="110"/>
      <c r="N9" s="110"/>
      <c r="O9" s="110"/>
      <c r="P9" s="110"/>
      <c r="Q9" s="112" t="s">
        <v>111</v>
      </c>
      <c r="R9" s="110"/>
      <c r="S9" s="110"/>
    </row>
    <row r="10" spans="1:19" s="43" customFormat="1" ht="21" customHeight="1">
      <c r="A10" s="343" t="s">
        <v>286</v>
      </c>
      <c r="B10" s="222">
        <v>3664</v>
      </c>
      <c r="C10" s="139">
        <v>1877</v>
      </c>
      <c r="D10" s="139">
        <v>1787</v>
      </c>
      <c r="E10" s="139">
        <v>1864</v>
      </c>
      <c r="F10" s="139">
        <v>1769</v>
      </c>
      <c r="G10" s="139">
        <v>3</v>
      </c>
      <c r="H10" s="139">
        <v>10</v>
      </c>
      <c r="I10" s="153"/>
      <c r="J10" s="139">
        <v>2</v>
      </c>
      <c r="K10" s="141">
        <v>1</v>
      </c>
      <c r="L10" s="139">
        <v>8</v>
      </c>
      <c r="M10" s="139">
        <v>7</v>
      </c>
      <c r="N10" s="119" t="s">
        <v>5</v>
      </c>
      <c r="O10" s="119" t="s">
        <v>5</v>
      </c>
      <c r="P10" s="119">
        <v>1</v>
      </c>
      <c r="Q10" s="223">
        <v>99.2</v>
      </c>
      <c r="R10" s="223">
        <v>99.3</v>
      </c>
      <c r="S10" s="223">
        <v>99</v>
      </c>
    </row>
    <row r="11" spans="1:19" s="43" customFormat="1" ht="21" customHeight="1">
      <c r="A11" s="343" t="s">
        <v>288</v>
      </c>
      <c r="B11" s="222">
        <v>3555</v>
      </c>
      <c r="C11" s="139">
        <v>1876</v>
      </c>
      <c r="D11" s="139">
        <v>1679</v>
      </c>
      <c r="E11" s="139">
        <v>1858</v>
      </c>
      <c r="F11" s="139">
        <v>1667</v>
      </c>
      <c r="G11" s="139">
        <v>4</v>
      </c>
      <c r="H11" s="139">
        <v>4</v>
      </c>
      <c r="I11" s="153"/>
      <c r="J11" s="139">
        <v>6</v>
      </c>
      <c r="K11" s="119">
        <v>1</v>
      </c>
      <c r="L11" s="139">
        <v>6</v>
      </c>
      <c r="M11" s="139">
        <v>7</v>
      </c>
      <c r="N11" s="119">
        <v>2</v>
      </c>
      <c r="O11" s="119" t="s">
        <v>5</v>
      </c>
      <c r="P11" s="119" t="s">
        <v>5</v>
      </c>
      <c r="Q11" s="224">
        <v>99.2</v>
      </c>
      <c r="R11" s="224">
        <v>99</v>
      </c>
      <c r="S11" s="224">
        <v>99.3</v>
      </c>
    </row>
    <row r="12" spans="1:19" s="43" customFormat="1" ht="21" customHeight="1">
      <c r="A12" s="343" t="s">
        <v>289</v>
      </c>
      <c r="B12" s="222">
        <v>3457</v>
      </c>
      <c r="C12" s="139">
        <v>1816</v>
      </c>
      <c r="D12" s="139">
        <v>1641</v>
      </c>
      <c r="E12" s="139">
        <v>1802</v>
      </c>
      <c r="F12" s="139">
        <v>1634</v>
      </c>
      <c r="G12" s="139">
        <v>6</v>
      </c>
      <c r="H12" s="12">
        <v>5</v>
      </c>
      <c r="I12" s="358"/>
      <c r="J12" s="139">
        <v>1</v>
      </c>
      <c r="K12" s="141" t="s">
        <v>5</v>
      </c>
      <c r="L12" s="139">
        <v>5</v>
      </c>
      <c r="M12" s="139">
        <v>2</v>
      </c>
      <c r="N12" s="119">
        <v>2</v>
      </c>
      <c r="O12" s="119" t="s">
        <v>5</v>
      </c>
      <c r="P12" s="119" t="s">
        <v>5</v>
      </c>
      <c r="Q12" s="224">
        <v>99.39253688168932</v>
      </c>
      <c r="R12" s="224">
        <v>99.22907488986785</v>
      </c>
      <c r="S12" s="224">
        <v>99.5734308348568</v>
      </c>
    </row>
    <row r="13" spans="1:20" s="43" customFormat="1" ht="21" customHeight="1">
      <c r="A13" s="343" t="s">
        <v>290</v>
      </c>
      <c r="B13" s="222">
        <v>3507</v>
      </c>
      <c r="C13" s="139">
        <v>1782</v>
      </c>
      <c r="D13" s="139">
        <v>1725</v>
      </c>
      <c r="E13" s="139">
        <v>1760</v>
      </c>
      <c r="F13" s="139">
        <v>1715</v>
      </c>
      <c r="G13" s="139">
        <v>7</v>
      </c>
      <c r="H13" s="12">
        <v>5</v>
      </c>
      <c r="I13" s="358"/>
      <c r="J13" s="139">
        <v>6</v>
      </c>
      <c r="K13" s="141" t="s">
        <v>5</v>
      </c>
      <c r="L13" s="139">
        <v>8</v>
      </c>
      <c r="M13" s="139">
        <v>5</v>
      </c>
      <c r="N13" s="225">
        <v>1</v>
      </c>
      <c r="O13" s="119" t="s">
        <v>5</v>
      </c>
      <c r="P13" s="119" t="s">
        <v>5</v>
      </c>
      <c r="Q13" s="224">
        <v>99.08753920729968</v>
      </c>
      <c r="R13" s="224">
        <v>98.76543209876543</v>
      </c>
      <c r="S13" s="224">
        <v>99.42028985507247</v>
      </c>
      <c r="T13" s="181"/>
    </row>
    <row r="14" spans="1:20" s="43" customFormat="1" ht="21" customHeight="1" thickBot="1">
      <c r="A14" s="344" t="s">
        <v>291</v>
      </c>
      <c r="B14" s="226">
        <f>SUM(C14:D14)</f>
        <v>3462</v>
      </c>
      <c r="C14" s="24">
        <f>SUM(E14,G14,J14,L14,N14)</f>
        <v>1757</v>
      </c>
      <c r="D14" s="24">
        <f>SUM(F14,H14,K14,M14,O14)</f>
        <v>1705</v>
      </c>
      <c r="E14" s="24">
        <v>1748</v>
      </c>
      <c r="F14" s="140">
        <v>1699</v>
      </c>
      <c r="G14" s="140">
        <v>2</v>
      </c>
      <c r="H14" s="227">
        <v>1</v>
      </c>
      <c r="I14" s="227"/>
      <c r="J14" s="140">
        <v>1</v>
      </c>
      <c r="K14" s="210">
        <v>1</v>
      </c>
      <c r="L14" s="140">
        <v>5</v>
      </c>
      <c r="M14" s="140">
        <v>4</v>
      </c>
      <c r="N14" s="228">
        <v>1</v>
      </c>
      <c r="O14" s="210" t="s">
        <v>5</v>
      </c>
      <c r="P14" s="210">
        <v>1</v>
      </c>
      <c r="Q14" s="229">
        <f>(E14+F14)/B14*100</f>
        <v>99.56672443674177</v>
      </c>
      <c r="R14" s="229">
        <f>E14/C14*100</f>
        <v>99.48776323278315</v>
      </c>
      <c r="S14" s="229">
        <f>F14/D14*100</f>
        <v>99.64809384164222</v>
      </c>
      <c r="T14" s="181"/>
    </row>
    <row r="15" spans="1:19" ht="15" customHeight="1">
      <c r="A15" s="230"/>
      <c r="B15" s="231"/>
      <c r="C15" s="123"/>
      <c r="D15" s="232"/>
      <c r="E15" s="232"/>
      <c r="F15" s="232"/>
      <c r="G15" s="233"/>
      <c r="H15" s="234"/>
      <c r="I15" s="16"/>
      <c r="J15" s="234"/>
      <c r="K15" s="234"/>
      <c r="L15" s="234"/>
      <c r="M15" s="234"/>
      <c r="N15" s="234"/>
      <c r="O15" s="234"/>
      <c r="P15" s="234"/>
      <c r="Q15" s="234"/>
      <c r="R15" s="234"/>
      <c r="S15" s="100" t="s">
        <v>166</v>
      </c>
    </row>
    <row r="16" spans="1:9" ht="15" customHeight="1">
      <c r="A16" s="235"/>
      <c r="B16" s="184"/>
      <c r="C16" s="103"/>
      <c r="D16" s="236"/>
      <c r="E16" s="236"/>
      <c r="F16" s="236"/>
      <c r="G16" s="237"/>
      <c r="I16" s="16"/>
    </row>
    <row r="17" spans="1:16" s="43" customFormat="1" ht="15" customHeight="1">
      <c r="A17" s="174" t="s">
        <v>190</v>
      </c>
      <c r="B17" s="27"/>
      <c r="C17" s="27"/>
      <c r="D17" s="27"/>
      <c r="E17" s="27"/>
      <c r="F17" s="27"/>
      <c r="G17" s="27"/>
      <c r="H17" s="27"/>
      <c r="I17" s="101"/>
      <c r="J17" s="27"/>
      <c r="K17" s="27"/>
      <c r="L17" s="27"/>
      <c r="M17" s="27"/>
      <c r="N17" s="27"/>
      <c r="O17" s="27"/>
      <c r="P17" s="27"/>
    </row>
    <row r="18" spans="1:18" s="43" customFormat="1" ht="15" customHeight="1" thickBot="1">
      <c r="A18" s="89"/>
      <c r="B18" s="89"/>
      <c r="C18" s="89"/>
      <c r="D18" s="89"/>
      <c r="E18" s="89"/>
      <c r="F18" s="89"/>
      <c r="G18" s="89"/>
      <c r="H18" s="89"/>
      <c r="I18" s="101"/>
      <c r="J18" s="89"/>
      <c r="K18" s="89"/>
      <c r="L18" s="89"/>
      <c r="M18" s="89"/>
      <c r="N18" s="89"/>
      <c r="O18" s="89"/>
      <c r="P18" s="90"/>
      <c r="Q18" s="74"/>
      <c r="R18" s="74" t="s">
        <v>168</v>
      </c>
    </row>
    <row r="19" spans="1:18" s="43" customFormat="1" ht="21" customHeight="1">
      <c r="A19" s="21"/>
      <c r="B19" s="517" t="s">
        <v>343</v>
      </c>
      <c r="C19" s="518"/>
      <c r="D19" s="519"/>
      <c r="E19" s="517" t="s">
        <v>344</v>
      </c>
      <c r="F19" s="518"/>
      <c r="G19" s="518"/>
      <c r="H19" s="519"/>
      <c r="I19" s="101"/>
      <c r="J19" s="432"/>
      <c r="K19" s="548" t="s">
        <v>403</v>
      </c>
      <c r="L19" s="22"/>
      <c r="M19" s="548" t="s">
        <v>340</v>
      </c>
      <c r="N19" s="22"/>
      <c r="O19" s="544" t="s">
        <v>339</v>
      </c>
      <c r="P19" s="561" t="s">
        <v>337</v>
      </c>
      <c r="Q19" s="69"/>
      <c r="R19" s="70"/>
    </row>
    <row r="20" spans="1:18" s="43" customFormat="1" ht="21" customHeight="1">
      <c r="A20" s="565" t="s">
        <v>28</v>
      </c>
      <c r="B20" s="10"/>
      <c r="C20" s="270"/>
      <c r="D20" s="257"/>
      <c r="E20" s="513" t="s">
        <v>342</v>
      </c>
      <c r="F20" s="513" t="s">
        <v>341</v>
      </c>
      <c r="G20" s="497" t="s">
        <v>402</v>
      </c>
      <c r="H20" s="10"/>
      <c r="I20" s="254"/>
      <c r="J20" s="10" t="s">
        <v>112</v>
      </c>
      <c r="K20" s="559"/>
      <c r="L20" s="567" t="s">
        <v>165</v>
      </c>
      <c r="M20" s="549"/>
      <c r="N20" s="559" t="s">
        <v>183</v>
      </c>
      <c r="O20" s="545"/>
      <c r="P20" s="562"/>
      <c r="Q20" s="513" t="s">
        <v>176</v>
      </c>
      <c r="R20" s="539" t="s">
        <v>178</v>
      </c>
    </row>
    <row r="21" spans="1:18" s="43" customFormat="1" ht="21" customHeight="1">
      <c r="A21" s="564"/>
      <c r="B21" s="10" t="s">
        <v>196</v>
      </c>
      <c r="C21" s="270" t="s">
        <v>23</v>
      </c>
      <c r="D21" s="257" t="s">
        <v>24</v>
      </c>
      <c r="E21" s="513"/>
      <c r="F21" s="513"/>
      <c r="G21" s="557"/>
      <c r="H21" s="10" t="s">
        <v>112</v>
      </c>
      <c r="I21" s="254"/>
      <c r="J21" s="10" t="s">
        <v>113</v>
      </c>
      <c r="K21" s="559"/>
      <c r="L21" s="568"/>
      <c r="M21" s="549"/>
      <c r="N21" s="566"/>
      <c r="O21" s="545"/>
      <c r="P21" s="562"/>
      <c r="Q21" s="547"/>
      <c r="R21" s="540"/>
    </row>
    <row r="22" spans="1:18" s="43" customFormat="1" ht="21" customHeight="1">
      <c r="A22" s="71"/>
      <c r="B22" s="10"/>
      <c r="C22" s="270"/>
      <c r="D22" s="257"/>
      <c r="E22" s="514"/>
      <c r="F22" s="514"/>
      <c r="G22" s="558"/>
      <c r="H22" s="431"/>
      <c r="I22" s="101"/>
      <c r="J22" s="433"/>
      <c r="K22" s="560"/>
      <c r="L22" s="239"/>
      <c r="M22" s="550"/>
      <c r="N22" s="72"/>
      <c r="O22" s="546"/>
      <c r="P22" s="563"/>
      <c r="Q22" s="72"/>
      <c r="R22" s="73"/>
    </row>
    <row r="23" spans="1:18" s="43" customFormat="1" ht="21" customHeight="1">
      <c r="A23" s="240"/>
      <c r="B23" s="92" t="s">
        <v>25</v>
      </c>
      <c r="C23" s="91"/>
      <c r="D23" s="91"/>
      <c r="E23" s="91"/>
      <c r="F23" s="91"/>
      <c r="G23" s="91"/>
      <c r="H23" s="91"/>
      <c r="I23" s="101"/>
      <c r="J23" s="91"/>
      <c r="K23" s="91"/>
      <c r="L23" s="91"/>
      <c r="M23" s="91"/>
      <c r="N23" s="91"/>
      <c r="O23" s="91"/>
      <c r="P23" s="91"/>
      <c r="Q23" s="175" t="s">
        <v>111</v>
      </c>
      <c r="R23" s="91"/>
    </row>
    <row r="24" spans="1:18" s="43" customFormat="1" ht="21" customHeight="1">
      <c r="A24" s="343" t="s">
        <v>286</v>
      </c>
      <c r="B24" s="95">
        <v>2769</v>
      </c>
      <c r="C24" s="23">
        <v>1437</v>
      </c>
      <c r="D24" s="23">
        <v>1332</v>
      </c>
      <c r="E24" s="23">
        <v>1928</v>
      </c>
      <c r="F24" s="23">
        <v>75</v>
      </c>
      <c r="G24" s="26" t="s">
        <v>5</v>
      </c>
      <c r="H24" s="23">
        <v>331</v>
      </c>
      <c r="I24" s="209"/>
      <c r="J24" s="23">
        <v>192</v>
      </c>
      <c r="K24" s="23">
        <v>1</v>
      </c>
      <c r="L24" s="23">
        <v>89</v>
      </c>
      <c r="M24" s="225">
        <v>13</v>
      </c>
      <c r="N24" s="23">
        <v>140</v>
      </c>
      <c r="O24" s="225" t="s">
        <v>5</v>
      </c>
      <c r="P24" s="225" t="s">
        <v>5</v>
      </c>
      <c r="Q24" s="422">
        <v>84.29035752979415</v>
      </c>
      <c r="R24" s="241">
        <v>3.2</v>
      </c>
    </row>
    <row r="25" spans="1:18" s="43" customFormat="1" ht="21" customHeight="1">
      <c r="A25" s="343" t="s">
        <v>288</v>
      </c>
      <c r="B25" s="95">
        <v>2715</v>
      </c>
      <c r="C25" s="23">
        <v>1419</v>
      </c>
      <c r="D25" s="23">
        <v>1296</v>
      </c>
      <c r="E25" s="23">
        <v>1939</v>
      </c>
      <c r="F25" s="23">
        <v>92</v>
      </c>
      <c r="G25" s="26">
        <v>1</v>
      </c>
      <c r="H25" s="23">
        <v>242</v>
      </c>
      <c r="I25" s="209"/>
      <c r="J25" s="23">
        <v>142</v>
      </c>
      <c r="K25" s="23">
        <v>5</v>
      </c>
      <c r="L25" s="23">
        <v>92</v>
      </c>
      <c r="M25" s="225">
        <v>14</v>
      </c>
      <c r="N25" s="23">
        <v>188</v>
      </c>
      <c r="O25" s="225" t="s">
        <v>5</v>
      </c>
      <c r="P25" s="26" t="s">
        <v>5</v>
      </c>
      <c r="Q25" s="422">
        <v>83.75690607734808</v>
      </c>
      <c r="R25" s="241">
        <v>3.4</v>
      </c>
    </row>
    <row r="26" spans="1:18" s="43" customFormat="1" ht="21" customHeight="1">
      <c r="A26" s="343" t="s">
        <v>289</v>
      </c>
      <c r="B26" s="95">
        <v>2837</v>
      </c>
      <c r="C26" s="23">
        <v>1434</v>
      </c>
      <c r="D26" s="23">
        <v>1403</v>
      </c>
      <c r="E26" s="23">
        <v>1995</v>
      </c>
      <c r="F26" s="23">
        <v>70</v>
      </c>
      <c r="G26" s="26" t="s">
        <v>5</v>
      </c>
      <c r="H26" s="23">
        <v>287</v>
      </c>
      <c r="I26" s="209"/>
      <c r="J26" s="23">
        <v>122</v>
      </c>
      <c r="K26" s="23">
        <v>3</v>
      </c>
      <c r="L26" s="23">
        <v>69</v>
      </c>
      <c r="M26" s="26">
        <v>23</v>
      </c>
      <c r="N26" s="23">
        <v>268</v>
      </c>
      <c r="O26" s="26" t="s">
        <v>5</v>
      </c>
      <c r="P26" s="26" t="s">
        <v>5</v>
      </c>
      <c r="Q26" s="422">
        <v>82.90447655974621</v>
      </c>
      <c r="R26" s="241">
        <v>2.4321466337680646</v>
      </c>
    </row>
    <row r="27" spans="1:18" s="43" customFormat="1" ht="21" customHeight="1">
      <c r="A27" s="343" t="s">
        <v>290</v>
      </c>
      <c r="B27" s="95">
        <v>2777</v>
      </c>
      <c r="C27" s="23">
        <v>1457</v>
      </c>
      <c r="D27" s="23">
        <v>1320</v>
      </c>
      <c r="E27" s="23">
        <v>1981</v>
      </c>
      <c r="F27" s="23">
        <v>66</v>
      </c>
      <c r="G27" s="26">
        <v>1</v>
      </c>
      <c r="H27" s="23">
        <v>245</v>
      </c>
      <c r="I27" s="209"/>
      <c r="J27" s="23">
        <v>122</v>
      </c>
      <c r="K27" s="26" t="s">
        <v>5</v>
      </c>
      <c r="L27" s="23">
        <v>81</v>
      </c>
      <c r="M27" s="225">
        <v>25</v>
      </c>
      <c r="N27" s="23">
        <v>254</v>
      </c>
      <c r="O27" s="26">
        <v>2</v>
      </c>
      <c r="P27" s="26" t="s">
        <v>5</v>
      </c>
      <c r="Q27" s="422">
        <v>82.5711199135758</v>
      </c>
      <c r="R27" s="241">
        <v>2.91681670867843</v>
      </c>
    </row>
    <row r="28" spans="1:18" s="242" customFormat="1" ht="21" customHeight="1" thickBot="1">
      <c r="A28" s="344" t="s">
        <v>291</v>
      </c>
      <c r="B28" s="24">
        <v>2676</v>
      </c>
      <c r="C28" s="24">
        <v>1369</v>
      </c>
      <c r="D28" s="140">
        <v>1307</v>
      </c>
      <c r="E28" s="140">
        <v>1945</v>
      </c>
      <c r="F28" s="140">
        <v>60</v>
      </c>
      <c r="G28" s="142" t="s">
        <v>5</v>
      </c>
      <c r="H28" s="140">
        <v>246</v>
      </c>
      <c r="I28" s="140"/>
      <c r="J28" s="140">
        <v>145</v>
      </c>
      <c r="K28" s="140">
        <v>1</v>
      </c>
      <c r="L28" s="140">
        <v>79</v>
      </c>
      <c r="M28" s="140">
        <v>14</v>
      </c>
      <c r="N28" s="140">
        <v>185</v>
      </c>
      <c r="O28" s="142">
        <v>1</v>
      </c>
      <c r="P28" s="26" t="s">
        <v>5</v>
      </c>
      <c r="Q28" s="229">
        <v>84.11808669656203</v>
      </c>
      <c r="R28" s="421">
        <f>J28/B28*100</f>
        <v>5.418535127055306</v>
      </c>
    </row>
    <row r="29" spans="1:18" s="43" customFormat="1" ht="15" customHeight="1">
      <c r="A29" s="76"/>
      <c r="B29" s="98"/>
      <c r="C29" s="98"/>
      <c r="D29" s="98"/>
      <c r="E29" s="98"/>
      <c r="F29" s="98"/>
      <c r="G29" s="98"/>
      <c r="H29" s="98"/>
      <c r="I29" s="14"/>
      <c r="J29" s="76"/>
      <c r="K29" s="76"/>
      <c r="L29" s="76"/>
      <c r="M29" s="76"/>
      <c r="N29" s="76"/>
      <c r="O29" s="76"/>
      <c r="P29" s="98"/>
      <c r="Q29" s="100"/>
      <c r="R29" s="100" t="s">
        <v>166</v>
      </c>
    </row>
    <row r="30" s="127" customFormat="1" ht="15" customHeight="1">
      <c r="A30" s="101" t="s">
        <v>411</v>
      </c>
    </row>
    <row r="31" spans="1:16" ht="15" customHeight="1">
      <c r="A31" s="127" t="s">
        <v>410</v>
      </c>
      <c r="P31" s="243"/>
    </row>
  </sheetData>
  <sheetProtection/>
  <mergeCells count="23">
    <mergeCell ref="A6:A7"/>
    <mergeCell ref="A20:A21"/>
    <mergeCell ref="E6:F6"/>
    <mergeCell ref="N20:N21"/>
    <mergeCell ref="L6:M6"/>
    <mergeCell ref="B6:D6"/>
    <mergeCell ref="E20:E22"/>
    <mergeCell ref="F20:F22"/>
    <mergeCell ref="L20:L21"/>
    <mergeCell ref="E19:H19"/>
    <mergeCell ref="G5:H7"/>
    <mergeCell ref="B19:D19"/>
    <mergeCell ref="G20:G22"/>
    <mergeCell ref="K19:K22"/>
    <mergeCell ref="P19:P22"/>
    <mergeCell ref="P5:P8"/>
    <mergeCell ref="R20:R21"/>
    <mergeCell ref="J6:K6"/>
    <mergeCell ref="Q6:S6"/>
    <mergeCell ref="O19:O22"/>
    <mergeCell ref="N6:O6"/>
    <mergeCell ref="Q20:Q21"/>
    <mergeCell ref="M19:M22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 xml:space="preserve">&amp;C&amp;"游明朝 Demibold,標準"&amp;P+130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A1" sqref="A1"/>
    </sheetView>
  </sheetViews>
  <sheetFormatPr defaultColWidth="9.00390625" defaultRowHeight="15" customHeight="1"/>
  <cols>
    <col min="1" max="6" width="27.125" style="43" customWidth="1"/>
    <col min="7" max="9" width="7.125" style="43" customWidth="1"/>
    <col min="10" max="16384" width="9.00390625" style="43" customWidth="1"/>
  </cols>
  <sheetData>
    <row r="1" spans="1:9" s="161" customFormat="1" ht="15" customHeight="1">
      <c r="A1" s="33" t="s">
        <v>6</v>
      </c>
      <c r="F1" s="18" t="s">
        <v>6</v>
      </c>
      <c r="I1" s="18"/>
    </row>
    <row r="3" spans="1:6" ht="15" customHeight="1">
      <c r="A3" s="86" t="s">
        <v>193</v>
      </c>
      <c r="B3" s="75"/>
      <c r="C3" s="225"/>
      <c r="D3" s="75"/>
      <c r="E3" s="27"/>
      <c r="F3" s="75"/>
    </row>
    <row r="4" spans="1:6" ht="15" customHeight="1" thickBot="1">
      <c r="A4" s="90"/>
      <c r="B4" s="90"/>
      <c r="C4" s="89"/>
      <c r="D4" s="90"/>
      <c r="E4" s="89"/>
      <c r="F4" s="74" t="s">
        <v>168</v>
      </c>
    </row>
    <row r="5" spans="1:6" ht="21" customHeight="1">
      <c r="A5" s="56" t="s">
        <v>115</v>
      </c>
      <c r="B5" s="57" t="s">
        <v>210</v>
      </c>
      <c r="C5" s="57" t="s">
        <v>233</v>
      </c>
      <c r="D5" s="56" t="s">
        <v>235</v>
      </c>
      <c r="E5" s="58" t="s">
        <v>404</v>
      </c>
      <c r="F5" s="59" t="s">
        <v>405</v>
      </c>
    </row>
    <row r="6" spans="1:6" ht="21" customHeight="1">
      <c r="A6" s="205"/>
      <c r="B6" s="17" t="s">
        <v>151</v>
      </c>
      <c r="C6" s="206"/>
      <c r="D6" s="206"/>
      <c r="E6" s="206"/>
      <c r="F6" s="207"/>
    </row>
    <row r="7" spans="1:6" ht="21" customHeight="1">
      <c r="A7" s="208" t="s">
        <v>116</v>
      </c>
      <c r="B7" s="209">
        <v>89</v>
      </c>
      <c r="C7" s="209">
        <v>92</v>
      </c>
      <c r="D7" s="209">
        <v>69</v>
      </c>
      <c r="E7" s="209">
        <v>81</v>
      </c>
      <c r="F7" s="24">
        <v>79</v>
      </c>
    </row>
    <row r="8" spans="1:6" ht="21" customHeight="1">
      <c r="A8" s="208"/>
      <c r="B8" s="209"/>
      <c r="C8" s="209"/>
      <c r="D8" s="209"/>
      <c r="E8" s="209"/>
      <c r="F8" s="24"/>
    </row>
    <row r="9" spans="1:6" ht="21" customHeight="1">
      <c r="A9" s="208" t="s">
        <v>177</v>
      </c>
      <c r="B9" s="225" t="s">
        <v>383</v>
      </c>
      <c r="C9" s="225" t="s">
        <v>383</v>
      </c>
      <c r="D9" s="225" t="s">
        <v>383</v>
      </c>
      <c r="E9" s="119">
        <v>1</v>
      </c>
      <c r="F9" s="225" t="s">
        <v>383</v>
      </c>
    </row>
    <row r="10" spans="1:6" ht="21" customHeight="1">
      <c r="A10" s="208" t="s">
        <v>117</v>
      </c>
      <c r="B10" s="225" t="s">
        <v>383</v>
      </c>
      <c r="C10" s="119">
        <v>1</v>
      </c>
      <c r="D10" s="225" t="s">
        <v>383</v>
      </c>
      <c r="E10" s="17">
        <v>1</v>
      </c>
      <c r="F10" s="225" t="s">
        <v>383</v>
      </c>
    </row>
    <row r="11" spans="1:6" ht="21" customHeight="1">
      <c r="A11" s="208" t="s">
        <v>153</v>
      </c>
      <c r="B11" s="225" t="s">
        <v>383</v>
      </c>
      <c r="C11" s="225" t="s">
        <v>383</v>
      </c>
      <c r="D11" s="225" t="s">
        <v>383</v>
      </c>
      <c r="E11" s="225" t="s">
        <v>383</v>
      </c>
      <c r="F11" s="225" t="s">
        <v>383</v>
      </c>
    </row>
    <row r="12" spans="1:6" ht="21" customHeight="1">
      <c r="A12" s="208" t="s">
        <v>118</v>
      </c>
      <c r="B12" s="156">
        <v>4</v>
      </c>
      <c r="C12" s="156">
        <v>4</v>
      </c>
      <c r="D12" s="156">
        <v>5</v>
      </c>
      <c r="E12" s="17">
        <v>4</v>
      </c>
      <c r="F12" s="207">
        <v>9</v>
      </c>
    </row>
    <row r="13" spans="1:6" ht="21" customHeight="1">
      <c r="A13" s="208" t="s">
        <v>119</v>
      </c>
      <c r="B13" s="156">
        <v>18</v>
      </c>
      <c r="C13" s="156">
        <v>13</v>
      </c>
      <c r="D13" s="156">
        <v>12</v>
      </c>
      <c r="E13" s="209">
        <v>21</v>
      </c>
      <c r="F13" s="211">
        <v>25</v>
      </c>
    </row>
    <row r="14" spans="1:6" ht="21" customHeight="1">
      <c r="A14" s="208" t="s">
        <v>120</v>
      </c>
      <c r="B14" s="17">
        <v>2</v>
      </c>
      <c r="C14" s="225" t="s">
        <v>383</v>
      </c>
      <c r="D14" s="17">
        <v>1</v>
      </c>
      <c r="E14" s="119">
        <v>2</v>
      </c>
      <c r="F14" s="225" t="s">
        <v>383</v>
      </c>
    </row>
    <row r="15" spans="1:6" ht="21" customHeight="1">
      <c r="A15" s="208" t="s">
        <v>121</v>
      </c>
      <c r="B15" s="17">
        <v>2</v>
      </c>
      <c r="C15" s="225" t="s">
        <v>383</v>
      </c>
      <c r="D15" s="225" t="s">
        <v>383</v>
      </c>
      <c r="E15" s="225" t="s">
        <v>383</v>
      </c>
      <c r="F15" s="210">
        <v>1</v>
      </c>
    </row>
    <row r="16" spans="1:6" ht="21" customHeight="1">
      <c r="A16" s="208" t="s">
        <v>154</v>
      </c>
      <c r="B16" s="156">
        <v>12</v>
      </c>
      <c r="C16" s="156">
        <v>12</v>
      </c>
      <c r="D16" s="156">
        <v>12</v>
      </c>
      <c r="E16" s="17">
        <v>12</v>
      </c>
      <c r="F16" s="207">
        <v>16</v>
      </c>
    </row>
    <row r="17" spans="1:6" ht="21" customHeight="1">
      <c r="A17" s="208" t="s">
        <v>155</v>
      </c>
      <c r="B17" s="156">
        <v>25</v>
      </c>
      <c r="C17" s="156">
        <v>23</v>
      </c>
      <c r="D17" s="156">
        <v>10</v>
      </c>
      <c r="E17" s="209">
        <v>11</v>
      </c>
      <c r="F17" s="207">
        <v>4</v>
      </c>
    </row>
    <row r="18" spans="1:6" ht="21" customHeight="1">
      <c r="A18" s="208" t="s">
        <v>156</v>
      </c>
      <c r="B18" s="225" t="s">
        <v>383</v>
      </c>
      <c r="C18" s="225" t="s">
        <v>383</v>
      </c>
      <c r="D18" s="225" t="s">
        <v>383</v>
      </c>
      <c r="E18" s="225" t="s">
        <v>383</v>
      </c>
      <c r="F18" s="225" t="s">
        <v>383</v>
      </c>
    </row>
    <row r="19" spans="1:6" ht="21" customHeight="1">
      <c r="A19" s="208" t="s">
        <v>157</v>
      </c>
      <c r="B19" s="119">
        <v>1</v>
      </c>
      <c r="C19" s="225" t="s">
        <v>383</v>
      </c>
      <c r="D19" s="225" t="s">
        <v>383</v>
      </c>
      <c r="E19" s="225" t="s">
        <v>383</v>
      </c>
      <c r="F19" s="225" t="s">
        <v>383</v>
      </c>
    </row>
    <row r="20" spans="1:6" ht="21" customHeight="1">
      <c r="A20" s="208" t="s">
        <v>160</v>
      </c>
      <c r="B20" s="119">
        <v>1</v>
      </c>
      <c r="C20" s="225" t="s">
        <v>383</v>
      </c>
      <c r="D20" s="17">
        <v>1</v>
      </c>
      <c r="E20" s="225" t="s">
        <v>383</v>
      </c>
      <c r="F20" s="207">
        <v>1</v>
      </c>
    </row>
    <row r="21" spans="1:6" ht="21" customHeight="1">
      <c r="A21" s="208" t="s">
        <v>161</v>
      </c>
      <c r="B21" s="17">
        <v>8</v>
      </c>
      <c r="C21" s="17">
        <v>12</v>
      </c>
      <c r="D21" s="17">
        <v>11</v>
      </c>
      <c r="E21" s="156">
        <v>3</v>
      </c>
      <c r="F21" s="211">
        <v>10</v>
      </c>
    </row>
    <row r="22" spans="1:6" ht="21" customHeight="1">
      <c r="A22" s="208" t="s">
        <v>171</v>
      </c>
      <c r="B22" s="17">
        <v>1</v>
      </c>
      <c r="C22" s="17">
        <v>2</v>
      </c>
      <c r="D22" s="17">
        <v>5</v>
      </c>
      <c r="E22" s="156">
        <v>5</v>
      </c>
      <c r="F22" s="211">
        <v>3</v>
      </c>
    </row>
    <row r="23" spans="1:6" ht="21" customHeight="1">
      <c r="A23" s="208" t="s">
        <v>158</v>
      </c>
      <c r="B23" s="225" t="s">
        <v>383</v>
      </c>
      <c r="C23" s="119">
        <v>2</v>
      </c>
      <c r="D23" s="119">
        <v>3</v>
      </c>
      <c r="E23" s="225" t="s">
        <v>383</v>
      </c>
      <c r="F23" s="225" t="s">
        <v>383</v>
      </c>
    </row>
    <row r="24" spans="1:6" ht="21" customHeight="1">
      <c r="A24" s="208" t="s">
        <v>159</v>
      </c>
      <c r="B24" s="17">
        <v>5</v>
      </c>
      <c r="C24" s="17">
        <v>1</v>
      </c>
      <c r="D24" s="225" t="s">
        <v>383</v>
      </c>
      <c r="E24" s="156">
        <v>2</v>
      </c>
      <c r="F24" s="225" t="s">
        <v>383</v>
      </c>
    </row>
    <row r="25" spans="1:6" ht="21" customHeight="1">
      <c r="A25" s="208" t="s">
        <v>162</v>
      </c>
      <c r="B25" s="225" t="s">
        <v>383</v>
      </c>
      <c r="C25" s="225" t="s">
        <v>383</v>
      </c>
      <c r="D25" s="225" t="s">
        <v>383</v>
      </c>
      <c r="E25" s="119">
        <v>5</v>
      </c>
      <c r="F25" s="225" t="s">
        <v>383</v>
      </c>
    </row>
    <row r="26" spans="1:6" ht="21" customHeight="1">
      <c r="A26" s="208" t="s">
        <v>163</v>
      </c>
      <c r="B26" s="119">
        <v>5</v>
      </c>
      <c r="C26" s="119">
        <v>8</v>
      </c>
      <c r="D26" s="156">
        <v>5</v>
      </c>
      <c r="E26" s="156">
        <v>5</v>
      </c>
      <c r="F26" s="225" t="s">
        <v>383</v>
      </c>
    </row>
    <row r="27" spans="1:6" ht="21" customHeight="1">
      <c r="A27" s="212" t="s">
        <v>122</v>
      </c>
      <c r="B27" s="156">
        <v>5</v>
      </c>
      <c r="C27" s="156">
        <v>9</v>
      </c>
      <c r="D27" s="156">
        <v>3</v>
      </c>
      <c r="E27" s="209">
        <v>3</v>
      </c>
      <c r="F27" s="213">
        <v>6</v>
      </c>
    </row>
    <row r="28" spans="1:6" ht="21" customHeight="1" thickBot="1">
      <c r="A28" s="214" t="s">
        <v>123</v>
      </c>
      <c r="B28" s="225" t="s">
        <v>383</v>
      </c>
      <c r="C28" s="119">
        <v>5</v>
      </c>
      <c r="D28" s="119">
        <v>1</v>
      </c>
      <c r="E28" s="17">
        <v>6</v>
      </c>
      <c r="F28" s="207">
        <v>4</v>
      </c>
    </row>
    <row r="29" spans="1:6" ht="15" customHeight="1">
      <c r="A29" s="123"/>
      <c r="B29" s="215"/>
      <c r="C29" s="215"/>
      <c r="D29" s="215"/>
      <c r="E29" s="215"/>
      <c r="F29" s="100" t="s">
        <v>166</v>
      </c>
    </row>
    <row r="30" ht="15" customHeight="1">
      <c r="A30" s="181" t="s">
        <v>124</v>
      </c>
    </row>
    <row r="31" spans="1:9" ht="15" customHeight="1">
      <c r="A31" s="216"/>
      <c r="B31" s="103"/>
      <c r="C31" s="103"/>
      <c r="D31" s="103"/>
      <c r="E31" s="103"/>
      <c r="F31" s="103"/>
      <c r="G31" s="103"/>
      <c r="H31" s="103"/>
      <c r="I31" s="103"/>
    </row>
    <row r="32" spans="1:9" ht="15" customHeight="1">
      <c r="A32" s="216"/>
      <c r="B32" s="103"/>
      <c r="C32" s="103"/>
      <c r="D32" s="103"/>
      <c r="E32" s="103"/>
      <c r="F32" s="103"/>
      <c r="G32" s="103"/>
      <c r="H32" s="103"/>
      <c r="I32" s="103"/>
    </row>
    <row r="33" spans="1:9" ht="15" customHeight="1">
      <c r="A33" s="216"/>
      <c r="B33" s="103"/>
      <c r="C33" s="103"/>
      <c r="D33" s="103"/>
      <c r="E33" s="103"/>
      <c r="F33" s="103"/>
      <c r="G33" s="103"/>
      <c r="H33" s="103"/>
      <c r="I33" s="103"/>
    </row>
    <row r="34" spans="1:9" ht="15" customHeight="1">
      <c r="A34" s="216"/>
      <c r="B34" s="105"/>
      <c r="C34" s="105"/>
      <c r="D34" s="105"/>
      <c r="E34" s="105"/>
      <c r="F34" s="105"/>
      <c r="G34" s="105"/>
      <c r="H34" s="105"/>
      <c r="I34" s="105"/>
    </row>
    <row r="35" ht="15" customHeight="1">
      <c r="A35" s="216"/>
    </row>
  </sheetData>
  <sheetProtection/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 xml:space="preserve">&amp;C&amp;"游明朝 Demibold,標準"&amp;P+130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ssm00</dc:creator>
  <cp:keywords/>
  <dc:description/>
  <cp:lastModifiedBy>太田　光央</cp:lastModifiedBy>
  <cp:lastPrinted>2020-04-09T01:48:11Z</cp:lastPrinted>
  <dcterms:created xsi:type="dcterms:W3CDTF">2013-01-09T00:19:40Z</dcterms:created>
  <dcterms:modified xsi:type="dcterms:W3CDTF">2020-04-13T09:25:11Z</dcterms:modified>
  <cp:category/>
  <cp:version/>
  <cp:contentType/>
  <cp:contentStatus/>
</cp:coreProperties>
</file>